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様式第2号" sheetId="1" r:id="rId1"/>
    <sheet name="様式第2号（記入例）" sheetId="2" r:id="rId2"/>
  </sheets>
  <definedNames>
    <definedName name="_xlnm.Print_Area" localSheetId="0">'様式第2号'!$A$1:$T$37</definedName>
    <definedName name="_xlnm.Print_Area" localSheetId="1">'様式第2号（記入例）'!$A$1:$T$39</definedName>
  </definedNames>
  <calcPr fullCalcOnLoad="1"/>
</workbook>
</file>

<file path=xl/sharedStrings.xml><?xml version="1.0" encoding="utf-8"?>
<sst xmlns="http://schemas.openxmlformats.org/spreadsheetml/2006/main" count="430" uniqueCount="140">
  <si>
    <t>　</t>
  </si>
  <si>
    <t>区　　　分</t>
  </si>
  <si>
    <t>⑥除外率</t>
  </si>
  <si>
    <t>様式第２号</t>
  </si>
  <si>
    <t>障　害　者　雇　用　状　況　計　算　書</t>
  </si>
  <si>
    <t>⑨常用雇用身体障害者、知的障害者及び精神障害者の数</t>
  </si>
  <si>
    <t>全社計</t>
  </si>
  <si>
    <t>Ａ事業主</t>
  </si>
  <si>
    <t>Ｂ雇用の状況</t>
  </si>
  <si>
    <t>％</t>
  </si>
  <si>
    <t>人</t>
  </si>
  <si>
    <t>(ア)</t>
  </si>
  <si>
    <t>(イ)</t>
  </si>
  <si>
    <t>(ウ)</t>
  </si>
  <si>
    <t>(エ)</t>
  </si>
  <si>
    <t>(オ)</t>
  </si>
  <si>
    <t>(カ)</t>
  </si>
  <si>
    <t>(キ)</t>
  </si>
  <si>
    <t>(ク)</t>
  </si>
  <si>
    <t>(ケ)</t>
  </si>
  <si>
    <t>(コ)</t>
  </si>
  <si>
    <t>(サ)</t>
  </si>
  <si>
    <t>(シ)</t>
  </si>
  <si>
    <t>(ス)</t>
  </si>
  <si>
    <t>(セ)</t>
  </si>
  <si>
    <t>(ソ)</t>
  </si>
  <si>
    <t>(タ)</t>
  </si>
  <si>
    <t>％</t>
  </si>
  <si>
    <t>⑪実雇用率
 (⑩／⑧×100(小数点第3位以下四捨五入))</t>
  </si>
  <si>
    <t>⑦常用雇用労働者</t>
  </si>
  <si>
    <t>（　　　　　　　　　　　　　　　　　　　　　　　　　　　　　　　　　）</t>
  </si>
  <si>
    <t>主たる
事業主
所在地</t>
  </si>
  <si>
    <t>〒</t>
  </si>
  <si>
    <t>①事業の種類</t>
  </si>
  <si>
    <t>②事業所の数</t>
  </si>
  <si>
    <t>(ふりがな)　</t>
  </si>
  <si>
    <t>名称と
代表者
の氏名</t>
  </si>
  <si>
    <t>(電話　　　－　　　－　　　)</t>
  </si>
  <si>
    <t>⑬差引(⑩－⑫)
 (負の数の場合は△を付記すること)</t>
  </si>
  <si>
    <t>⑮差引(⑩－⑭)
 (負の数の場合は△を付記すること)</t>
  </si>
  <si>
    <t>短時間労働者の数</t>
  </si>
  <si>
    <t>重度身体障害者の数</t>
  </si>
  <si>
    <t>重度身体障害者以外の身体障害者の数</t>
  </si>
  <si>
    <t>重度身体障害者である短時間労働者の数</t>
  </si>
  <si>
    <t>重度身体障害者以外の身体障害者で
ある短時間労働者の数</t>
  </si>
  <si>
    <t>重度知的障害者の数</t>
  </si>
  <si>
    <t>重度知的障害者以外の知的障害者の数</t>
  </si>
  <si>
    <t>重度知的障害者である短時間労働者の数</t>
  </si>
  <si>
    <t>重度知的障害者以外の知的障害者で
ある短時間労働者の数</t>
  </si>
  <si>
    <t>精神障害者の数</t>
  </si>
  <si>
    <t>精神障害者である短時間労働者の数</t>
  </si>
  <si>
    <t>⑩計
 (⑨の(ク)＋⑨の(ス)＋⑨の(タ))</t>
  </si>
  <si>
    <t>知的障害者の数
((ケ)×2＋(コ)＋(サ)＋(シ)×0.5)</t>
  </si>
  <si>
    <t>身体障害者の数
((エ)×2＋(オ)＋(カ)＋(キ)×0.5)</t>
  </si>
  <si>
    <t>常用雇用労働者の数
(短時間労働者を除く)</t>
  </si>
  <si>
    <t>常用雇用労働者の数
((ア)＋(イ)×0.5)</t>
  </si>
  <si>
    <r>
      <t xml:space="preserve">⑧法定雇用障害者数の算定基礎労働者数
</t>
    </r>
    <r>
      <rPr>
        <sz val="9"/>
        <rFont val="ＭＳ ゴシック"/>
        <family val="3"/>
      </rPr>
      <t xml:space="preserve"> (⑦(ウ)－⑦(ウ)×⑥ ※⑦(ウ)×⑥は１人未満端数切捨)</t>
    </r>
  </si>
  <si>
    <t>〔　　　　　〕</t>
  </si>
  <si>
    <t>Ｃ　事業所別の内容(兵庫県内に所在地を有する事業所のみ記入)</t>
  </si>
  <si>
    <t>③事業所の名称</t>
  </si>
  <si>
    <t>④事業所の所在地</t>
  </si>
  <si>
    <t>⑤事業所の事業内容</t>
  </si>
  <si>
    <r>
      <t>(電話</t>
    </r>
    <r>
      <rPr>
        <sz val="11"/>
        <color indexed="10"/>
        <rFont val="ＭＳ ゴシック"/>
        <family val="3"/>
      </rPr>
      <t>078</t>
    </r>
    <r>
      <rPr>
        <sz val="11"/>
        <rFont val="ＭＳ ゴシック"/>
        <family val="3"/>
      </rPr>
      <t>－</t>
    </r>
    <r>
      <rPr>
        <sz val="11"/>
        <color indexed="10"/>
        <rFont val="ＭＳ ゴシック"/>
        <family val="3"/>
      </rPr>
      <t>341</t>
    </r>
    <r>
      <rPr>
        <sz val="11"/>
        <rFont val="ＭＳ ゴシック"/>
        <family val="3"/>
      </rPr>
      <t>－</t>
    </r>
    <r>
      <rPr>
        <sz val="11"/>
        <color indexed="10"/>
        <rFont val="ＭＳ ゴシック"/>
        <family val="3"/>
      </rPr>
      <t>7711</t>
    </r>
    <r>
      <rPr>
        <sz val="11"/>
        <rFont val="ＭＳ ゴシック"/>
        <family val="3"/>
      </rPr>
      <t>)</t>
    </r>
  </si>
  <si>
    <t>本店</t>
  </si>
  <si>
    <t>神戸市中央区
下山手通
5-10-1</t>
  </si>
  <si>
    <t>姫路支店</t>
  </si>
  <si>
    <t>姫路市北条
1-98</t>
  </si>
  <si>
    <r>
      <t xml:space="preserve">⑧法定雇用障害者数の算定基礎労働者数
</t>
    </r>
    <r>
      <rPr>
        <sz val="9"/>
        <rFont val="ＭＳ ゴシック"/>
        <family val="3"/>
      </rPr>
      <t xml:space="preserve"> (⑦(ウ)－⑦(ウ)×⑥ ※⑦(ウ)×⑥は1人未満端数切捨)</t>
    </r>
  </si>
  <si>
    <t>広告業</t>
  </si>
  <si>
    <r>
      <t>〔</t>
    </r>
    <r>
      <rPr>
        <sz val="11"/>
        <color indexed="10"/>
        <rFont val="ＭＳ ゴシック"/>
        <family val="3"/>
      </rPr>
      <t>広告制作</t>
    </r>
    <r>
      <rPr>
        <sz val="11"/>
        <rFont val="ＭＳ ゴシック"/>
        <family val="3"/>
      </rPr>
      <t>〕</t>
    </r>
  </si>
  <si>
    <t>営業</t>
  </si>
  <si>
    <t>広告制作
営業</t>
  </si>
  <si>
    <t>(a)</t>
  </si>
  <si>
    <t>(b)</t>
  </si>
  <si>
    <t>(c)</t>
  </si>
  <si>
    <t>(d)</t>
  </si>
  <si>
    <t>(e)</t>
  </si>
  <si>
    <t>(f)</t>
  </si>
  <si>
    <t>(g)</t>
  </si>
  <si>
    <r>
      <t xml:space="preserve">県内事業所計
</t>
    </r>
    <r>
      <rPr>
        <sz val="9"/>
        <rFont val="ＭＳ ゴシック"/>
        <family val="3"/>
      </rPr>
      <t>((c)～(g)の合計)</t>
    </r>
  </si>
  <si>
    <t>様式第２号</t>
  </si>
  <si>
    <t>Ａ事業主</t>
  </si>
  <si>
    <t>(ふりがな)　</t>
  </si>
  <si>
    <r>
      <t>（　</t>
    </r>
    <r>
      <rPr>
        <sz val="11"/>
        <color indexed="10"/>
        <rFont val="ＭＳ ゴシック"/>
        <family val="3"/>
      </rPr>
      <t>かぶしきがいしゃまるさんかくばつえーじぇんしー</t>
    </r>
    <r>
      <rPr>
        <sz val="11"/>
        <rFont val="ＭＳ ゴシック"/>
        <family val="3"/>
      </rPr>
      <t>　）</t>
    </r>
  </si>
  <si>
    <r>
      <t>〒</t>
    </r>
    <r>
      <rPr>
        <sz val="11"/>
        <color indexed="10"/>
        <rFont val="ＭＳ ゴシック"/>
        <family val="3"/>
      </rPr>
      <t>650-8567</t>
    </r>
  </si>
  <si>
    <t>名称と
代表者
の氏名</t>
  </si>
  <si>
    <r>
      <t xml:space="preserve">　株式会社○△×エージェンシー
　代表取締役社長　●×　△■   </t>
    </r>
    <r>
      <rPr>
        <sz val="8"/>
        <color indexed="10"/>
        <rFont val="ＭＳ ゴシック"/>
        <family val="3"/>
      </rPr>
      <t xml:space="preserve"> ※社印の押印不要</t>
    </r>
  </si>
  <si>
    <t>神戸市中央区下山手通5-10-1</t>
  </si>
  <si>
    <t>(a)</t>
  </si>
  <si>
    <t>(b)</t>
  </si>
  <si>
    <t>(c)</t>
  </si>
  <si>
    <t>(d)</t>
  </si>
  <si>
    <t>(e)</t>
  </si>
  <si>
    <t>(f)</t>
  </si>
  <si>
    <t>(g)</t>
  </si>
  <si>
    <t>③事業所の名称</t>
  </si>
  <si>
    <t>④事業所の所在地</t>
  </si>
  <si>
    <t>％</t>
  </si>
  <si>
    <t>(ア)</t>
  </si>
  <si>
    <t>常用雇用労働者の数
(短時間労働者を除く)</t>
  </si>
  <si>
    <t>(イ)</t>
  </si>
  <si>
    <t>短時間労働者の数</t>
  </si>
  <si>
    <t>(ウ)</t>
  </si>
  <si>
    <t>常用雇用労働者の数
((ア)＋(イ)×0.5)</t>
  </si>
  <si>
    <t>人</t>
  </si>
  <si>
    <t>(エ)</t>
  </si>
  <si>
    <t>重度身体障害者の数</t>
  </si>
  <si>
    <t>(オ)</t>
  </si>
  <si>
    <t>重度身体障害者以外の身体障害者の数</t>
  </si>
  <si>
    <t>(カ)</t>
  </si>
  <si>
    <t>重度身体障害者である短時間労働者の数</t>
  </si>
  <si>
    <t>(キ)</t>
  </si>
  <si>
    <t>重度身体障害者以外の身体障害者で
ある短時間労働者の数</t>
  </si>
  <si>
    <t>(ク)</t>
  </si>
  <si>
    <t>身体障害者の数
((エ)×2＋(オ)＋(カ)＋(キ)×0.5)</t>
  </si>
  <si>
    <t>(ケ)</t>
  </si>
  <si>
    <t>重度知的障害者の数</t>
  </si>
  <si>
    <t>(コ)</t>
  </si>
  <si>
    <t>重度知的障害者以外の知的障害者の数</t>
  </si>
  <si>
    <t>(サ)</t>
  </si>
  <si>
    <t>重度知的障害者である短時間労働者の数</t>
  </si>
  <si>
    <t>(シ)</t>
  </si>
  <si>
    <t>重度知的障害者以外の知的障害者で
ある短時間労働者の数</t>
  </si>
  <si>
    <t>(ス)</t>
  </si>
  <si>
    <t>知的障害者の数
((ケ)×2＋(コ)＋(サ)＋(シ)×0.5)</t>
  </si>
  <si>
    <t>(セ)</t>
  </si>
  <si>
    <t>精神障害者の数</t>
  </si>
  <si>
    <t>(ソ)</t>
  </si>
  <si>
    <t>精神障害者である短時間労働者の数</t>
  </si>
  <si>
    <t>(タ)</t>
  </si>
  <si>
    <t>％</t>
  </si>
  <si>
    <t>人</t>
  </si>
  <si>
    <t>令和5年6月1日現在</t>
  </si>
  <si>
    <t>※１事業所別で除外率が異なる場合は0～20％等と記入してください。　　　　　　　　　　　　　　　　　　　　　　　　　　　　　　　　　　　　　　　　　　　　　　　※２事業所別で除外率が異なる場合の県内事業所計は事業所別の合計数を記入してください。　　　　　　　　　　　　　　　　　　　　　　　　　　　　　　　　　　　　　　　　　　　　　　　　　　　　　　　　　　　　　　　　　　　　　　　　※３県内事業所別で除外率が異なり、全社計と県内事業所計が同じ場合は県内事業所計の合計数を記入してください。</t>
  </si>
  <si>
    <t>精神障害者の数
(セ)＋(ソ)</t>
  </si>
  <si>
    <t>精神障害者の数
(セ)＋(ソ)</t>
  </si>
  <si>
    <t>⑫障害者雇用促進企業が雇用すべき障害者数
 (⑧×3.6%(端数切捨))</t>
  </si>
  <si>
    <t>⑭多数障害者雇用企業が雇用すべき障害者数
 (⑧×20%(端数切捨))</t>
  </si>
  <si>
    <t>⑫障害者雇用促進企業が雇用すべき障害者数
 (⑧×3.6%(端数切捨))</t>
  </si>
  <si>
    <t>⑭多数障害者雇用企業が雇用すべき障害者数
 (⑧×20%(端数切捨))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</si>
</sst>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quot;Yes&quot;;&quot;Yes&quot;;&quot;No&quot;"/>
    <numFmt numFmtId="179" formatCode="&quot;True&quot;;&quot;True&quot;;&quot;False&quot;"/>
    <numFmt numFmtId="180" formatCode="&quot;On&quot;;&quot;On&quot;;&quot;Off&quot;"/>
    <numFmt numFmtId="181" formatCode="[$€-2]\ #,##0.00_);[Red]\([$€-2]\ #,##0.00\)"/>
  </numFmts>
  <fonts count="54">
    <font>
      <sz val="11"/>
      <name val="ＭＳ Ｐゴシック"/>
      <family val="3"/>
    </font>
    <font>
      <sz val="6"/>
      <name val="ＭＳ Ｐゴシック"/>
      <family val="3"/>
    </font>
    <font>
      <sz val="11"/>
      <name val="ＭＳ ゴシック"/>
      <family val="3"/>
    </font>
    <font>
      <sz val="12"/>
      <name val="ＭＳ ゴシック"/>
      <family val="3"/>
    </font>
    <font>
      <sz val="9"/>
      <name val="ＭＳ ゴシック"/>
      <family val="3"/>
    </font>
    <font>
      <sz val="6"/>
      <name val="ＭＳ ゴシック"/>
      <family val="3"/>
    </font>
    <font>
      <sz val="10"/>
      <name val="ＭＳ ゴシック"/>
      <family val="3"/>
    </font>
    <font>
      <sz val="12"/>
      <color indexed="10"/>
      <name val="ＭＳ ゴシック"/>
      <family val="3"/>
    </font>
    <font>
      <b/>
      <sz val="16"/>
      <name val="ＭＳ ゴシック"/>
      <family val="3"/>
    </font>
    <font>
      <sz val="14"/>
      <color indexed="10"/>
      <name val="ＭＳ ゴシック"/>
      <family val="3"/>
    </font>
    <font>
      <sz val="11"/>
      <color indexed="10"/>
      <name val="ＭＳ ゴシック"/>
      <family val="3"/>
    </font>
    <font>
      <sz val="8"/>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ゴシック"/>
      <family val="3"/>
    </font>
    <font>
      <sz val="16"/>
      <color indexed="10"/>
      <name val="ＭＳ ゴシック"/>
      <family val="3"/>
    </font>
    <font>
      <sz val="11"/>
      <color indexed="8"/>
      <name val="Calibri"/>
      <family val="2"/>
    </font>
    <font>
      <sz val="10.5"/>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ゴシック"/>
      <family val="3"/>
    </font>
    <font>
      <sz val="11"/>
      <color rgb="FF0000FF"/>
      <name val="ＭＳ ゴシック"/>
      <family val="3"/>
    </font>
    <font>
      <sz val="11"/>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dotted"/>
      <bottom style="dotted"/>
    </border>
    <border>
      <left>
        <color indexed="63"/>
      </left>
      <right>
        <color indexed="63"/>
      </right>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style="dotted"/>
      <bottom style="dotted"/>
    </border>
    <border>
      <left style="thin"/>
      <right>
        <color indexed="63"/>
      </right>
      <top style="thin"/>
      <bottom>
        <color indexed="63"/>
      </bottom>
    </border>
    <border>
      <left style="thin"/>
      <right>
        <color indexed="63"/>
      </right>
      <top style="dotted"/>
      <bottom style="dotted"/>
    </border>
    <border>
      <left style="thin"/>
      <right>
        <color indexed="63"/>
      </right>
      <top>
        <color indexed="63"/>
      </top>
      <bottom style="thin"/>
    </border>
    <border>
      <left style="thin"/>
      <right>
        <color indexed="63"/>
      </right>
      <top style="thin"/>
      <bottom style="dotted"/>
    </border>
    <border>
      <left style="thin"/>
      <right>
        <color indexed="63"/>
      </right>
      <top style="dotted"/>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dotted"/>
    </border>
    <border>
      <left>
        <color indexed="63"/>
      </left>
      <right style="thin"/>
      <top style="dotted"/>
      <bottom style="thin"/>
    </border>
    <border>
      <left>
        <color indexed="63"/>
      </left>
      <right style="dotted"/>
      <top style="thin"/>
      <bottom style="thin"/>
    </border>
    <border>
      <left>
        <color indexed="63"/>
      </left>
      <right style="dotted"/>
      <top style="thin"/>
      <bottom>
        <color indexed="63"/>
      </bottom>
    </border>
    <border>
      <left>
        <color indexed="63"/>
      </left>
      <right style="dotted"/>
      <top style="dotted"/>
      <bottom style="dotted"/>
    </border>
    <border>
      <left>
        <color indexed="63"/>
      </left>
      <right style="dotted"/>
      <top>
        <color indexed="63"/>
      </top>
      <bottom style="thin"/>
    </border>
    <border>
      <left style="dotted"/>
      <right>
        <color indexed="63"/>
      </right>
      <top style="thin"/>
      <bottom style="thin"/>
    </border>
    <border>
      <left style="dotted"/>
      <right>
        <color indexed="63"/>
      </right>
      <top style="thin"/>
      <bottom>
        <color indexed="63"/>
      </bottom>
    </border>
    <border>
      <left style="dotted"/>
      <right>
        <color indexed="63"/>
      </right>
      <top style="dotted"/>
      <bottom style="dotted"/>
    </border>
    <border>
      <left style="dotted"/>
      <right>
        <color indexed="63"/>
      </right>
      <top>
        <color indexed="63"/>
      </top>
      <bottom style="thin"/>
    </border>
    <border>
      <left style="double"/>
      <right>
        <color indexed="63"/>
      </right>
      <top style="thin"/>
      <bottom style="thin"/>
    </border>
    <border>
      <left style="double"/>
      <right>
        <color indexed="63"/>
      </right>
      <top style="thin"/>
      <bottom>
        <color indexed="63"/>
      </bottom>
    </border>
    <border>
      <left style="double"/>
      <right>
        <color indexed="63"/>
      </right>
      <top style="dotted"/>
      <bottom style="dotted"/>
    </border>
    <border>
      <left style="double"/>
      <right>
        <color indexed="63"/>
      </right>
      <top>
        <color indexed="63"/>
      </top>
      <bottom style="thin"/>
    </border>
    <border>
      <left>
        <color indexed="63"/>
      </left>
      <right>
        <color indexed="63"/>
      </right>
      <top style="thick"/>
      <bottom style="thick"/>
    </border>
    <border>
      <left style="double"/>
      <right>
        <color indexed="63"/>
      </right>
      <top style="thick"/>
      <bottom style="thick"/>
    </border>
    <border>
      <left>
        <color indexed="63"/>
      </left>
      <right style="thick"/>
      <top style="thick"/>
      <bottom style="thick"/>
    </border>
    <border>
      <left style="double"/>
      <right>
        <color indexed="63"/>
      </right>
      <top>
        <color indexed="63"/>
      </top>
      <bottom>
        <color indexed="63"/>
      </bottom>
    </border>
    <border>
      <left style="thin"/>
      <right>
        <color indexed="63"/>
      </right>
      <top style="thick"/>
      <bottom style="thick"/>
    </border>
    <border>
      <left style="thick"/>
      <right>
        <color indexed="63"/>
      </right>
      <top style="thick"/>
      <bottom style="thick"/>
    </border>
    <border diagonalDown="1">
      <left style="dotted"/>
      <right>
        <color indexed="63"/>
      </right>
      <top style="thin"/>
      <bottom style="thin"/>
      <diagonal style="thin"/>
    </border>
    <border diagonalDown="1">
      <left>
        <color indexed="63"/>
      </left>
      <right style="dotted"/>
      <top style="thin"/>
      <bottom style="thin"/>
      <diagonal style="thin"/>
    </border>
    <border>
      <left style="dotted"/>
      <right style="dotted"/>
      <top style="thin"/>
      <bottom style="thin"/>
    </border>
    <border diagonalDown="1">
      <left>
        <color indexed="63"/>
      </left>
      <right style="thin"/>
      <top style="thin"/>
      <bottom style="thin"/>
      <diagonal style="thin"/>
    </border>
    <border diagonalDown="1">
      <left style="thin"/>
      <right>
        <color indexed="63"/>
      </right>
      <top style="thin"/>
      <bottom style="thin"/>
      <diagonal style="thin"/>
    </border>
    <border diagonalDown="1">
      <left style="thick"/>
      <right>
        <color indexed="63"/>
      </right>
      <top style="thin"/>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left style="thin"/>
      <right style="thin"/>
      <top>
        <color indexed="63"/>
      </top>
      <bottom style="thin"/>
    </border>
    <border diagonalDown="1">
      <left style="double"/>
      <right>
        <color indexed="63"/>
      </right>
      <top style="thin"/>
      <bottom>
        <color indexed="63"/>
      </bottom>
      <diagonal style="thin"/>
    </border>
    <border diagonalDown="1">
      <left>
        <color indexed="63"/>
      </left>
      <right style="thin"/>
      <top style="thin"/>
      <bottom>
        <color indexed="63"/>
      </bottom>
      <diagonal style="thin"/>
    </border>
    <border diagonalDown="1">
      <left style="double"/>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double"/>
      <right>
        <color indexed="63"/>
      </right>
      <top>
        <color indexed="63"/>
      </top>
      <bottom style="thin"/>
      <diagonal style="thin"/>
    </border>
    <border diagonalDown="1">
      <left>
        <color indexed="63"/>
      </left>
      <right style="thin"/>
      <top>
        <color indexed="63"/>
      </top>
      <bottom style="thin"/>
      <diagonal style="thin"/>
    </border>
    <border>
      <left>
        <color indexed="63"/>
      </left>
      <right style="double"/>
      <top style="thin"/>
      <bottom>
        <color indexed="63"/>
      </bottom>
    </border>
    <border>
      <left>
        <color indexed="63"/>
      </left>
      <right style="double"/>
      <top>
        <color indexed="63"/>
      </top>
      <bottom style="thin"/>
    </border>
    <border>
      <left>
        <color indexed="63"/>
      </left>
      <right style="double"/>
      <top style="thin"/>
      <bottom style="thin"/>
    </border>
    <border>
      <left style="thin"/>
      <right style="thin"/>
      <top style="thin"/>
      <bottom style="thin"/>
    </border>
    <border diagonalDown="1">
      <left style="thin"/>
      <right>
        <color indexed="63"/>
      </right>
      <top style="thick"/>
      <bottom style="thick"/>
      <diagonal style="thin"/>
    </border>
    <border diagonalDown="1">
      <left>
        <color indexed="63"/>
      </left>
      <right>
        <color indexed="63"/>
      </right>
      <top style="thick"/>
      <bottom style="thick"/>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21">
    <xf numFmtId="0" fontId="0" fillId="0" borderId="0" xfId="0" applyAlignment="1">
      <alignment/>
    </xf>
    <xf numFmtId="0" fontId="2" fillId="0" borderId="10" xfId="0" applyFont="1" applyBorder="1" applyAlignment="1">
      <alignment horizontal="center" vertical="center" textRotation="255"/>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textRotation="255"/>
    </xf>
    <xf numFmtId="0" fontId="2" fillId="0" borderId="11" xfId="0" applyFont="1" applyBorder="1" applyAlignment="1">
      <alignment horizontal="right" vertical="center"/>
    </xf>
    <xf numFmtId="0" fontId="2" fillId="0" borderId="0" xfId="0" applyFont="1" applyAlignment="1">
      <alignment vertical="center" wrapText="1"/>
    </xf>
    <xf numFmtId="0" fontId="3" fillId="0" borderId="0" xfId="0" applyFont="1" applyAlignment="1">
      <alignment vertical="center"/>
    </xf>
    <xf numFmtId="0" fontId="2" fillId="0" borderId="0" xfId="0" applyFont="1" applyAlignment="1">
      <alignment vertical="center"/>
    </xf>
    <xf numFmtId="0" fontId="2" fillId="0" borderId="14" xfId="0" applyFont="1" applyBorder="1" applyAlignment="1">
      <alignment horizontal="center" vertical="center" wrapText="1"/>
    </xf>
    <xf numFmtId="0" fontId="7" fillId="0" borderId="0" xfId="0" applyFont="1" applyAlignment="1">
      <alignment vertical="center"/>
    </xf>
    <xf numFmtId="0" fontId="2" fillId="0" borderId="15" xfId="0" applyFont="1" applyBorder="1" applyAlignment="1">
      <alignment horizontal="right" vertical="center" wrapText="1"/>
    </xf>
    <xf numFmtId="0" fontId="2" fillId="0" borderId="16" xfId="0" applyFont="1" applyBorder="1" applyAlignment="1">
      <alignment horizontal="right" vertical="center" wrapText="1"/>
    </xf>
    <xf numFmtId="0" fontId="2" fillId="0" borderId="17" xfId="0" applyFont="1" applyBorder="1" applyAlignment="1">
      <alignment horizontal="right" vertical="center" wrapText="1"/>
    </xf>
    <xf numFmtId="0" fontId="2" fillId="0" borderId="17" xfId="0" applyFont="1" applyFill="1" applyBorder="1" applyAlignment="1">
      <alignment horizontal="right" vertical="center" wrapText="1"/>
    </xf>
    <xf numFmtId="0" fontId="2" fillId="0" borderId="15"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horizontal="right"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right" vertical="center" wrapText="1"/>
    </xf>
    <xf numFmtId="0" fontId="2" fillId="0" borderId="22" xfId="0" applyFont="1" applyBorder="1" applyAlignment="1">
      <alignment horizontal="right" vertical="center" wrapText="1"/>
    </xf>
    <xf numFmtId="0" fontId="2" fillId="0" borderId="23" xfId="0" applyFont="1" applyBorder="1" applyAlignment="1">
      <alignment horizontal="righ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6" fillId="0" borderId="18" xfId="0" applyFont="1" applyBorder="1" applyAlignment="1">
      <alignment vertical="center" wrapText="1"/>
    </xf>
    <xf numFmtId="0" fontId="6" fillId="0" borderId="18" xfId="0" applyFont="1" applyBorder="1" applyAlignment="1">
      <alignment vertical="center"/>
    </xf>
    <xf numFmtId="0" fontId="6" fillId="0" borderId="24" xfId="0" applyFont="1" applyBorder="1" applyAlignment="1">
      <alignment vertical="center" wrapText="1"/>
    </xf>
    <xf numFmtId="0" fontId="6" fillId="0" borderId="22" xfId="0" applyFont="1" applyBorder="1" applyAlignment="1">
      <alignment vertical="center" wrapText="1"/>
    </xf>
    <xf numFmtId="0" fontId="6" fillId="0" borderId="25" xfId="0" applyFont="1" applyBorder="1" applyAlignment="1">
      <alignment vertical="center" wrapText="1"/>
    </xf>
    <xf numFmtId="0" fontId="6" fillId="0" borderId="24" xfId="0" applyFont="1" applyFill="1" applyBorder="1" applyAlignment="1">
      <alignment vertical="center" wrapText="1"/>
    </xf>
    <xf numFmtId="0" fontId="6" fillId="0" borderId="22" xfId="0" applyFont="1" applyFill="1" applyBorder="1" applyAlignment="1">
      <alignment vertical="center" wrapText="1"/>
    </xf>
    <xf numFmtId="0" fontId="6" fillId="0" borderId="25" xfId="0" applyFont="1" applyFill="1" applyBorder="1" applyAlignment="1">
      <alignment vertical="center" wrapText="1"/>
    </xf>
    <xf numFmtId="0" fontId="2" fillId="0" borderId="14" xfId="0" applyFont="1" applyFill="1" applyBorder="1" applyAlignment="1">
      <alignment horizontal="center" vertical="center" wrapText="1"/>
    </xf>
    <xf numFmtId="0" fontId="2" fillId="0" borderId="0" xfId="0" applyFont="1" applyAlignment="1">
      <alignment horizontal="center" vertical="center"/>
    </xf>
    <xf numFmtId="0" fontId="2" fillId="0" borderId="21" xfId="0" applyFont="1" applyBorder="1" applyAlignment="1">
      <alignment vertical="center"/>
    </xf>
    <xf numFmtId="0" fontId="2" fillId="0" borderId="17" xfId="0" applyFont="1" applyFill="1" applyBorder="1" applyAlignment="1">
      <alignment horizontal="center" vertical="center" wrapText="1"/>
    </xf>
    <xf numFmtId="0" fontId="2" fillId="0" borderId="26" xfId="0" applyFont="1" applyBorder="1" applyAlignment="1">
      <alignment vertical="center"/>
    </xf>
    <xf numFmtId="0" fontId="2" fillId="0" borderId="27" xfId="0" applyFont="1" applyBorder="1" applyAlignment="1">
      <alignment vertical="center"/>
    </xf>
    <xf numFmtId="0" fontId="5" fillId="0" borderId="23" xfId="0" applyFont="1" applyBorder="1" applyAlignment="1">
      <alignment vertical="center"/>
    </xf>
    <xf numFmtId="0" fontId="5" fillId="0" borderId="14"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vertical="center" wrapText="1"/>
    </xf>
    <xf numFmtId="0" fontId="2" fillId="0" borderId="28" xfId="0" applyFont="1" applyBorder="1" applyAlignment="1">
      <alignment vertical="center" wrapText="1"/>
    </xf>
    <xf numFmtId="0" fontId="2" fillId="0" borderId="20" xfId="0" applyFont="1" applyBorder="1" applyAlignment="1">
      <alignment vertical="center" wrapText="1"/>
    </xf>
    <xf numFmtId="0" fontId="2" fillId="0" borderId="29" xfId="0" applyFont="1" applyBorder="1" applyAlignment="1">
      <alignment vertical="center" wrapText="1"/>
    </xf>
    <xf numFmtId="0" fontId="2" fillId="0" borderId="28" xfId="0" applyFont="1" applyFill="1" applyBorder="1" applyAlignment="1">
      <alignment vertical="center" wrapText="1"/>
    </xf>
    <xf numFmtId="0" fontId="2" fillId="0" borderId="20" xfId="0" applyFont="1" applyFill="1" applyBorder="1" applyAlignment="1">
      <alignment vertical="center" wrapText="1"/>
    </xf>
    <xf numFmtId="0" fontId="2" fillId="0" borderId="29" xfId="0" applyFont="1" applyFill="1" applyBorder="1" applyAlignment="1">
      <alignment vertical="center" wrapText="1"/>
    </xf>
    <xf numFmtId="0" fontId="2" fillId="0" borderId="26"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30" xfId="0" applyFont="1"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Border="1" applyAlignment="1">
      <alignment horizontal="right" vertical="center"/>
    </xf>
    <xf numFmtId="0" fontId="2" fillId="0" borderId="35" xfId="0" applyFont="1" applyBorder="1" applyAlignment="1">
      <alignment horizontal="right" vertical="center" wrapText="1"/>
    </xf>
    <xf numFmtId="0" fontId="2" fillId="0" borderId="36" xfId="0" applyFont="1" applyBorder="1" applyAlignment="1">
      <alignment horizontal="right" vertical="center" wrapText="1"/>
    </xf>
    <xf numFmtId="0" fontId="2" fillId="0" borderId="37" xfId="0" applyFont="1" applyBorder="1" applyAlignment="1">
      <alignment horizontal="right" vertical="center" wrapText="1"/>
    </xf>
    <xf numFmtId="0" fontId="2" fillId="0" borderId="37" xfId="0" applyFont="1" applyFill="1" applyBorder="1" applyAlignment="1">
      <alignment horizontal="right" vertical="center" wrapText="1"/>
    </xf>
    <xf numFmtId="0" fontId="2" fillId="0" borderId="38" xfId="0" applyFont="1" applyBorder="1" applyAlignment="1">
      <alignment horizontal="right" vertical="center"/>
    </xf>
    <xf numFmtId="0" fontId="2" fillId="0" borderId="39" xfId="0" applyFont="1" applyBorder="1" applyAlignment="1">
      <alignment horizontal="right" vertical="center" wrapText="1"/>
    </xf>
    <xf numFmtId="0" fontId="2" fillId="0" borderId="40" xfId="0" applyFont="1" applyBorder="1" applyAlignment="1">
      <alignment horizontal="right" vertical="center" wrapText="1"/>
    </xf>
    <xf numFmtId="0" fontId="2" fillId="0" borderId="41" xfId="0" applyFont="1" applyBorder="1" applyAlignment="1">
      <alignment horizontal="right"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right"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right" vertical="center" wrapText="1"/>
    </xf>
    <xf numFmtId="0" fontId="2" fillId="0" borderId="27" xfId="0" applyFont="1" applyFill="1" applyBorder="1" applyAlignment="1">
      <alignment horizontal="center" vertical="center" wrapText="1"/>
    </xf>
    <xf numFmtId="0" fontId="2" fillId="33" borderId="18" xfId="0" applyFont="1" applyFill="1" applyBorder="1" applyAlignment="1">
      <alignment horizontal="right" vertical="center"/>
    </xf>
    <xf numFmtId="0" fontId="2" fillId="33" borderId="11" xfId="0" applyFont="1" applyFill="1" applyBorder="1" applyAlignment="1">
      <alignment horizontal="center" vertical="center"/>
    </xf>
    <xf numFmtId="0" fontId="2" fillId="33" borderId="21" xfId="0" applyFont="1" applyFill="1" applyBorder="1" applyAlignment="1">
      <alignment horizontal="right" vertical="center" wrapText="1"/>
    </xf>
    <xf numFmtId="0" fontId="2" fillId="33" borderId="15" xfId="0" applyFont="1" applyFill="1" applyBorder="1" applyAlignment="1">
      <alignment horizontal="center" vertical="center" wrapText="1"/>
    </xf>
    <xf numFmtId="0" fontId="2" fillId="33" borderId="22" xfId="0" applyFont="1" applyFill="1" applyBorder="1" applyAlignment="1">
      <alignment horizontal="right" vertical="center" wrapText="1"/>
    </xf>
    <xf numFmtId="0" fontId="2" fillId="33" borderId="16" xfId="0" applyFont="1" applyFill="1" applyBorder="1" applyAlignment="1">
      <alignment horizontal="center" vertical="center" wrapText="1"/>
    </xf>
    <xf numFmtId="0" fontId="2" fillId="33" borderId="23" xfId="0" applyFont="1" applyFill="1" applyBorder="1" applyAlignment="1">
      <alignment horizontal="right" vertical="center" wrapText="1"/>
    </xf>
    <xf numFmtId="0" fontId="2" fillId="33" borderId="17" xfId="0" applyFont="1" applyFill="1" applyBorder="1" applyAlignment="1">
      <alignment horizontal="center" vertical="center" wrapText="1"/>
    </xf>
    <xf numFmtId="0" fontId="2" fillId="33" borderId="46" xfId="0" applyFont="1" applyFill="1" applyBorder="1" applyAlignment="1">
      <alignment horizontal="right" vertical="center" wrapText="1"/>
    </xf>
    <xf numFmtId="0" fontId="2" fillId="33" borderId="42" xfId="0" applyFont="1" applyFill="1" applyBorder="1" applyAlignment="1">
      <alignment horizontal="center" vertical="center" wrapText="1"/>
    </xf>
    <xf numFmtId="0" fontId="9" fillId="0" borderId="18" xfId="0" applyFont="1" applyBorder="1" applyAlignment="1">
      <alignment horizontal="center" vertical="center"/>
    </xf>
    <xf numFmtId="0" fontId="9" fillId="33" borderId="18" xfId="0" applyFont="1" applyFill="1" applyBorder="1" applyAlignment="1">
      <alignment horizontal="center" vertical="center"/>
    </xf>
    <xf numFmtId="0" fontId="9" fillId="33" borderId="21"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9" fillId="0" borderId="38" xfId="0" applyFont="1" applyBorder="1" applyAlignment="1">
      <alignment horizontal="center" vertical="center"/>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1"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45" xfId="0" applyFont="1" applyFill="1" applyBorder="1" applyAlignment="1">
      <alignment horizontal="center" vertical="center" wrapText="1"/>
    </xf>
    <xf numFmtId="177" fontId="9" fillId="0" borderId="43" xfId="0" applyNumberFormat="1" applyFont="1" applyFill="1" applyBorder="1" applyAlignment="1">
      <alignment horizontal="center" vertical="center" wrapText="1"/>
    </xf>
    <xf numFmtId="0" fontId="9" fillId="0" borderId="34" xfId="0" applyFont="1" applyBorder="1" applyAlignment="1">
      <alignment horizontal="center"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7"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51" fillId="0" borderId="18" xfId="0" applyFont="1" applyBorder="1" applyAlignment="1">
      <alignment horizontal="center" vertical="center"/>
    </xf>
    <xf numFmtId="0" fontId="51" fillId="0" borderId="34" xfId="0" applyFont="1" applyBorder="1" applyAlignment="1">
      <alignment horizontal="center" vertical="center"/>
    </xf>
    <xf numFmtId="0" fontId="2" fillId="0" borderId="11" xfId="0" applyFont="1" applyBorder="1" applyAlignment="1">
      <alignment vertical="center"/>
    </xf>
    <xf numFmtId="0" fontId="2" fillId="0" borderId="34" xfId="0" applyFont="1" applyBorder="1" applyAlignment="1">
      <alignment vertical="center"/>
    </xf>
    <xf numFmtId="0" fontId="52" fillId="0" borderId="0" xfId="0" applyFont="1" applyAlignment="1">
      <alignment horizontal="left" vertical="center" readingOrder="1"/>
    </xf>
    <xf numFmtId="0" fontId="53" fillId="0" borderId="18" xfId="0" applyFont="1" applyBorder="1" applyAlignment="1">
      <alignment horizontal="center" vertical="center"/>
    </xf>
    <xf numFmtId="0" fontId="53" fillId="0" borderId="34" xfId="0" applyFont="1" applyBorder="1" applyAlignment="1">
      <alignment horizontal="center" vertical="center"/>
    </xf>
    <xf numFmtId="177" fontId="2" fillId="0" borderId="43" xfId="0" applyNumberFormat="1" applyFont="1" applyFill="1" applyBorder="1" applyAlignment="1">
      <alignment horizontal="right" vertical="center" wrapText="1"/>
    </xf>
    <xf numFmtId="0" fontId="2" fillId="0" borderId="18" xfId="0" applyFont="1" applyBorder="1" applyAlignment="1">
      <alignment horizontal="center" vertical="center"/>
    </xf>
    <xf numFmtId="0" fontId="2" fillId="0" borderId="34" xfId="0" applyFont="1" applyBorder="1" applyAlignment="1">
      <alignment horizontal="center" vertical="center"/>
    </xf>
    <xf numFmtId="0" fontId="2" fillId="0" borderId="23" xfId="0" applyFont="1" applyFill="1" applyBorder="1" applyAlignment="1">
      <alignment horizontal="right" vertical="center" wrapText="1"/>
    </xf>
    <xf numFmtId="0" fontId="2" fillId="0" borderId="41" xfId="0" applyFont="1" applyFill="1" applyBorder="1" applyAlignment="1">
      <alignment horizontal="right" vertical="center" wrapText="1"/>
    </xf>
    <xf numFmtId="0" fontId="2" fillId="34" borderId="22" xfId="0" applyFont="1" applyFill="1" applyBorder="1" applyAlignment="1">
      <alignment horizontal="right" vertical="center" wrapText="1"/>
    </xf>
    <xf numFmtId="0" fontId="2" fillId="34" borderId="23" xfId="0" applyFont="1" applyFill="1" applyBorder="1" applyAlignment="1">
      <alignment horizontal="right" vertical="center" wrapText="1"/>
    </xf>
    <xf numFmtId="0" fontId="2" fillId="34" borderId="17" xfId="0" applyFont="1" applyFill="1" applyBorder="1" applyAlignment="1">
      <alignment horizontal="center" vertical="center" wrapText="1"/>
    </xf>
    <xf numFmtId="0" fontId="2" fillId="0" borderId="47" xfId="0" applyFont="1" applyFill="1" applyBorder="1" applyAlignment="1">
      <alignment vertical="center" wrapText="1"/>
    </xf>
    <xf numFmtId="0" fontId="2" fillId="0" borderId="42" xfId="0" applyFont="1" applyFill="1" applyBorder="1" applyAlignment="1">
      <alignment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8" fillId="0" borderId="0" xfId="0" applyFont="1" applyAlignment="1">
      <alignment horizontal="center" vertical="center"/>
    </xf>
    <xf numFmtId="0" fontId="2" fillId="0" borderId="18"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horizontal="center" vertical="center"/>
    </xf>
    <xf numFmtId="49" fontId="6" fillId="0" borderId="23" xfId="0" applyNumberFormat="1" applyFont="1" applyBorder="1" applyAlignment="1" quotePrefix="1">
      <alignment horizontal="center" vertical="center"/>
    </xf>
    <xf numFmtId="49" fontId="6" fillId="0" borderId="17" xfId="0" applyNumberFormat="1" applyFont="1" applyBorder="1" applyAlignment="1">
      <alignment horizontal="center" vertical="center"/>
    </xf>
    <xf numFmtId="0" fontId="6" fillId="0" borderId="50" xfId="0" applyFont="1" applyBorder="1" applyAlignment="1">
      <alignment horizontal="center" vertical="center"/>
    </xf>
    <xf numFmtId="0" fontId="2" fillId="0" borderId="14" xfId="0" applyFont="1" applyBorder="1" applyAlignment="1">
      <alignment horizontal="center" vertical="center"/>
    </xf>
    <xf numFmtId="0" fontId="2" fillId="0" borderId="51"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21" xfId="0" applyFont="1" applyBorder="1" applyAlignment="1">
      <alignment horizontal="left" vertical="center"/>
    </xf>
    <xf numFmtId="0" fontId="2" fillId="0" borderId="19" xfId="0" applyFont="1" applyBorder="1" applyAlignment="1">
      <alignment horizontal="left" vertical="center"/>
    </xf>
    <xf numFmtId="0" fontId="2" fillId="0" borderId="5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5" xfId="0" applyFont="1" applyBorder="1" applyAlignment="1">
      <alignment horizontal="left" vertical="center"/>
    </xf>
    <xf numFmtId="0" fontId="2" fillId="0" borderId="27"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33" borderId="21"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68"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69" xfId="0" applyFont="1" applyFill="1" applyBorder="1" applyAlignment="1">
      <alignment horizontal="center" vertical="center"/>
    </xf>
    <xf numFmtId="0" fontId="2" fillId="0" borderId="10"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60" xfId="0" applyFont="1" applyBorder="1" applyAlignment="1">
      <alignment horizontal="center" vertical="center" textRotation="255"/>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70" xfId="0" applyFont="1" applyBorder="1" applyAlignment="1">
      <alignment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 fillId="33" borderId="56"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71" xfId="0" applyFont="1" applyFill="1" applyBorder="1" applyAlignment="1">
      <alignment horizontal="center" vertical="center" wrapText="1"/>
    </xf>
    <xf numFmtId="0" fontId="2" fillId="33" borderId="72" xfId="0" applyFont="1" applyFill="1" applyBorder="1" applyAlignment="1">
      <alignment horizontal="center" vertical="center" wrapText="1"/>
    </xf>
    <xf numFmtId="0" fontId="2" fillId="0" borderId="21" xfId="0" applyFont="1" applyBorder="1" applyAlignment="1">
      <alignment vertical="center" wrapText="1"/>
    </xf>
    <xf numFmtId="0" fontId="2" fillId="0" borderId="15" xfId="0" applyFont="1" applyBorder="1" applyAlignment="1">
      <alignment vertical="center" wrapText="1"/>
    </xf>
    <xf numFmtId="0" fontId="2" fillId="0" borderId="26" xfId="0" applyFont="1" applyFill="1" applyBorder="1" applyAlignment="1">
      <alignment vertical="center" wrapText="1"/>
    </xf>
    <xf numFmtId="0" fontId="2" fillId="0" borderId="0" xfId="0" applyFont="1" applyFill="1" applyBorder="1" applyAlignment="1">
      <alignment vertical="center" wrapText="1"/>
    </xf>
    <xf numFmtId="0" fontId="2" fillId="0" borderId="3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9" xfId="0" applyFont="1" applyBorder="1" applyAlignment="1">
      <alignment horizontal="center" vertical="center"/>
    </xf>
    <xf numFmtId="0" fontId="6" fillId="0" borderId="38" xfId="0" applyFont="1" applyBorder="1" applyAlignment="1">
      <alignment horizontal="center" vertical="center"/>
    </xf>
    <xf numFmtId="0" fontId="6" fillId="0" borderId="12" xfId="0" applyFont="1" applyBorder="1" applyAlignment="1">
      <alignment horizontal="center" vertical="center"/>
    </xf>
    <xf numFmtId="0" fontId="6" fillId="0" borderId="70" xfId="0" applyFont="1" applyBorder="1" applyAlignment="1">
      <alignment horizontal="center" vertical="center"/>
    </xf>
    <xf numFmtId="0" fontId="9" fillId="0" borderId="26" xfId="0" applyFont="1" applyBorder="1" applyAlignment="1">
      <alignment horizontal="left" vertical="center" wrapText="1"/>
    </xf>
    <xf numFmtId="0" fontId="9" fillId="0" borderId="0" xfId="0" applyFont="1" applyBorder="1" applyAlignment="1">
      <alignment horizontal="left" vertical="center"/>
    </xf>
    <xf numFmtId="0" fontId="9" fillId="0" borderId="27" xfId="0" applyFont="1" applyBorder="1" applyAlignment="1">
      <alignment horizontal="left" vertical="center"/>
    </xf>
    <xf numFmtId="0" fontId="9" fillId="0" borderId="23" xfId="0" applyFont="1" applyBorder="1" applyAlignment="1">
      <alignment horizontal="left" vertical="center"/>
    </xf>
    <xf numFmtId="0" fontId="9" fillId="0" borderId="17" xfId="0" applyFont="1" applyBorder="1" applyAlignment="1">
      <alignment horizontal="left" vertical="center"/>
    </xf>
    <xf numFmtId="0" fontId="9" fillId="0" borderId="14" xfId="0" applyFont="1" applyBorder="1" applyAlignment="1">
      <alignment horizontal="left" vertical="center"/>
    </xf>
    <xf numFmtId="0" fontId="7" fillId="0" borderId="26" xfId="0" applyFont="1" applyBorder="1" applyAlignment="1">
      <alignment horizontal="left" vertical="center" wrapText="1"/>
    </xf>
    <xf numFmtId="0" fontId="7" fillId="0" borderId="0" xfId="0" applyFont="1" applyBorder="1" applyAlignment="1">
      <alignment horizontal="left" vertical="center"/>
    </xf>
    <xf numFmtId="0" fontId="7" fillId="0" borderId="27" xfId="0" applyFont="1" applyBorder="1" applyAlignment="1">
      <alignment horizontal="left"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18" xfId="0" applyFont="1" applyBorder="1" applyAlignment="1">
      <alignment horizontal="center" vertical="center"/>
    </xf>
    <xf numFmtId="0" fontId="9" fillId="0" borderId="11" xfId="0" applyFont="1" applyBorder="1" applyAlignment="1">
      <alignment horizontal="center" vertical="center"/>
    </xf>
    <xf numFmtId="0" fontId="9" fillId="0" borderId="50" xfId="0" applyFont="1" applyBorder="1" applyAlignment="1">
      <alignment horizontal="center" vertical="center"/>
    </xf>
    <xf numFmtId="0" fontId="9" fillId="0" borderId="18"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1" xfId="0" applyFont="1" applyBorder="1" applyAlignment="1">
      <alignment horizontal="center" vertical="center"/>
    </xf>
    <xf numFmtId="0" fontId="10" fillId="0" borderId="50" xfId="0" applyFont="1" applyBorder="1" applyAlignment="1">
      <alignment horizontal="center" vertical="center" wrapText="1"/>
    </xf>
    <xf numFmtId="0" fontId="10" fillId="0" borderId="50" xfId="0" applyFont="1" applyBorder="1" applyAlignment="1">
      <alignment horizontal="center" vertical="center"/>
    </xf>
    <xf numFmtId="0" fontId="2"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647700</xdr:colOff>
      <xdr:row>12</xdr:row>
      <xdr:rowOff>285750</xdr:rowOff>
    </xdr:from>
    <xdr:to>
      <xdr:col>4</xdr:col>
      <xdr:colOff>2486025</xdr:colOff>
      <xdr:row>13</xdr:row>
      <xdr:rowOff>371475</xdr:rowOff>
    </xdr:to>
    <xdr:sp>
      <xdr:nvSpPr>
        <xdr:cNvPr id="1" name="AutoShape 4"/>
        <xdr:cNvSpPr>
          <a:spLocks/>
        </xdr:cNvSpPr>
      </xdr:nvSpPr>
      <xdr:spPr>
        <a:xfrm>
          <a:off x="1704975" y="3552825"/>
          <a:ext cx="1838325" cy="590550"/>
        </a:xfrm>
        <a:prstGeom prst="wedgeRectCallout">
          <a:avLst>
            <a:gd name="adj1" fmla="val 68078"/>
            <a:gd name="adj2" fmla="val 267736"/>
          </a:avLst>
        </a:prstGeom>
        <a:solidFill>
          <a:srgbClr val="FFFFFF"/>
        </a:solidFill>
        <a:ln w="9525" cmpd="sng">
          <a:solidFill>
            <a:srgbClr val="000080"/>
          </a:solidFill>
          <a:headEnd type="none"/>
          <a:tailEnd type="none"/>
        </a:ln>
      </xdr:spPr>
      <xdr:txBody>
        <a:bodyPr vertOverflow="clip" wrap="square" lIns="27432" tIns="18288" rIns="0" bIns="18288" anchor="ctr"/>
        <a:p>
          <a:pPr algn="l">
            <a:defRPr/>
          </a:pPr>
          <a:r>
            <a:rPr lang="en-US" cap="none" sz="1100" b="0" i="0" u="none" baseline="0">
              <a:solidFill>
                <a:srgbClr val="0000FF"/>
              </a:solidFill>
            </a:rPr>
            <a:t>短時間労働者は</a:t>
          </a:r>
          <a:r>
            <a:rPr lang="en-US" cap="none" sz="1100" b="0" i="0" u="none" baseline="0">
              <a:solidFill>
                <a:srgbClr val="0000FF"/>
              </a:solidFill>
            </a:rPr>
            <a:t>0.5</a:t>
          </a:r>
          <a:r>
            <a:rPr lang="en-US" cap="none" sz="1100" b="0" i="0" u="none" baseline="0">
              <a:solidFill>
                <a:srgbClr val="0000FF"/>
              </a:solidFill>
            </a:rPr>
            <a:t>を掛けてから足してください。</a:t>
          </a:r>
        </a:p>
      </xdr:txBody>
    </xdr:sp>
    <xdr:clientData/>
  </xdr:twoCellAnchor>
  <xdr:twoCellAnchor>
    <xdr:from>
      <xdr:col>15</xdr:col>
      <xdr:colOff>38100</xdr:colOff>
      <xdr:row>0</xdr:row>
      <xdr:rowOff>171450</xdr:rowOff>
    </xdr:from>
    <xdr:to>
      <xdr:col>18</xdr:col>
      <xdr:colOff>295275</xdr:colOff>
      <xdr:row>2</xdr:row>
      <xdr:rowOff>0</xdr:rowOff>
    </xdr:to>
    <xdr:sp>
      <xdr:nvSpPr>
        <xdr:cNvPr id="2" name="Text Box 1"/>
        <xdr:cNvSpPr txBox="1">
          <a:spLocks noChangeArrowheads="1"/>
        </xdr:cNvSpPr>
      </xdr:nvSpPr>
      <xdr:spPr>
        <a:xfrm>
          <a:off x="9039225" y="171450"/>
          <a:ext cx="2019300" cy="371475"/>
        </a:xfrm>
        <a:prstGeom prst="rect">
          <a:avLst/>
        </a:prstGeom>
        <a:solidFill>
          <a:srgbClr val="FFFFFF"/>
        </a:solidFill>
        <a:ln w="9525" cmpd="sng">
          <a:solidFill>
            <a:srgbClr val="FF0000"/>
          </a:solidFill>
          <a:headEnd type="none"/>
          <a:tailEnd type="none"/>
        </a:ln>
      </xdr:spPr>
      <xdr:txBody>
        <a:bodyPr vertOverflow="clip" wrap="square" lIns="36576" tIns="22860" rIns="36576" bIns="22860" anchor="ctr"/>
        <a:p>
          <a:pPr algn="ctr">
            <a:defRPr/>
          </a:pPr>
          <a:r>
            <a:rPr lang="en-US" cap="none" sz="1600" b="0" i="0" u="none" baseline="0">
              <a:solidFill>
                <a:srgbClr val="FF0000"/>
              </a:solidFill>
            </a:rPr>
            <a:t>記入例</a:t>
          </a:r>
        </a:p>
      </xdr:txBody>
    </xdr:sp>
    <xdr:clientData/>
  </xdr:twoCellAnchor>
  <xdr:twoCellAnchor>
    <xdr:from>
      <xdr:col>4</xdr:col>
      <xdr:colOff>466725</xdr:colOff>
      <xdr:row>18</xdr:row>
      <xdr:rowOff>428625</xdr:rowOff>
    </xdr:from>
    <xdr:to>
      <xdr:col>4</xdr:col>
      <xdr:colOff>2305050</xdr:colOff>
      <xdr:row>20</xdr:row>
      <xdr:rowOff>228600</xdr:rowOff>
    </xdr:to>
    <xdr:sp>
      <xdr:nvSpPr>
        <xdr:cNvPr id="3" name="AutoShape 5"/>
        <xdr:cNvSpPr>
          <a:spLocks/>
        </xdr:cNvSpPr>
      </xdr:nvSpPr>
      <xdr:spPr>
        <a:xfrm>
          <a:off x="1524000" y="6724650"/>
          <a:ext cx="1838325" cy="809625"/>
        </a:xfrm>
        <a:prstGeom prst="wedgeRectCallout">
          <a:avLst>
            <a:gd name="adj1" fmla="val 73833"/>
            <a:gd name="adj2" fmla="val 167648"/>
          </a:avLst>
        </a:prstGeom>
        <a:solidFill>
          <a:srgbClr val="FFFFFF"/>
        </a:solidFill>
        <a:ln w="9525" cmpd="sng">
          <a:solidFill>
            <a:srgbClr val="000080"/>
          </a:solidFill>
          <a:headEnd type="none"/>
          <a:tailEnd type="none"/>
        </a:ln>
      </xdr:spPr>
      <xdr:txBody>
        <a:bodyPr vertOverflow="clip" wrap="square" lIns="27432" tIns="18288" rIns="0" bIns="18288" anchor="ctr"/>
        <a:p>
          <a:pPr algn="l">
            <a:defRPr/>
          </a:pPr>
          <a:r>
            <a:rPr lang="en-US" cap="none" sz="1100" b="0" i="0" u="none" baseline="0">
              <a:solidFill>
                <a:srgbClr val="0000FF"/>
              </a:solidFill>
            </a:rPr>
            <a:t>重度か否か、短時間か否かで計算が変わってきますので、注意してください。</a:t>
          </a:r>
        </a:p>
      </xdr:txBody>
    </xdr:sp>
    <xdr:clientData/>
  </xdr:twoCellAnchor>
  <xdr:twoCellAnchor>
    <xdr:from>
      <xdr:col>5</xdr:col>
      <xdr:colOff>47625</xdr:colOff>
      <xdr:row>13</xdr:row>
      <xdr:rowOff>76200</xdr:rowOff>
    </xdr:from>
    <xdr:to>
      <xdr:col>6</xdr:col>
      <xdr:colOff>9525</xdr:colOff>
      <xdr:row>13</xdr:row>
      <xdr:rowOff>438150</xdr:rowOff>
    </xdr:to>
    <xdr:sp>
      <xdr:nvSpPr>
        <xdr:cNvPr id="4" name="AutoShape 14"/>
        <xdr:cNvSpPr>
          <a:spLocks/>
        </xdr:cNvSpPr>
      </xdr:nvSpPr>
      <xdr:spPr>
        <a:xfrm>
          <a:off x="3714750" y="3848100"/>
          <a:ext cx="657225" cy="361950"/>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9</xdr:row>
      <xdr:rowOff>85725</xdr:rowOff>
    </xdr:from>
    <xdr:to>
      <xdr:col>4</xdr:col>
      <xdr:colOff>1943100</xdr:colOff>
      <xdr:row>12</xdr:row>
      <xdr:rowOff>152400</xdr:rowOff>
    </xdr:to>
    <xdr:sp>
      <xdr:nvSpPr>
        <xdr:cNvPr id="5" name="AutoShape 2"/>
        <xdr:cNvSpPr>
          <a:spLocks/>
        </xdr:cNvSpPr>
      </xdr:nvSpPr>
      <xdr:spPr>
        <a:xfrm>
          <a:off x="790575" y="2200275"/>
          <a:ext cx="2209800" cy="1219200"/>
        </a:xfrm>
        <a:prstGeom prst="wedgeRectCallout">
          <a:avLst>
            <a:gd name="adj1" fmla="val 101638"/>
            <a:gd name="adj2" fmla="val 87050"/>
          </a:avLst>
        </a:prstGeom>
        <a:solidFill>
          <a:srgbClr val="FFFFFF"/>
        </a:solidFill>
        <a:ln w="9525" cmpd="sng">
          <a:solidFill>
            <a:srgbClr val="000080"/>
          </a:solidFill>
          <a:headEnd type="none"/>
          <a:tailEnd type="none"/>
        </a:ln>
      </xdr:spPr>
      <xdr:txBody>
        <a:bodyPr vertOverflow="clip" wrap="square" lIns="27432" tIns="18288" rIns="0" bIns="18288" anchor="ctr"/>
        <a:p>
          <a:pPr algn="l">
            <a:defRPr/>
          </a:pPr>
          <a:r>
            <a:rPr lang="en-US" cap="none" sz="1100" b="0" i="0" u="none" baseline="0">
              <a:solidFill>
                <a:srgbClr val="0000FF"/>
              </a:solidFill>
            </a:rPr>
            <a:t>除外率は、障害者雇用促進法施行規則別表第</a:t>
          </a:r>
          <a:r>
            <a:rPr lang="en-US" cap="none" sz="1100" b="0" i="0" u="none" baseline="0">
              <a:solidFill>
                <a:srgbClr val="0000FF"/>
              </a:solidFill>
            </a:rPr>
            <a:t>4</a:t>
          </a:r>
          <a:r>
            <a:rPr lang="en-US" cap="none" sz="1100" b="0" i="0" u="none" baseline="0">
              <a:solidFill>
                <a:srgbClr val="0000FF"/>
              </a:solidFill>
            </a:rPr>
            <a:t>の除外率設定業種欄の業種に該当する場合のみ記入。率は法改正で引き下げられているので注意してください。</a:t>
          </a:r>
        </a:p>
      </xdr:txBody>
    </xdr:sp>
    <xdr:clientData/>
  </xdr:twoCellAnchor>
  <xdr:twoCellAnchor>
    <xdr:from>
      <xdr:col>7</xdr:col>
      <xdr:colOff>47625</xdr:colOff>
      <xdr:row>13</xdr:row>
      <xdr:rowOff>76200</xdr:rowOff>
    </xdr:from>
    <xdr:to>
      <xdr:col>8</xdr:col>
      <xdr:colOff>9525</xdr:colOff>
      <xdr:row>13</xdr:row>
      <xdr:rowOff>409575</xdr:rowOff>
    </xdr:to>
    <xdr:sp>
      <xdr:nvSpPr>
        <xdr:cNvPr id="6" name="AutoShape 15"/>
        <xdr:cNvSpPr>
          <a:spLocks/>
        </xdr:cNvSpPr>
      </xdr:nvSpPr>
      <xdr:spPr>
        <a:xfrm>
          <a:off x="4781550" y="3848100"/>
          <a:ext cx="657225" cy="333375"/>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17</xdr:row>
      <xdr:rowOff>28575</xdr:rowOff>
    </xdr:from>
    <xdr:to>
      <xdr:col>5</xdr:col>
      <xdr:colOff>695325</xdr:colOff>
      <xdr:row>17</xdr:row>
      <xdr:rowOff>409575</xdr:rowOff>
    </xdr:to>
    <xdr:sp>
      <xdr:nvSpPr>
        <xdr:cNvPr id="7" name="AutoShape 16"/>
        <xdr:cNvSpPr>
          <a:spLocks/>
        </xdr:cNvSpPr>
      </xdr:nvSpPr>
      <xdr:spPr>
        <a:xfrm>
          <a:off x="3705225" y="5819775"/>
          <a:ext cx="657225" cy="381000"/>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22</xdr:row>
      <xdr:rowOff>76200</xdr:rowOff>
    </xdr:from>
    <xdr:to>
      <xdr:col>6</xdr:col>
      <xdr:colOff>9525</xdr:colOff>
      <xdr:row>22</xdr:row>
      <xdr:rowOff>438150</xdr:rowOff>
    </xdr:to>
    <xdr:sp>
      <xdr:nvSpPr>
        <xdr:cNvPr id="8" name="AutoShape 17"/>
        <xdr:cNvSpPr>
          <a:spLocks/>
        </xdr:cNvSpPr>
      </xdr:nvSpPr>
      <xdr:spPr>
        <a:xfrm>
          <a:off x="3714750" y="8391525"/>
          <a:ext cx="657225" cy="361950"/>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27</xdr:row>
      <xdr:rowOff>76200</xdr:rowOff>
    </xdr:from>
    <xdr:to>
      <xdr:col>6</xdr:col>
      <xdr:colOff>9525</xdr:colOff>
      <xdr:row>27</xdr:row>
      <xdr:rowOff>438150</xdr:rowOff>
    </xdr:to>
    <xdr:sp>
      <xdr:nvSpPr>
        <xdr:cNvPr id="9" name="AutoShape 18"/>
        <xdr:cNvSpPr>
          <a:spLocks/>
        </xdr:cNvSpPr>
      </xdr:nvSpPr>
      <xdr:spPr>
        <a:xfrm>
          <a:off x="3714750" y="10915650"/>
          <a:ext cx="657225" cy="361950"/>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32</xdr:row>
      <xdr:rowOff>76200</xdr:rowOff>
    </xdr:from>
    <xdr:to>
      <xdr:col>6</xdr:col>
      <xdr:colOff>9525</xdr:colOff>
      <xdr:row>32</xdr:row>
      <xdr:rowOff>438150</xdr:rowOff>
    </xdr:to>
    <xdr:sp>
      <xdr:nvSpPr>
        <xdr:cNvPr id="10" name="AutoShape 20"/>
        <xdr:cNvSpPr>
          <a:spLocks/>
        </xdr:cNvSpPr>
      </xdr:nvSpPr>
      <xdr:spPr>
        <a:xfrm>
          <a:off x="3714750" y="13439775"/>
          <a:ext cx="657225" cy="361950"/>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33</xdr:row>
      <xdr:rowOff>76200</xdr:rowOff>
    </xdr:from>
    <xdr:to>
      <xdr:col>8</xdr:col>
      <xdr:colOff>9525</xdr:colOff>
      <xdr:row>33</xdr:row>
      <xdr:rowOff>438150</xdr:rowOff>
    </xdr:to>
    <xdr:sp>
      <xdr:nvSpPr>
        <xdr:cNvPr id="11" name="AutoShape 21"/>
        <xdr:cNvSpPr>
          <a:spLocks/>
        </xdr:cNvSpPr>
      </xdr:nvSpPr>
      <xdr:spPr>
        <a:xfrm>
          <a:off x="4781550" y="13944600"/>
          <a:ext cx="657225" cy="361950"/>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34</xdr:row>
      <xdr:rowOff>66675</xdr:rowOff>
    </xdr:from>
    <xdr:to>
      <xdr:col>8</xdr:col>
      <xdr:colOff>9525</xdr:colOff>
      <xdr:row>34</xdr:row>
      <xdr:rowOff>428625</xdr:rowOff>
    </xdr:to>
    <xdr:sp>
      <xdr:nvSpPr>
        <xdr:cNvPr id="12" name="AutoShape 22"/>
        <xdr:cNvSpPr>
          <a:spLocks/>
        </xdr:cNvSpPr>
      </xdr:nvSpPr>
      <xdr:spPr>
        <a:xfrm>
          <a:off x="4781550" y="14439900"/>
          <a:ext cx="657225" cy="361950"/>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35</xdr:row>
      <xdr:rowOff>76200</xdr:rowOff>
    </xdr:from>
    <xdr:to>
      <xdr:col>8</xdr:col>
      <xdr:colOff>9525</xdr:colOff>
      <xdr:row>35</xdr:row>
      <xdr:rowOff>438150</xdr:rowOff>
    </xdr:to>
    <xdr:sp>
      <xdr:nvSpPr>
        <xdr:cNvPr id="13" name="AutoShape 23"/>
        <xdr:cNvSpPr>
          <a:spLocks/>
        </xdr:cNvSpPr>
      </xdr:nvSpPr>
      <xdr:spPr>
        <a:xfrm>
          <a:off x="4781550" y="14954250"/>
          <a:ext cx="657225" cy="361950"/>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36</xdr:row>
      <xdr:rowOff>76200</xdr:rowOff>
    </xdr:from>
    <xdr:to>
      <xdr:col>8</xdr:col>
      <xdr:colOff>9525</xdr:colOff>
      <xdr:row>36</xdr:row>
      <xdr:rowOff>438150</xdr:rowOff>
    </xdr:to>
    <xdr:sp>
      <xdr:nvSpPr>
        <xdr:cNvPr id="14" name="AutoShape 24"/>
        <xdr:cNvSpPr>
          <a:spLocks/>
        </xdr:cNvSpPr>
      </xdr:nvSpPr>
      <xdr:spPr>
        <a:xfrm>
          <a:off x="4781550" y="15459075"/>
          <a:ext cx="657225" cy="361950"/>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2524125</xdr:colOff>
      <xdr:row>10</xdr:row>
      <xdr:rowOff>409575</xdr:rowOff>
    </xdr:from>
    <xdr:to>
      <xdr:col>7</xdr:col>
      <xdr:colOff>685800</xdr:colOff>
      <xdr:row>12</xdr:row>
      <xdr:rowOff>28575</xdr:rowOff>
    </xdr:to>
    <xdr:sp>
      <xdr:nvSpPr>
        <xdr:cNvPr id="15" name="AutoShape 13"/>
        <xdr:cNvSpPr>
          <a:spLocks/>
        </xdr:cNvSpPr>
      </xdr:nvSpPr>
      <xdr:spPr>
        <a:xfrm>
          <a:off x="3581400" y="2667000"/>
          <a:ext cx="1838325" cy="628650"/>
        </a:xfrm>
        <a:prstGeom prst="wedgeRectCallout">
          <a:avLst>
            <a:gd name="adj1" fmla="val 25152"/>
            <a:gd name="adj2" fmla="val 133490"/>
          </a:avLst>
        </a:prstGeom>
        <a:solidFill>
          <a:srgbClr val="FFFFFF"/>
        </a:solidFill>
        <a:ln w="9525" cmpd="sng">
          <a:solidFill>
            <a:srgbClr val="000080"/>
          </a:solidFill>
          <a:headEnd type="none"/>
          <a:tailEnd type="none"/>
        </a:ln>
      </xdr:spPr>
      <xdr:txBody>
        <a:bodyPr vertOverflow="clip" wrap="square" lIns="27432" tIns="18288" rIns="0" bIns="18288" anchor="ctr"/>
        <a:p>
          <a:pPr algn="l">
            <a:defRPr/>
          </a:pPr>
          <a:r>
            <a:rPr lang="en-US" cap="none" sz="1100" b="0" i="0" u="none" baseline="0">
              <a:solidFill>
                <a:srgbClr val="0000FF"/>
              </a:solidFill>
            </a:rPr>
            <a:t>県内事業所のみの合計を記入してください。</a:t>
          </a:r>
          <a:r>
            <a:rPr lang="en-US" cap="none" sz="1100" b="0" i="0" u="none" baseline="0">
              <a:solidFill>
                <a:srgbClr val="0000FF"/>
              </a:solidFill>
            </a:rPr>
            <a:t>
</a:t>
          </a:r>
        </a:p>
      </xdr:txBody>
    </xdr:sp>
    <xdr:clientData/>
  </xdr:twoCellAnchor>
  <xdr:twoCellAnchor>
    <xdr:from>
      <xdr:col>3</xdr:col>
      <xdr:colOff>19050</xdr:colOff>
      <xdr:row>14</xdr:row>
      <xdr:rowOff>76200</xdr:rowOff>
    </xdr:from>
    <xdr:to>
      <xdr:col>4</xdr:col>
      <xdr:colOff>1933575</xdr:colOff>
      <xdr:row>16</xdr:row>
      <xdr:rowOff>495300</xdr:rowOff>
    </xdr:to>
    <xdr:sp>
      <xdr:nvSpPr>
        <xdr:cNvPr id="16" name="AutoShape 3"/>
        <xdr:cNvSpPr>
          <a:spLocks/>
        </xdr:cNvSpPr>
      </xdr:nvSpPr>
      <xdr:spPr>
        <a:xfrm>
          <a:off x="733425" y="4352925"/>
          <a:ext cx="2257425" cy="1428750"/>
        </a:xfrm>
        <a:prstGeom prst="wedgeRectCallout">
          <a:avLst>
            <a:gd name="adj1" fmla="val 85138"/>
            <a:gd name="adj2" fmla="val 71550"/>
          </a:avLst>
        </a:prstGeom>
        <a:solidFill>
          <a:srgbClr val="FFFFFF"/>
        </a:solidFill>
        <a:ln w="9525" cmpd="sng">
          <a:solidFill>
            <a:srgbClr val="000080"/>
          </a:solidFill>
          <a:headEnd type="none"/>
          <a:tailEnd type="none"/>
        </a:ln>
      </xdr:spPr>
      <xdr:txBody>
        <a:bodyPr vertOverflow="clip" wrap="square" lIns="27432" tIns="18288" rIns="0" bIns="18288" anchor="ctr"/>
        <a:p>
          <a:pPr algn="l">
            <a:defRPr/>
          </a:pPr>
          <a:r>
            <a:rPr lang="en-US" cap="none" sz="1100" b="0" i="0" u="none" baseline="0">
              <a:solidFill>
                <a:srgbClr val="0000FF"/>
              </a:solidFill>
            </a:rPr>
            <a:t>⑦</a:t>
          </a:r>
          <a:r>
            <a:rPr lang="en-US" cap="none" sz="1100" b="0" i="0" u="none" baseline="0">
              <a:solidFill>
                <a:srgbClr val="0000FF"/>
              </a:solidFill>
            </a:rPr>
            <a:t>(</a:t>
          </a:r>
          <a:r>
            <a:rPr lang="en-US" cap="none" sz="1100" b="0" i="0" u="none" baseline="0">
              <a:solidFill>
                <a:srgbClr val="0000FF"/>
              </a:solidFill>
            </a:rPr>
            <a:t>ウ</a:t>
          </a:r>
          <a:r>
            <a:rPr lang="en-US" cap="none" sz="1100" b="0" i="0" u="none" baseline="0">
              <a:solidFill>
                <a:srgbClr val="0000FF"/>
              </a:solidFill>
            </a:rPr>
            <a:t>)</a:t>
          </a:r>
          <a:r>
            <a:rPr lang="en-US" cap="none" sz="1100" b="0" i="0" u="none" baseline="0">
              <a:solidFill>
                <a:srgbClr val="0000FF"/>
              </a:solidFill>
            </a:rPr>
            <a:t>に除外率</a:t>
          </a:r>
          <a:r>
            <a:rPr lang="en-US" cap="none" sz="1100" b="0" i="0" u="none" baseline="0">
              <a:solidFill>
                <a:srgbClr val="0000FF"/>
              </a:solidFill>
            </a:rPr>
            <a:t>20%</a:t>
          </a:r>
          <a:r>
            <a:rPr lang="en-US" cap="none" sz="1100" b="0" i="0" u="none" baseline="0">
              <a:solidFill>
                <a:srgbClr val="0000FF"/>
              </a:solidFill>
            </a:rPr>
            <a:t>を掛け</a:t>
          </a:r>
          <a:r>
            <a:rPr lang="en-US" cap="none" sz="1100" b="0" i="0" u="none" baseline="0">
              <a:solidFill>
                <a:srgbClr val="0000FF"/>
              </a:solidFill>
            </a:rPr>
            <a:t>(1</a:t>
          </a:r>
          <a:r>
            <a:rPr lang="en-US" cap="none" sz="1100" b="0" i="0" u="none" baseline="0">
              <a:solidFill>
                <a:srgbClr val="0000FF"/>
              </a:solidFill>
            </a:rPr>
            <a:t>人未満切捨</a:t>
          </a:r>
          <a:r>
            <a:rPr lang="en-US" cap="none" sz="1100" b="0" i="0" u="none" baseline="0">
              <a:solidFill>
                <a:srgbClr val="0000FF"/>
              </a:solidFill>
            </a:rPr>
            <a:t>)</a:t>
          </a:r>
          <a:r>
            <a:rPr lang="en-US" cap="none" sz="1100" b="0" i="0" u="none" baseline="0">
              <a:solidFill>
                <a:srgbClr val="0000FF"/>
              </a:solidFill>
            </a:rPr>
            <a:t>、その数を⑦</a:t>
          </a:r>
          <a:r>
            <a:rPr lang="en-US" cap="none" sz="1100" b="0" i="0" u="none" baseline="0">
              <a:solidFill>
                <a:srgbClr val="0000FF"/>
              </a:solidFill>
            </a:rPr>
            <a:t>(</a:t>
          </a:r>
          <a:r>
            <a:rPr lang="en-US" cap="none" sz="1100" b="0" i="0" u="none" baseline="0">
              <a:solidFill>
                <a:srgbClr val="0000FF"/>
              </a:solidFill>
            </a:rPr>
            <a:t>ウ</a:t>
          </a:r>
          <a:r>
            <a:rPr lang="en-US" cap="none" sz="1100" b="0" i="0" u="none" baseline="0">
              <a:solidFill>
                <a:srgbClr val="0000FF"/>
              </a:solidFill>
            </a:rPr>
            <a:t>)</a:t>
          </a:r>
          <a:r>
            <a:rPr lang="en-US" cap="none" sz="1100" b="0" i="0" u="none" baseline="0">
              <a:solidFill>
                <a:srgbClr val="0000FF"/>
              </a:solidFill>
            </a:rPr>
            <a:t>から引いてください。この例の場合、</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00FF"/>
              </a:solidFill>
            </a:rPr>
            <a:t>83.5-(83.5</a:t>
          </a:r>
          <a:r>
            <a:rPr lang="en-US" cap="none" sz="1100" b="0" i="0" u="none" baseline="0">
              <a:solidFill>
                <a:srgbClr val="0000FF"/>
              </a:solidFill>
            </a:rPr>
            <a:t>×</a:t>
          </a:r>
          <a:r>
            <a:rPr lang="en-US" cap="none" sz="1100" b="0" i="0" u="none" baseline="0">
              <a:solidFill>
                <a:srgbClr val="0000FF"/>
              </a:solidFill>
            </a:rPr>
            <a:t>20% ※</a:t>
          </a:r>
          <a:r>
            <a:rPr lang="en-US" cap="none" sz="1100" b="0" i="0" u="none" baseline="0">
              <a:solidFill>
                <a:srgbClr val="0000FF"/>
              </a:solidFill>
            </a:rPr>
            <a:t>切捨</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00FF"/>
              </a:solidFill>
            </a:rPr>
            <a:t>=83.5-16
</a:t>
          </a:r>
          <a:r>
            <a:rPr lang="en-US" cap="none" sz="1100" b="0" i="0" u="none" baseline="0">
              <a:solidFill>
                <a:srgbClr val="0000FF"/>
              </a:solidFill>
            </a:rPr>
            <a:t>  =67.5 </a:t>
          </a:r>
          <a:r>
            <a:rPr lang="en-US" cap="none" sz="1100" b="0" i="0" u="none" baseline="0">
              <a:solidFill>
                <a:srgbClr val="0000FF"/>
              </a:solidFill>
            </a:rPr>
            <a:t>となります。</a:t>
          </a:r>
          <a:r>
            <a:rPr lang="en-US" cap="none" sz="1100" b="0" i="0" u="none" baseline="0">
              <a:solidFill>
                <a:srgbClr val="0000FF"/>
              </a:solidFill>
            </a:rPr>
            <a:t>
</a:t>
          </a:r>
        </a:p>
      </xdr:txBody>
    </xdr:sp>
    <xdr:clientData/>
  </xdr:twoCellAnchor>
  <xdr:twoCellAnchor>
    <xdr:from>
      <xdr:col>4</xdr:col>
      <xdr:colOff>514350</xdr:colOff>
      <xdr:row>24</xdr:row>
      <xdr:rowOff>304800</xdr:rowOff>
    </xdr:from>
    <xdr:to>
      <xdr:col>4</xdr:col>
      <xdr:colOff>2352675</xdr:colOff>
      <xdr:row>26</xdr:row>
      <xdr:rowOff>104775</xdr:rowOff>
    </xdr:to>
    <xdr:sp>
      <xdr:nvSpPr>
        <xdr:cNvPr id="17" name="AutoShape 11"/>
        <xdr:cNvSpPr>
          <a:spLocks/>
        </xdr:cNvSpPr>
      </xdr:nvSpPr>
      <xdr:spPr>
        <a:xfrm>
          <a:off x="1571625" y="9629775"/>
          <a:ext cx="1838325" cy="809625"/>
        </a:xfrm>
        <a:prstGeom prst="wedgeRectCallout">
          <a:avLst>
            <a:gd name="adj1" fmla="val 70731"/>
            <a:gd name="adj2" fmla="val 120833"/>
          </a:avLst>
        </a:prstGeom>
        <a:solidFill>
          <a:srgbClr val="FFFFFF"/>
        </a:solidFill>
        <a:ln w="9525" cmpd="sng">
          <a:solidFill>
            <a:srgbClr val="000080"/>
          </a:solidFill>
          <a:headEnd type="none"/>
          <a:tailEnd type="none"/>
        </a:ln>
      </xdr:spPr>
      <xdr:txBody>
        <a:bodyPr vertOverflow="clip" wrap="square" lIns="27432" tIns="18288" rIns="0" bIns="18288" anchor="ctr"/>
        <a:p>
          <a:pPr algn="l">
            <a:defRPr/>
          </a:pPr>
          <a:r>
            <a:rPr lang="en-US" cap="none" sz="1100" b="0" i="0" u="none" baseline="0">
              <a:solidFill>
                <a:srgbClr val="0000FF"/>
              </a:solidFill>
            </a:rPr>
            <a:t>重度か否か、短時間か否かで計算が変わってきますので、注意してください。</a:t>
          </a:r>
        </a:p>
      </xdr:txBody>
    </xdr:sp>
    <xdr:clientData/>
  </xdr:twoCellAnchor>
  <xdr:twoCellAnchor>
    <xdr:from>
      <xdr:col>1</xdr:col>
      <xdr:colOff>66675</xdr:colOff>
      <xdr:row>30</xdr:row>
      <xdr:rowOff>495300</xdr:rowOff>
    </xdr:from>
    <xdr:to>
      <xdr:col>4</xdr:col>
      <xdr:colOff>942975</xdr:colOff>
      <xdr:row>32</xdr:row>
      <xdr:rowOff>133350</xdr:rowOff>
    </xdr:to>
    <xdr:sp>
      <xdr:nvSpPr>
        <xdr:cNvPr id="18" name="AutoShape 6"/>
        <xdr:cNvSpPr>
          <a:spLocks/>
        </xdr:cNvSpPr>
      </xdr:nvSpPr>
      <xdr:spPr>
        <a:xfrm>
          <a:off x="180975" y="12849225"/>
          <a:ext cx="1819275" cy="647700"/>
        </a:xfrm>
        <a:prstGeom prst="wedgeRectCallout">
          <a:avLst>
            <a:gd name="adj1" fmla="val 143037"/>
            <a:gd name="adj2" fmla="val 63759"/>
          </a:avLst>
        </a:prstGeom>
        <a:solidFill>
          <a:srgbClr val="FFFFFF"/>
        </a:solidFill>
        <a:ln w="9525" cmpd="sng">
          <a:solidFill>
            <a:srgbClr val="000080"/>
          </a:solidFill>
          <a:headEnd type="none"/>
          <a:tailEnd type="none"/>
        </a:ln>
      </xdr:spPr>
      <xdr:txBody>
        <a:bodyPr vertOverflow="clip" wrap="square" lIns="27432" tIns="18288" rIns="0" bIns="18288" anchor="ctr"/>
        <a:p>
          <a:pPr algn="l">
            <a:defRPr/>
          </a:pPr>
          <a:r>
            <a:rPr lang="en-US" cap="none" sz="1100" b="0" i="0" u="none" baseline="0">
              <a:solidFill>
                <a:srgbClr val="0000FF"/>
              </a:solidFill>
            </a:rPr>
            <a:t>小数点の第</a:t>
          </a:r>
          <a:r>
            <a:rPr lang="en-US" cap="none" sz="1100" b="0" i="0" u="none" baseline="0">
              <a:solidFill>
                <a:srgbClr val="0000FF"/>
              </a:solidFill>
            </a:rPr>
            <a:t>3</a:t>
          </a:r>
          <a:r>
            <a:rPr lang="en-US" cap="none" sz="1100" b="0" i="0" u="none" baseline="0">
              <a:solidFill>
                <a:srgbClr val="0000FF"/>
              </a:solidFill>
            </a:rPr>
            <a:t>位以下を四捨五入し、小数点以下第</a:t>
          </a:r>
          <a:r>
            <a:rPr lang="en-US" cap="none" sz="1100" b="0" i="0" u="none" baseline="0">
              <a:solidFill>
                <a:srgbClr val="0000FF"/>
              </a:solidFill>
            </a:rPr>
            <a:t>2</a:t>
          </a:r>
          <a:r>
            <a:rPr lang="en-US" cap="none" sz="1100" b="0" i="0" u="none" baseline="0">
              <a:solidFill>
                <a:srgbClr val="0000FF"/>
              </a:solidFill>
            </a:rPr>
            <a:t>位まで記載してください。</a:t>
          </a:r>
        </a:p>
      </xdr:txBody>
    </xdr:sp>
    <xdr:clientData/>
  </xdr:twoCellAnchor>
  <xdr:twoCellAnchor>
    <xdr:from>
      <xdr:col>4</xdr:col>
      <xdr:colOff>1085850</xdr:colOff>
      <xdr:row>34</xdr:row>
      <xdr:rowOff>266700</xdr:rowOff>
    </xdr:from>
    <xdr:to>
      <xdr:col>5</xdr:col>
      <xdr:colOff>581025</xdr:colOff>
      <xdr:row>35</xdr:row>
      <xdr:rowOff>161925</xdr:rowOff>
    </xdr:to>
    <xdr:sp>
      <xdr:nvSpPr>
        <xdr:cNvPr id="19" name="AutoShape 9"/>
        <xdr:cNvSpPr>
          <a:spLocks/>
        </xdr:cNvSpPr>
      </xdr:nvSpPr>
      <xdr:spPr>
        <a:xfrm>
          <a:off x="2143125" y="14639925"/>
          <a:ext cx="2105025" cy="400050"/>
        </a:xfrm>
        <a:prstGeom prst="wedgeRectCallout">
          <a:avLst>
            <a:gd name="adj1" fmla="val 81916"/>
            <a:gd name="adj2" fmla="val 78569"/>
          </a:avLst>
        </a:prstGeom>
        <a:solidFill>
          <a:srgbClr val="FFFFFF"/>
        </a:solidFill>
        <a:ln w="9525" cmpd="sng">
          <a:solidFill>
            <a:srgbClr val="000080"/>
          </a:solidFill>
          <a:headEnd type="none"/>
          <a:tailEnd type="none"/>
        </a:ln>
      </xdr:spPr>
      <xdr:txBody>
        <a:bodyPr vertOverflow="clip" wrap="square" lIns="27432" tIns="18288" rIns="0" bIns="18288" anchor="ctr"/>
        <a:p>
          <a:pPr algn="l">
            <a:defRPr/>
          </a:pPr>
          <a:r>
            <a:rPr lang="en-US" cap="none" sz="1100" b="0" i="0" u="none" baseline="0">
              <a:solidFill>
                <a:srgbClr val="0000FF"/>
              </a:solidFill>
            </a:rPr>
            <a:t>端数は切り捨ててください。</a:t>
          </a:r>
        </a:p>
      </xdr:txBody>
    </xdr:sp>
    <xdr:clientData/>
  </xdr:twoCellAnchor>
  <xdr:twoCellAnchor>
    <xdr:from>
      <xdr:col>9</xdr:col>
      <xdr:colOff>266700</xdr:colOff>
      <xdr:row>35</xdr:row>
      <xdr:rowOff>323850</xdr:rowOff>
    </xdr:from>
    <xdr:to>
      <xdr:col>13</xdr:col>
      <xdr:colOff>457200</xdr:colOff>
      <xdr:row>36</xdr:row>
      <xdr:rowOff>390525</xdr:rowOff>
    </xdr:to>
    <xdr:sp>
      <xdr:nvSpPr>
        <xdr:cNvPr id="20" name="AutoShape 7"/>
        <xdr:cNvSpPr>
          <a:spLocks/>
        </xdr:cNvSpPr>
      </xdr:nvSpPr>
      <xdr:spPr>
        <a:xfrm>
          <a:off x="6067425" y="15201900"/>
          <a:ext cx="2324100" cy="571500"/>
        </a:xfrm>
        <a:prstGeom prst="wedgeRectCallout">
          <a:avLst>
            <a:gd name="adj1" fmla="val -79916"/>
            <a:gd name="adj2" fmla="val 26666"/>
          </a:avLst>
        </a:prstGeom>
        <a:solidFill>
          <a:srgbClr val="FFFFFF"/>
        </a:solidFill>
        <a:ln w="9525" cmpd="sng">
          <a:solidFill>
            <a:srgbClr val="000080"/>
          </a:solidFill>
          <a:headEnd type="none"/>
          <a:tailEnd type="none"/>
        </a:ln>
      </xdr:spPr>
      <xdr:txBody>
        <a:bodyPr vertOverflow="clip" wrap="square" lIns="27432" tIns="18288" rIns="0" bIns="18288" anchor="ctr"/>
        <a:p>
          <a:pPr algn="l">
            <a:defRPr/>
          </a:pPr>
          <a:r>
            <a:rPr lang="en-US" cap="none" sz="1100" b="0" i="0" u="none" baseline="0">
              <a:solidFill>
                <a:srgbClr val="0000FF"/>
              </a:solidFill>
            </a:rPr>
            <a:t>計算結果がマイナスになる場合は、頭に△を付けてください。</a:t>
          </a:r>
        </a:p>
      </xdr:txBody>
    </xdr:sp>
    <xdr:clientData/>
  </xdr:twoCellAnchor>
  <xdr:twoCellAnchor>
    <xdr:from>
      <xdr:col>9</xdr:col>
      <xdr:colOff>276225</xdr:colOff>
      <xdr:row>33</xdr:row>
      <xdr:rowOff>342900</xdr:rowOff>
    </xdr:from>
    <xdr:to>
      <xdr:col>13</xdr:col>
      <xdr:colOff>466725</xdr:colOff>
      <xdr:row>34</xdr:row>
      <xdr:rowOff>409575</xdr:rowOff>
    </xdr:to>
    <xdr:sp>
      <xdr:nvSpPr>
        <xdr:cNvPr id="21" name="AutoShape 10"/>
        <xdr:cNvSpPr>
          <a:spLocks/>
        </xdr:cNvSpPr>
      </xdr:nvSpPr>
      <xdr:spPr>
        <a:xfrm>
          <a:off x="6076950" y="14211300"/>
          <a:ext cx="2324100" cy="571500"/>
        </a:xfrm>
        <a:prstGeom prst="wedgeRectCallout">
          <a:avLst>
            <a:gd name="adj1" fmla="val -79916"/>
            <a:gd name="adj2" fmla="val 26666"/>
          </a:avLst>
        </a:prstGeom>
        <a:solidFill>
          <a:srgbClr val="FFFFFF"/>
        </a:solidFill>
        <a:ln w="9525" cmpd="sng">
          <a:solidFill>
            <a:srgbClr val="000080"/>
          </a:solidFill>
          <a:headEnd type="none"/>
          <a:tailEnd type="none"/>
        </a:ln>
      </xdr:spPr>
      <xdr:txBody>
        <a:bodyPr vertOverflow="clip" wrap="square" lIns="27432" tIns="18288" rIns="0" bIns="18288" anchor="ctr"/>
        <a:p>
          <a:pPr algn="l">
            <a:defRPr/>
          </a:pPr>
          <a:r>
            <a:rPr lang="en-US" cap="none" sz="1100" b="0" i="0" u="none" baseline="0">
              <a:solidFill>
                <a:srgbClr val="0000FF"/>
              </a:solidFill>
            </a:rPr>
            <a:t>計算結果がマイナスになる場合は、頭に△を付けてください。</a:t>
          </a:r>
        </a:p>
      </xdr:txBody>
    </xdr:sp>
    <xdr:clientData/>
  </xdr:twoCellAnchor>
  <xdr:twoCellAnchor>
    <xdr:from>
      <xdr:col>9</xdr:col>
      <xdr:colOff>228600</xdr:colOff>
      <xdr:row>32</xdr:row>
      <xdr:rowOff>276225</xdr:rowOff>
    </xdr:from>
    <xdr:to>
      <xdr:col>13</xdr:col>
      <xdr:colOff>200025</xdr:colOff>
      <xdr:row>33</xdr:row>
      <xdr:rowOff>171450</xdr:rowOff>
    </xdr:to>
    <xdr:sp>
      <xdr:nvSpPr>
        <xdr:cNvPr id="22" name="AutoShape 8"/>
        <xdr:cNvSpPr>
          <a:spLocks/>
        </xdr:cNvSpPr>
      </xdr:nvSpPr>
      <xdr:spPr>
        <a:xfrm>
          <a:off x="6029325" y="13639800"/>
          <a:ext cx="2105025" cy="400050"/>
        </a:xfrm>
        <a:prstGeom prst="wedgeRectCallout">
          <a:avLst>
            <a:gd name="adj1" fmla="val -89365"/>
            <a:gd name="adj2" fmla="val 69046"/>
          </a:avLst>
        </a:prstGeom>
        <a:solidFill>
          <a:srgbClr val="FFFFFF"/>
        </a:solidFill>
        <a:ln w="9525" cmpd="sng">
          <a:solidFill>
            <a:srgbClr val="000080"/>
          </a:solidFill>
          <a:headEnd type="none"/>
          <a:tailEnd type="none"/>
        </a:ln>
      </xdr:spPr>
      <xdr:txBody>
        <a:bodyPr vertOverflow="clip" wrap="square" lIns="27432" tIns="18288" rIns="0" bIns="18288" anchor="ctr"/>
        <a:p>
          <a:pPr algn="l">
            <a:defRPr/>
          </a:pPr>
          <a:r>
            <a:rPr lang="en-US" cap="none" sz="1100" b="0" i="0" u="none" baseline="0">
              <a:solidFill>
                <a:srgbClr val="0000FF"/>
              </a:solidFill>
            </a:rPr>
            <a:t>端数は切り捨ててください。</a:t>
          </a:r>
        </a:p>
      </xdr:txBody>
    </xdr:sp>
    <xdr:clientData/>
  </xdr:twoCellAnchor>
  <xdr:twoCellAnchor>
    <xdr:from>
      <xdr:col>5</xdr:col>
      <xdr:colOff>47625</xdr:colOff>
      <xdr:row>16</xdr:row>
      <xdr:rowOff>76200</xdr:rowOff>
    </xdr:from>
    <xdr:to>
      <xdr:col>6</xdr:col>
      <xdr:colOff>9525</xdr:colOff>
      <xdr:row>16</xdr:row>
      <xdr:rowOff>438150</xdr:rowOff>
    </xdr:to>
    <xdr:sp>
      <xdr:nvSpPr>
        <xdr:cNvPr id="23" name="AutoShape 25"/>
        <xdr:cNvSpPr>
          <a:spLocks/>
        </xdr:cNvSpPr>
      </xdr:nvSpPr>
      <xdr:spPr>
        <a:xfrm>
          <a:off x="3714750" y="5362575"/>
          <a:ext cx="657225" cy="361950"/>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13</xdr:row>
      <xdr:rowOff>304800</xdr:rowOff>
    </xdr:from>
    <xdr:to>
      <xdr:col>9</xdr:col>
      <xdr:colOff>571500</xdr:colOff>
      <xdr:row>14</xdr:row>
      <xdr:rowOff>190500</xdr:rowOff>
    </xdr:to>
    <xdr:sp>
      <xdr:nvSpPr>
        <xdr:cNvPr id="24" name="テキスト ボックス 26"/>
        <xdr:cNvSpPr txBox="1">
          <a:spLocks noChangeArrowheads="1"/>
        </xdr:cNvSpPr>
      </xdr:nvSpPr>
      <xdr:spPr>
        <a:xfrm>
          <a:off x="5438775" y="4076700"/>
          <a:ext cx="933450"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Calibri"/>
              <a:ea typeface="Calibri"/>
              <a:cs typeface="Calibri"/>
            </a:rPr>
            <a:t>
</a:t>
          </a:r>
        </a:p>
      </xdr:txBody>
    </xdr:sp>
    <xdr:clientData/>
  </xdr:twoCellAnchor>
  <xdr:twoCellAnchor>
    <xdr:from>
      <xdr:col>8</xdr:col>
      <xdr:colOff>0</xdr:colOff>
      <xdr:row>17</xdr:row>
      <xdr:rowOff>276225</xdr:rowOff>
    </xdr:from>
    <xdr:to>
      <xdr:col>9</xdr:col>
      <xdr:colOff>685800</xdr:colOff>
      <xdr:row>18</xdr:row>
      <xdr:rowOff>28575</xdr:rowOff>
    </xdr:to>
    <xdr:sp>
      <xdr:nvSpPr>
        <xdr:cNvPr id="25" name="テキスト ボックス 27"/>
        <xdr:cNvSpPr txBox="1">
          <a:spLocks noChangeArrowheads="1"/>
        </xdr:cNvSpPr>
      </xdr:nvSpPr>
      <xdr:spPr>
        <a:xfrm>
          <a:off x="5429250" y="6067425"/>
          <a:ext cx="105727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２</a:t>
          </a:r>
        </a:p>
      </xdr:txBody>
    </xdr:sp>
    <xdr:clientData/>
  </xdr:twoCellAnchor>
  <xdr:twoCellAnchor>
    <xdr:from>
      <xdr:col>6</xdr:col>
      <xdr:colOff>0</xdr:colOff>
      <xdr:row>17</xdr:row>
      <xdr:rowOff>276225</xdr:rowOff>
    </xdr:from>
    <xdr:to>
      <xdr:col>7</xdr:col>
      <xdr:colOff>257175</xdr:colOff>
      <xdr:row>18</xdr:row>
      <xdr:rowOff>85725</xdr:rowOff>
    </xdr:to>
    <xdr:sp>
      <xdr:nvSpPr>
        <xdr:cNvPr id="26" name="テキスト ボックス 28"/>
        <xdr:cNvSpPr txBox="1">
          <a:spLocks noChangeArrowheads="1"/>
        </xdr:cNvSpPr>
      </xdr:nvSpPr>
      <xdr:spPr>
        <a:xfrm>
          <a:off x="4362450" y="6067425"/>
          <a:ext cx="628650" cy="314325"/>
        </a:xfrm>
        <a:prstGeom prst="rect">
          <a:avLst/>
        </a:prstGeom>
        <a:no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３</a:t>
          </a:r>
        </a:p>
      </xdr:txBody>
    </xdr:sp>
    <xdr:clientData/>
  </xdr:twoCellAnchor>
  <xdr:twoCellAnchor>
    <xdr:from>
      <xdr:col>4</xdr:col>
      <xdr:colOff>123825</xdr:colOff>
      <xdr:row>28</xdr:row>
      <xdr:rowOff>28575</xdr:rowOff>
    </xdr:from>
    <xdr:to>
      <xdr:col>4</xdr:col>
      <xdr:colOff>2590800</xdr:colOff>
      <xdr:row>29</xdr:row>
      <xdr:rowOff>0</xdr:rowOff>
    </xdr:to>
    <xdr:sp>
      <xdr:nvSpPr>
        <xdr:cNvPr id="27" name="AutoShape 8"/>
        <xdr:cNvSpPr>
          <a:spLocks/>
        </xdr:cNvSpPr>
      </xdr:nvSpPr>
      <xdr:spPr>
        <a:xfrm>
          <a:off x="1181100" y="11372850"/>
          <a:ext cx="2466975" cy="476250"/>
        </a:xfrm>
        <a:prstGeom prst="wedgeRectCallout">
          <a:avLst>
            <a:gd name="adj1" fmla="val 57115"/>
            <a:gd name="adj2" fmla="val 179578"/>
          </a:avLst>
        </a:prstGeom>
        <a:solidFill>
          <a:srgbClr val="FCD5B5"/>
        </a:solidFill>
        <a:ln w="9525" cmpd="sng">
          <a:solidFill>
            <a:srgbClr val="000080"/>
          </a:solidFill>
          <a:headEnd type="none"/>
          <a:tailEnd type="none"/>
        </a:ln>
      </xdr:spPr>
      <xdr:txBody>
        <a:bodyPr vertOverflow="clip" wrap="square" lIns="27432" tIns="18288" rIns="0" bIns="18288" anchor="ctr"/>
        <a:p>
          <a:pPr algn="l">
            <a:defRPr/>
          </a:pPr>
          <a:r>
            <a:rPr lang="en-US" cap="none" sz="1100" b="0" i="0" u="none" baseline="0">
              <a:solidFill>
                <a:srgbClr val="0000FF"/>
              </a:solidFill>
            </a:rPr>
            <a:t>短時間労働者についても</a:t>
          </a:r>
          <a:r>
            <a:rPr lang="en-US" cap="none" sz="1100" b="0" i="0" u="none" baseline="0">
              <a:solidFill>
                <a:srgbClr val="0000FF"/>
              </a:solidFill>
            </a:rPr>
            <a:t>1</a:t>
          </a:r>
          <a:r>
            <a:rPr lang="en-US" cap="none" sz="1100" b="0" i="0" u="none" baseline="0">
              <a:solidFill>
                <a:srgbClr val="0000FF"/>
              </a:solidFill>
            </a:rPr>
            <a:t>カウントとして算定されます（</a:t>
          </a:r>
          <a:r>
            <a:rPr lang="en-US" cap="none" sz="1100" b="0" i="0" u="none" baseline="0">
              <a:solidFill>
                <a:srgbClr val="0000FF"/>
              </a:solidFill>
            </a:rPr>
            <a:t>R5,4</a:t>
          </a:r>
          <a:r>
            <a:rPr lang="en-US" cap="none" sz="1100" b="0" i="0" u="none" baseline="0">
              <a:solidFill>
                <a:srgbClr val="0000FF"/>
              </a:solidFill>
            </a:rPr>
            <a:t>月より）</a:t>
          </a:r>
        </a:p>
      </xdr:txBody>
    </xdr:sp>
    <xdr:clientData/>
  </xdr:twoCellAnchor>
  <xdr:twoCellAnchor>
    <xdr:from>
      <xdr:col>5</xdr:col>
      <xdr:colOff>76200</xdr:colOff>
      <xdr:row>30</xdr:row>
      <xdr:rowOff>133350</xdr:rowOff>
    </xdr:from>
    <xdr:to>
      <xdr:col>5</xdr:col>
      <xdr:colOff>657225</xdr:colOff>
      <xdr:row>30</xdr:row>
      <xdr:rowOff>428625</xdr:rowOff>
    </xdr:to>
    <xdr:sp>
      <xdr:nvSpPr>
        <xdr:cNvPr id="28" name="AutoShape 20"/>
        <xdr:cNvSpPr>
          <a:spLocks/>
        </xdr:cNvSpPr>
      </xdr:nvSpPr>
      <xdr:spPr>
        <a:xfrm>
          <a:off x="3743325" y="12487275"/>
          <a:ext cx="581025" cy="295275"/>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S40"/>
  <sheetViews>
    <sheetView showGridLines="0" tabSelected="1" zoomScale="90" zoomScaleNormal="90" zoomScaleSheetLayoutView="75" zoomScalePageLayoutView="0" workbookViewId="0" topLeftCell="A1">
      <selection activeCell="C36" sqref="C36:E36"/>
    </sheetView>
  </sheetViews>
  <sheetFormatPr defaultColWidth="9.00390625" defaultRowHeight="13.5"/>
  <cols>
    <col min="1" max="1" width="1.4921875" style="8" customWidth="1"/>
    <col min="2" max="2" width="4.00390625" style="8" customWidth="1"/>
    <col min="3" max="3" width="3.875" style="8" customWidth="1"/>
    <col min="4" max="4" width="4.50390625" style="8" customWidth="1"/>
    <col min="5" max="5" width="34.25390625" style="8" customWidth="1"/>
    <col min="6" max="6" width="9.125" style="8" customWidth="1"/>
    <col min="7" max="7" width="4.875" style="8" customWidth="1"/>
    <col min="8" max="8" width="9.125" style="8" customWidth="1"/>
    <col min="9" max="9" width="4.875" style="8" customWidth="1"/>
    <col min="10" max="10" width="9.125" style="8" customWidth="1"/>
    <col min="11" max="11" width="4.875" style="8" customWidth="1"/>
    <col min="12" max="12" width="9.125" style="8" customWidth="1"/>
    <col min="13" max="13" width="4.875" style="8" customWidth="1"/>
    <col min="14" max="14" width="9.125" style="8" customWidth="1"/>
    <col min="15" max="15" width="4.875" style="8" customWidth="1"/>
    <col min="16" max="16" width="9.125" style="8" customWidth="1"/>
    <col min="17" max="17" width="4.875" style="8" customWidth="1"/>
    <col min="18" max="18" width="9.125" style="8" customWidth="1"/>
    <col min="19" max="19" width="4.875" style="8" customWidth="1"/>
    <col min="20" max="20" width="1.4921875" style="8" customWidth="1"/>
    <col min="21" max="16384" width="9.00390625" style="8" customWidth="1"/>
  </cols>
  <sheetData>
    <row r="1" ht="20.25" customHeight="1">
      <c r="B1" s="7" t="s">
        <v>3</v>
      </c>
    </row>
    <row r="2" spans="2:19" ht="22.5" customHeight="1">
      <c r="B2" s="125" t="s">
        <v>4</v>
      </c>
      <c r="C2" s="125"/>
      <c r="D2" s="125"/>
      <c r="E2" s="125"/>
      <c r="F2" s="125"/>
      <c r="G2" s="125"/>
      <c r="H2" s="125"/>
      <c r="I2" s="125"/>
      <c r="J2" s="125"/>
      <c r="K2" s="125"/>
      <c r="L2" s="125"/>
      <c r="M2" s="125"/>
      <c r="N2" s="125"/>
      <c r="O2" s="125"/>
      <c r="P2" s="125"/>
      <c r="Q2" s="125"/>
      <c r="R2" s="125"/>
      <c r="S2" s="125"/>
    </row>
    <row r="3" spans="2:19" ht="13.5">
      <c r="B3" s="16"/>
      <c r="C3" s="16"/>
      <c r="D3" s="16"/>
      <c r="E3" s="16"/>
      <c r="F3" s="16"/>
      <c r="G3" s="16"/>
      <c r="H3" s="16"/>
      <c r="I3" s="16"/>
      <c r="J3" s="16"/>
      <c r="K3" s="16"/>
      <c r="L3" s="16"/>
      <c r="M3" s="16"/>
      <c r="N3" s="16"/>
      <c r="O3" s="16"/>
      <c r="P3" s="16"/>
      <c r="Q3" s="16"/>
      <c r="R3" s="16"/>
      <c r="S3" s="16"/>
    </row>
    <row r="4" spans="2:19" ht="26.25" customHeight="1">
      <c r="B4" s="173" t="s">
        <v>7</v>
      </c>
      <c r="C4" s="176" t="s">
        <v>35</v>
      </c>
      <c r="D4" s="177"/>
      <c r="E4" s="36" t="s">
        <v>30</v>
      </c>
      <c r="F4" s="15"/>
      <c r="G4" s="15"/>
      <c r="H4" s="15"/>
      <c r="I4" s="15"/>
      <c r="J4" s="156" t="s">
        <v>31</v>
      </c>
      <c r="K4" s="144" t="s">
        <v>32</v>
      </c>
      <c r="L4" s="159"/>
      <c r="M4" s="159"/>
      <c r="N4" s="159"/>
      <c r="O4" s="145"/>
      <c r="P4" s="144" t="s">
        <v>33</v>
      </c>
      <c r="Q4" s="145"/>
      <c r="R4" s="144" t="s">
        <v>34</v>
      </c>
      <c r="S4" s="145"/>
    </row>
    <row r="5" spans="2:19" ht="53.25" customHeight="1">
      <c r="B5" s="174"/>
      <c r="C5" s="178" t="s">
        <v>36</v>
      </c>
      <c r="D5" s="179"/>
      <c r="E5" s="131"/>
      <c r="F5" s="132"/>
      <c r="G5" s="132"/>
      <c r="H5" s="132"/>
      <c r="I5" s="160"/>
      <c r="J5" s="157"/>
      <c r="K5" s="131"/>
      <c r="L5" s="132"/>
      <c r="M5" s="132"/>
      <c r="N5" s="132"/>
      <c r="O5" s="160"/>
      <c r="P5" s="38"/>
      <c r="Q5" s="39"/>
      <c r="R5" s="38"/>
      <c r="S5" s="39"/>
    </row>
    <row r="6" spans="2:19" ht="16.5" customHeight="1">
      <c r="B6" s="175"/>
      <c r="C6" s="180"/>
      <c r="D6" s="181"/>
      <c r="E6" s="133"/>
      <c r="F6" s="134"/>
      <c r="G6" s="134"/>
      <c r="H6" s="134"/>
      <c r="I6" s="138"/>
      <c r="J6" s="158"/>
      <c r="K6" s="133" t="s">
        <v>37</v>
      </c>
      <c r="L6" s="134"/>
      <c r="M6" s="134"/>
      <c r="N6" s="134"/>
      <c r="O6" s="138"/>
      <c r="P6" s="133" t="s">
        <v>57</v>
      </c>
      <c r="Q6" s="138"/>
      <c r="R6" s="40"/>
      <c r="S6" s="41"/>
    </row>
    <row r="7" spans="2:19" ht="14.25" customHeight="1">
      <c r="B7" s="1"/>
      <c r="C7" s="129" t="s">
        <v>1</v>
      </c>
      <c r="D7" s="130"/>
      <c r="E7" s="130"/>
      <c r="F7" s="183" t="s">
        <v>132</v>
      </c>
      <c r="G7" s="184"/>
      <c r="H7" s="184"/>
      <c r="I7" s="184"/>
      <c r="J7" s="184"/>
      <c r="K7" s="184"/>
      <c r="L7" s="184"/>
      <c r="M7" s="184"/>
      <c r="N7" s="184"/>
      <c r="O7" s="184"/>
      <c r="P7" s="184"/>
      <c r="Q7" s="184"/>
      <c r="R7" s="184"/>
      <c r="S7" s="185"/>
    </row>
    <row r="8" spans="2:19" ht="15" customHeight="1">
      <c r="B8" s="4"/>
      <c r="C8" s="131"/>
      <c r="D8" s="132"/>
      <c r="E8" s="132"/>
      <c r="F8" s="167" t="s">
        <v>6</v>
      </c>
      <c r="G8" s="168"/>
      <c r="H8" s="194" t="s">
        <v>79</v>
      </c>
      <c r="I8" s="195"/>
      <c r="J8" s="129" t="s">
        <v>58</v>
      </c>
      <c r="K8" s="130"/>
      <c r="L8" s="130"/>
      <c r="M8" s="130"/>
      <c r="N8" s="130"/>
      <c r="O8" s="130"/>
      <c r="P8" s="130"/>
      <c r="Q8" s="130"/>
      <c r="R8" s="130"/>
      <c r="S8" s="197"/>
    </row>
    <row r="9" spans="2:19" ht="15" customHeight="1">
      <c r="B9" s="4"/>
      <c r="C9" s="131"/>
      <c r="D9" s="132"/>
      <c r="E9" s="132"/>
      <c r="F9" s="169"/>
      <c r="G9" s="170"/>
      <c r="H9" s="196"/>
      <c r="I9" s="181"/>
      <c r="J9" s="133"/>
      <c r="K9" s="134"/>
      <c r="L9" s="134"/>
      <c r="M9" s="134"/>
      <c r="N9" s="134"/>
      <c r="O9" s="134"/>
      <c r="P9" s="134"/>
      <c r="Q9" s="134"/>
      <c r="R9" s="134"/>
      <c r="S9" s="138"/>
    </row>
    <row r="10" spans="2:19" ht="11.25" customHeight="1">
      <c r="B10" s="4"/>
      <c r="C10" s="133"/>
      <c r="D10" s="134"/>
      <c r="E10" s="134"/>
      <c r="F10" s="171" t="s">
        <v>72</v>
      </c>
      <c r="G10" s="172"/>
      <c r="H10" s="198" t="s">
        <v>73</v>
      </c>
      <c r="I10" s="199"/>
      <c r="J10" s="135" t="s">
        <v>74</v>
      </c>
      <c r="K10" s="136"/>
      <c r="L10" s="137" t="s">
        <v>75</v>
      </c>
      <c r="M10" s="137"/>
      <c r="N10" s="137" t="s">
        <v>76</v>
      </c>
      <c r="O10" s="137"/>
      <c r="P10" s="137" t="s">
        <v>77</v>
      </c>
      <c r="Q10" s="137"/>
      <c r="R10" s="199" t="s">
        <v>78</v>
      </c>
      <c r="S10" s="200"/>
    </row>
    <row r="11" spans="2:19" ht="39.75" customHeight="1">
      <c r="B11" s="174" t="s">
        <v>8</v>
      </c>
      <c r="C11" s="182" t="s">
        <v>59</v>
      </c>
      <c r="D11" s="182"/>
      <c r="E11" s="182"/>
      <c r="F11" s="150"/>
      <c r="G11" s="151"/>
      <c r="H11" s="161"/>
      <c r="I11" s="162"/>
      <c r="J11" s="149"/>
      <c r="K11" s="147"/>
      <c r="L11" s="146"/>
      <c r="M11" s="146"/>
      <c r="N11" s="146"/>
      <c r="O11" s="146"/>
      <c r="P11" s="146"/>
      <c r="Q11" s="146"/>
      <c r="R11" s="147"/>
      <c r="S11" s="148"/>
    </row>
    <row r="12" spans="2:19" ht="39.75" customHeight="1">
      <c r="B12" s="174"/>
      <c r="C12" s="182" t="s">
        <v>60</v>
      </c>
      <c r="D12" s="182"/>
      <c r="E12" s="182"/>
      <c r="F12" s="152"/>
      <c r="G12" s="153"/>
      <c r="H12" s="163"/>
      <c r="I12" s="164"/>
      <c r="J12" s="149"/>
      <c r="K12" s="147"/>
      <c r="L12" s="146"/>
      <c r="M12" s="146"/>
      <c r="N12" s="146"/>
      <c r="O12" s="146"/>
      <c r="P12" s="146"/>
      <c r="Q12" s="146"/>
      <c r="R12" s="147"/>
      <c r="S12" s="148"/>
    </row>
    <row r="13" spans="2:19" ht="39.75" customHeight="1">
      <c r="B13" s="174"/>
      <c r="C13" s="182" t="s">
        <v>61</v>
      </c>
      <c r="D13" s="182"/>
      <c r="E13" s="182"/>
      <c r="F13" s="154"/>
      <c r="G13" s="155"/>
      <c r="H13" s="165"/>
      <c r="I13" s="166"/>
      <c r="J13" s="149"/>
      <c r="K13" s="147"/>
      <c r="L13" s="146"/>
      <c r="M13" s="146"/>
      <c r="N13" s="146"/>
      <c r="O13" s="146"/>
      <c r="P13" s="146"/>
      <c r="Q13" s="146"/>
      <c r="R13" s="147"/>
      <c r="S13" s="148"/>
    </row>
    <row r="14" spans="2:19" ht="39.75" customHeight="1">
      <c r="B14" s="4"/>
      <c r="C14" s="182" t="s">
        <v>2</v>
      </c>
      <c r="D14" s="182"/>
      <c r="E14" s="182"/>
      <c r="F14" s="71"/>
      <c r="G14" s="72" t="s">
        <v>9</v>
      </c>
      <c r="H14" s="62"/>
      <c r="I14" s="3" t="s">
        <v>9</v>
      </c>
      <c r="J14" s="112"/>
      <c r="K14" s="52" t="s">
        <v>9</v>
      </c>
      <c r="L14" s="113"/>
      <c r="M14" s="52" t="s">
        <v>9</v>
      </c>
      <c r="N14" s="113"/>
      <c r="O14" s="52" t="s">
        <v>9</v>
      </c>
      <c r="P14" s="113"/>
      <c r="Q14" s="52" t="s">
        <v>9</v>
      </c>
      <c r="R14" s="113"/>
      <c r="S14" s="3" t="s">
        <v>9</v>
      </c>
    </row>
    <row r="15" spans="2:19" ht="39.75" customHeight="1">
      <c r="B15" s="4"/>
      <c r="C15" s="173" t="s">
        <v>29</v>
      </c>
      <c r="D15" s="26" t="s">
        <v>11</v>
      </c>
      <c r="E15" s="43" t="s">
        <v>54</v>
      </c>
      <c r="F15" s="71"/>
      <c r="G15" s="72" t="s">
        <v>10</v>
      </c>
      <c r="H15" s="62"/>
      <c r="I15" s="3" t="s">
        <v>10</v>
      </c>
      <c r="J15" s="17"/>
      <c r="K15" s="2" t="s">
        <v>10</v>
      </c>
      <c r="L15" s="57"/>
      <c r="M15" s="52" t="s">
        <v>10</v>
      </c>
      <c r="N15" s="57"/>
      <c r="O15" s="52" t="s">
        <v>10</v>
      </c>
      <c r="P15" s="57"/>
      <c r="Q15" s="52" t="s">
        <v>10</v>
      </c>
      <c r="R15" s="5"/>
      <c r="S15" s="3" t="s">
        <v>10</v>
      </c>
    </row>
    <row r="16" spans="2:19" ht="39.75" customHeight="1">
      <c r="B16" s="4"/>
      <c r="C16" s="174"/>
      <c r="D16" s="27" t="s">
        <v>12</v>
      </c>
      <c r="E16" s="42" t="s">
        <v>40</v>
      </c>
      <c r="F16" s="71"/>
      <c r="G16" s="72" t="s">
        <v>10</v>
      </c>
      <c r="H16" s="62"/>
      <c r="I16" s="3" t="s">
        <v>10</v>
      </c>
      <c r="J16" s="17"/>
      <c r="K16" s="2" t="s">
        <v>10</v>
      </c>
      <c r="L16" s="57"/>
      <c r="M16" s="52" t="s">
        <v>10</v>
      </c>
      <c r="N16" s="57"/>
      <c r="O16" s="52" t="s">
        <v>10</v>
      </c>
      <c r="P16" s="57"/>
      <c r="Q16" s="52" t="s">
        <v>10</v>
      </c>
      <c r="R16" s="5"/>
      <c r="S16" s="3" t="s">
        <v>10</v>
      </c>
    </row>
    <row r="17" spans="2:19" ht="39.75" customHeight="1">
      <c r="B17" s="4"/>
      <c r="C17" s="175"/>
      <c r="D17" s="26" t="s">
        <v>13</v>
      </c>
      <c r="E17" s="43" t="s">
        <v>55</v>
      </c>
      <c r="F17" s="71">
        <f>IF(AND(F15="",F16=""),"",F15+F16*0.5)</f>
      </c>
      <c r="G17" s="72" t="s">
        <v>10</v>
      </c>
      <c r="H17" s="62">
        <f>IF(AND(H15="",H16=""),"",H15+H16*0.5)</f>
      </c>
      <c r="I17" s="3" t="s">
        <v>10</v>
      </c>
      <c r="J17" s="17"/>
      <c r="K17" s="2" t="s">
        <v>10</v>
      </c>
      <c r="L17" s="57"/>
      <c r="M17" s="52" t="s">
        <v>10</v>
      </c>
      <c r="N17" s="57"/>
      <c r="O17" s="52" t="s">
        <v>10</v>
      </c>
      <c r="P17" s="57"/>
      <c r="Q17" s="52" t="s">
        <v>10</v>
      </c>
      <c r="R17" s="5"/>
      <c r="S17" s="3" t="s">
        <v>10</v>
      </c>
    </row>
    <row r="18" spans="2:19" ht="39.75" customHeight="1">
      <c r="B18" s="4"/>
      <c r="C18" s="126" t="s">
        <v>67</v>
      </c>
      <c r="D18" s="127"/>
      <c r="E18" s="128"/>
      <c r="F18" s="71">
        <f>IF(F17="","",F17-ROUNDDOWN(F17*F14/100,0))</f>
      </c>
      <c r="G18" s="72" t="s">
        <v>10</v>
      </c>
      <c r="H18" s="62">
        <f>IF(H17="","",H17-ROUNDDOWN(H17*H14/100,0))</f>
      </c>
      <c r="I18" s="3" t="s">
        <v>10</v>
      </c>
      <c r="J18" s="112"/>
      <c r="K18" s="52" t="s">
        <v>131</v>
      </c>
      <c r="L18" s="113"/>
      <c r="M18" s="52" t="s">
        <v>131</v>
      </c>
      <c r="N18" s="113"/>
      <c r="O18" s="52" t="s">
        <v>131</v>
      </c>
      <c r="P18" s="113"/>
      <c r="Q18" s="52" t="s">
        <v>131</v>
      </c>
      <c r="R18" s="113"/>
      <c r="S18" s="3" t="s">
        <v>131</v>
      </c>
    </row>
    <row r="19" spans="2:19" ht="39.75" customHeight="1">
      <c r="B19" s="4"/>
      <c r="C19" s="173" t="s">
        <v>5</v>
      </c>
      <c r="D19" s="28" t="s">
        <v>14</v>
      </c>
      <c r="E19" s="44" t="s">
        <v>41</v>
      </c>
      <c r="F19" s="73"/>
      <c r="G19" s="74" t="s">
        <v>10</v>
      </c>
      <c r="H19" s="63"/>
      <c r="I19" s="18" t="s">
        <v>10</v>
      </c>
      <c r="J19" s="20"/>
      <c r="K19" s="23" t="s">
        <v>10</v>
      </c>
      <c r="L19" s="58"/>
      <c r="M19" s="53" t="s">
        <v>10</v>
      </c>
      <c r="N19" s="58"/>
      <c r="O19" s="53" t="s">
        <v>10</v>
      </c>
      <c r="P19" s="58"/>
      <c r="Q19" s="53" t="s">
        <v>10</v>
      </c>
      <c r="R19" s="11"/>
      <c r="S19" s="18" t="s">
        <v>10</v>
      </c>
    </row>
    <row r="20" spans="2:19" ht="39.75" customHeight="1">
      <c r="B20" s="4"/>
      <c r="C20" s="174"/>
      <c r="D20" s="29" t="s">
        <v>15</v>
      </c>
      <c r="E20" s="45" t="s">
        <v>42</v>
      </c>
      <c r="F20" s="75"/>
      <c r="G20" s="76" t="s">
        <v>10</v>
      </c>
      <c r="H20" s="64"/>
      <c r="I20" s="19" t="s">
        <v>10</v>
      </c>
      <c r="J20" s="21"/>
      <c r="K20" s="24" t="s">
        <v>10</v>
      </c>
      <c r="L20" s="59"/>
      <c r="M20" s="54" t="s">
        <v>10</v>
      </c>
      <c r="N20" s="59"/>
      <c r="O20" s="54" t="s">
        <v>10</v>
      </c>
      <c r="P20" s="59"/>
      <c r="Q20" s="54" t="s">
        <v>10</v>
      </c>
      <c r="R20" s="12"/>
      <c r="S20" s="19" t="s">
        <v>10</v>
      </c>
    </row>
    <row r="21" spans="2:19" ht="39.75" customHeight="1">
      <c r="B21" s="4"/>
      <c r="C21" s="174"/>
      <c r="D21" s="29" t="s">
        <v>16</v>
      </c>
      <c r="E21" s="45" t="s">
        <v>43</v>
      </c>
      <c r="F21" s="75"/>
      <c r="G21" s="76" t="s">
        <v>10</v>
      </c>
      <c r="H21" s="64"/>
      <c r="I21" s="19" t="s">
        <v>10</v>
      </c>
      <c r="J21" s="21"/>
      <c r="K21" s="24" t="s">
        <v>10</v>
      </c>
      <c r="L21" s="59"/>
      <c r="M21" s="54" t="s">
        <v>10</v>
      </c>
      <c r="N21" s="59"/>
      <c r="O21" s="54" t="s">
        <v>10</v>
      </c>
      <c r="P21" s="59"/>
      <c r="Q21" s="54" t="s">
        <v>10</v>
      </c>
      <c r="R21" s="12"/>
      <c r="S21" s="19" t="s">
        <v>10</v>
      </c>
    </row>
    <row r="22" spans="2:19" ht="39.75" customHeight="1">
      <c r="B22" s="4"/>
      <c r="C22" s="174"/>
      <c r="D22" s="29" t="s">
        <v>17</v>
      </c>
      <c r="E22" s="45" t="s">
        <v>44</v>
      </c>
      <c r="F22" s="75"/>
      <c r="G22" s="76" t="s">
        <v>10</v>
      </c>
      <c r="H22" s="64"/>
      <c r="I22" s="19" t="s">
        <v>10</v>
      </c>
      <c r="J22" s="21"/>
      <c r="K22" s="24" t="s">
        <v>10</v>
      </c>
      <c r="L22" s="59"/>
      <c r="M22" s="54" t="s">
        <v>10</v>
      </c>
      <c r="N22" s="59"/>
      <c r="O22" s="54" t="s">
        <v>10</v>
      </c>
      <c r="P22" s="59"/>
      <c r="Q22" s="54" t="s">
        <v>10</v>
      </c>
      <c r="R22" s="12"/>
      <c r="S22" s="19" t="s">
        <v>10</v>
      </c>
    </row>
    <row r="23" spans="2:19" ht="39.75" customHeight="1">
      <c r="B23" s="4"/>
      <c r="C23" s="174"/>
      <c r="D23" s="30" t="s">
        <v>18</v>
      </c>
      <c r="E23" s="46" t="s">
        <v>53</v>
      </c>
      <c r="F23" s="77">
        <f>IF(AND(F19="",F20="",F21="",F22=""),"",F19*2+F20+F21+F22*0.5)</f>
      </c>
      <c r="G23" s="78" t="s">
        <v>10</v>
      </c>
      <c r="H23" s="65">
        <f>IF(AND(H19="",H20="",H21="",H22=""),"",H19*2+H20+H21+H22*0.5)</f>
      </c>
      <c r="I23" s="9" t="s">
        <v>10</v>
      </c>
      <c r="J23" s="22">
        <f>IF(AND(J19=0,J20=0,J21=0,J22=0),"",J19*2+J20+J21+J22*0.5)</f>
      </c>
      <c r="K23" s="25" t="s">
        <v>10</v>
      </c>
      <c r="L23" s="60">
        <f>IF(AND(L19=0,L20=0,L21=0,L22=0),"",L19*2+L20+L21+L22*0.5)</f>
      </c>
      <c r="M23" s="55" t="s">
        <v>10</v>
      </c>
      <c r="N23" s="60">
        <f>IF(AND(N19=0,N20=0,N21=0,N22=0),"",N19*2+N20+N21+N22*0.5)</f>
      </c>
      <c r="O23" s="55" t="s">
        <v>10</v>
      </c>
      <c r="P23" s="60">
        <f>IF(AND(P19=0,P20=0,P21=0,P22=0),"",P19*2+P20+P21+P22*0.5)</f>
      </c>
      <c r="Q23" s="55" t="s">
        <v>10</v>
      </c>
      <c r="R23" s="13">
        <f>IF(AND(R19=0,R20=0,R21=0,R22=0),"",R19*2+R20+R21+R22*0.5)</f>
      </c>
      <c r="S23" s="9" t="s">
        <v>10</v>
      </c>
    </row>
    <row r="24" spans="2:19" ht="39.75" customHeight="1">
      <c r="B24" s="4"/>
      <c r="C24" s="174"/>
      <c r="D24" s="28" t="s">
        <v>19</v>
      </c>
      <c r="E24" s="44" t="s">
        <v>45</v>
      </c>
      <c r="F24" s="73"/>
      <c r="G24" s="74" t="s">
        <v>10</v>
      </c>
      <c r="H24" s="63"/>
      <c r="I24" s="18" t="s">
        <v>10</v>
      </c>
      <c r="J24" s="20"/>
      <c r="K24" s="23" t="s">
        <v>10</v>
      </c>
      <c r="L24" s="58"/>
      <c r="M24" s="53" t="s">
        <v>10</v>
      </c>
      <c r="N24" s="58"/>
      <c r="O24" s="53" t="s">
        <v>10</v>
      </c>
      <c r="P24" s="58"/>
      <c r="Q24" s="53" t="s">
        <v>10</v>
      </c>
      <c r="R24" s="11"/>
      <c r="S24" s="18" t="s">
        <v>10</v>
      </c>
    </row>
    <row r="25" spans="2:19" ht="39.75" customHeight="1">
      <c r="B25" s="4"/>
      <c r="C25" s="174"/>
      <c r="D25" s="29" t="s">
        <v>20</v>
      </c>
      <c r="E25" s="45" t="s">
        <v>46</v>
      </c>
      <c r="F25" s="75"/>
      <c r="G25" s="76" t="s">
        <v>10</v>
      </c>
      <c r="H25" s="64"/>
      <c r="I25" s="19" t="s">
        <v>10</v>
      </c>
      <c r="J25" s="21"/>
      <c r="K25" s="24" t="s">
        <v>10</v>
      </c>
      <c r="L25" s="59"/>
      <c r="M25" s="54" t="s">
        <v>10</v>
      </c>
      <c r="N25" s="59"/>
      <c r="O25" s="54" t="s">
        <v>10</v>
      </c>
      <c r="P25" s="59"/>
      <c r="Q25" s="54" t="s">
        <v>10</v>
      </c>
      <c r="R25" s="12"/>
      <c r="S25" s="19" t="s">
        <v>10</v>
      </c>
    </row>
    <row r="26" spans="2:19" ht="39.75" customHeight="1">
      <c r="B26" s="4"/>
      <c r="C26" s="174"/>
      <c r="D26" s="29" t="s">
        <v>21</v>
      </c>
      <c r="E26" s="45" t="s">
        <v>47</v>
      </c>
      <c r="F26" s="75"/>
      <c r="G26" s="76" t="s">
        <v>10</v>
      </c>
      <c r="H26" s="64"/>
      <c r="I26" s="19" t="s">
        <v>10</v>
      </c>
      <c r="J26" s="21"/>
      <c r="K26" s="24" t="s">
        <v>10</v>
      </c>
      <c r="L26" s="59"/>
      <c r="M26" s="54" t="s">
        <v>10</v>
      </c>
      <c r="N26" s="59"/>
      <c r="O26" s="54" t="s">
        <v>10</v>
      </c>
      <c r="P26" s="59"/>
      <c r="Q26" s="54" t="s">
        <v>10</v>
      </c>
      <c r="R26" s="12"/>
      <c r="S26" s="19" t="s">
        <v>10</v>
      </c>
    </row>
    <row r="27" spans="2:19" ht="39.75" customHeight="1">
      <c r="B27" s="4"/>
      <c r="C27" s="174"/>
      <c r="D27" s="29" t="s">
        <v>22</v>
      </c>
      <c r="E27" s="45" t="s">
        <v>48</v>
      </c>
      <c r="F27" s="75"/>
      <c r="G27" s="76" t="s">
        <v>10</v>
      </c>
      <c r="H27" s="64"/>
      <c r="I27" s="19" t="s">
        <v>10</v>
      </c>
      <c r="J27" s="21"/>
      <c r="K27" s="24" t="s">
        <v>10</v>
      </c>
      <c r="L27" s="59"/>
      <c r="M27" s="54" t="s">
        <v>10</v>
      </c>
      <c r="N27" s="59"/>
      <c r="O27" s="54" t="s">
        <v>10</v>
      </c>
      <c r="P27" s="59"/>
      <c r="Q27" s="54" t="s">
        <v>10</v>
      </c>
      <c r="R27" s="12"/>
      <c r="S27" s="19" t="s">
        <v>10</v>
      </c>
    </row>
    <row r="28" spans="2:19" ht="39.75" customHeight="1">
      <c r="B28" s="4"/>
      <c r="C28" s="174"/>
      <c r="D28" s="30" t="s">
        <v>23</v>
      </c>
      <c r="E28" s="46" t="s">
        <v>52</v>
      </c>
      <c r="F28" s="77">
        <f>IF(AND(F24="",F25="",F26="",F27=""),"",F24*2+F25+F26+F27*0.5)</f>
      </c>
      <c r="G28" s="78" t="s">
        <v>10</v>
      </c>
      <c r="H28" s="65">
        <f>IF(AND(H24="",H25="",H26="",H27=""),"",H24*2+H25+H26+H27*0.5)</f>
      </c>
      <c r="I28" s="9" t="s">
        <v>10</v>
      </c>
      <c r="J28" s="22">
        <f>IF(AND(J24=0,J25=0,J26=0,J27=0),"",J24*2+J25+J26+J27*0.5)</f>
      </c>
      <c r="K28" s="25" t="s">
        <v>10</v>
      </c>
      <c r="L28" s="60">
        <f>IF(AND(L24=0,L25=0,L26=0,L27=0),"",L24*2+L25+L26+L27*0.5)</f>
      </c>
      <c r="M28" s="55" t="s">
        <v>10</v>
      </c>
      <c r="N28" s="60">
        <f>IF(AND(N24=0,N25=0,N26=0,N27=0),"",N24*2+N25+N26+N27*0.5)</f>
      </c>
      <c r="O28" s="55" t="s">
        <v>10</v>
      </c>
      <c r="P28" s="60">
        <f>IF(AND(P24=0,P25=0,P26=0,P27=0),"",P24*2+P25+P26+P27*0.5)</f>
      </c>
      <c r="Q28" s="55" t="s">
        <v>10</v>
      </c>
      <c r="R28" s="13">
        <f>IF(AND(R24=0,R25=0,R26=0,R27=0),"",R24*2+R25+R26+R27*0.5)</f>
      </c>
      <c r="S28" s="9" t="s">
        <v>10</v>
      </c>
    </row>
    <row r="29" spans="2:19" ht="39.75" customHeight="1">
      <c r="B29" s="4"/>
      <c r="C29" s="174"/>
      <c r="D29" s="31" t="s">
        <v>24</v>
      </c>
      <c r="E29" s="47" t="s">
        <v>49</v>
      </c>
      <c r="F29" s="73"/>
      <c r="G29" s="74" t="s">
        <v>10</v>
      </c>
      <c r="H29" s="63"/>
      <c r="I29" s="18" t="s">
        <v>10</v>
      </c>
      <c r="J29" s="20"/>
      <c r="K29" s="23" t="s">
        <v>10</v>
      </c>
      <c r="L29" s="58"/>
      <c r="M29" s="53" t="s">
        <v>10</v>
      </c>
      <c r="N29" s="58"/>
      <c r="O29" s="53" t="s">
        <v>10</v>
      </c>
      <c r="P29" s="58"/>
      <c r="Q29" s="53" t="s">
        <v>10</v>
      </c>
      <c r="R29" s="11"/>
      <c r="S29" s="18" t="s">
        <v>10</v>
      </c>
    </row>
    <row r="30" spans="2:19" ht="39.75" customHeight="1">
      <c r="B30" s="4"/>
      <c r="C30" s="174"/>
      <c r="D30" s="32" t="s">
        <v>25</v>
      </c>
      <c r="E30" s="48" t="s">
        <v>50</v>
      </c>
      <c r="F30" s="116"/>
      <c r="G30" s="76" t="s">
        <v>10</v>
      </c>
      <c r="H30" s="64"/>
      <c r="I30" s="19" t="s">
        <v>10</v>
      </c>
      <c r="J30" s="21"/>
      <c r="K30" s="24" t="s">
        <v>10</v>
      </c>
      <c r="L30" s="59"/>
      <c r="M30" s="54" t="s">
        <v>10</v>
      </c>
      <c r="N30" s="59"/>
      <c r="O30" s="54" t="s">
        <v>10</v>
      </c>
      <c r="P30" s="59"/>
      <c r="Q30" s="54" t="s">
        <v>10</v>
      </c>
      <c r="R30" s="12"/>
      <c r="S30" s="19" t="s">
        <v>10</v>
      </c>
    </row>
    <row r="31" spans="2:19" ht="39.75" customHeight="1">
      <c r="B31" s="4"/>
      <c r="C31" s="175"/>
      <c r="D31" s="33" t="s">
        <v>26</v>
      </c>
      <c r="E31" s="49" t="s">
        <v>134</v>
      </c>
      <c r="F31" s="117">
        <f>IF(AND(F29="",F30=""),"",F29+F30)</f>
      </c>
      <c r="G31" s="118" t="s">
        <v>10</v>
      </c>
      <c r="H31" s="115"/>
      <c r="I31" s="34" t="s">
        <v>10</v>
      </c>
      <c r="J31" s="114">
        <f>IF(AND(J29="",J30=""),"",J29+J30)</f>
      </c>
      <c r="K31" s="37" t="s">
        <v>10</v>
      </c>
      <c r="L31" s="61">
        <f>IF(AND(L29="",L30=""),"",L29+L30)</f>
      </c>
      <c r="M31" s="56" t="s">
        <v>10</v>
      </c>
      <c r="N31" s="61">
        <f>IF(AND(N29="",N30=""),"",N29+N30)</f>
      </c>
      <c r="O31" s="56" t="s">
        <v>10</v>
      </c>
      <c r="P31" s="61">
        <f>IF(AND(P29="",P30=""),"",P29+P30)</f>
      </c>
      <c r="Q31" s="56" t="s">
        <v>10</v>
      </c>
      <c r="R31" s="14">
        <f>IF(AND(R29="",R30=""),"",R29+R30)</f>
      </c>
      <c r="S31" s="34" t="s">
        <v>10</v>
      </c>
    </row>
    <row r="32" spans="2:19" ht="39.75" customHeight="1" thickBot="1">
      <c r="B32" s="4"/>
      <c r="C32" s="190" t="s">
        <v>51</v>
      </c>
      <c r="D32" s="191"/>
      <c r="E32" s="191"/>
      <c r="F32" s="73">
        <f>IF(AND(F23="",F28="",F31=""),"",F23+F28+F31)</f>
      </c>
      <c r="G32" s="74" t="s">
        <v>10</v>
      </c>
      <c r="H32" s="63">
        <f>IF(AND(H23="",H28="",H31=""),"",H23+H28+H31)</f>
      </c>
      <c r="I32" s="18" t="s">
        <v>10</v>
      </c>
      <c r="J32" s="20">
        <f>IF(AND(J23="",J28="",J31=""),"",J23+J28+J31)</f>
      </c>
      <c r="K32" s="23" t="s">
        <v>10</v>
      </c>
      <c r="L32" s="58">
        <f>IF(AND(L23="",L28="",L31=""),"",L23+L28+L31)</f>
      </c>
      <c r="M32" s="53" t="s">
        <v>10</v>
      </c>
      <c r="N32" s="58">
        <f>IF(AND(N23="",N28="",N31=""),"",N23+N28+N31)</f>
      </c>
      <c r="O32" s="53" t="s">
        <v>10</v>
      </c>
      <c r="P32" s="58">
        <f>IF(AND(P23="",P28="",P31=""),"",P23+P28+P31)</f>
      </c>
      <c r="Q32" s="53" t="s">
        <v>10</v>
      </c>
      <c r="R32" s="11">
        <f>IF(AND(R23="",R28="",R31=""),"",R23+R28+R31)</f>
      </c>
      <c r="S32" s="18" t="s">
        <v>10</v>
      </c>
    </row>
    <row r="33" spans="2:19" s="6" customFormat="1" ht="39.75" customHeight="1" thickBot="1" thickTop="1">
      <c r="B33" s="50"/>
      <c r="C33" s="119" t="s">
        <v>28</v>
      </c>
      <c r="D33" s="120"/>
      <c r="E33" s="120"/>
      <c r="F33" s="79">
        <f>IF(AND(F18="",F32=""),"",ROUND(F32/F18*100,2))</f>
      </c>
      <c r="G33" s="80" t="s">
        <v>27</v>
      </c>
      <c r="H33" s="67">
        <f>IF(AND(H18="",H32=""),"",ROUND(H32/H18*100,2))</f>
      </c>
      <c r="I33" s="68" t="s">
        <v>27</v>
      </c>
      <c r="J33" s="142"/>
      <c r="K33" s="124"/>
      <c r="L33" s="123"/>
      <c r="M33" s="124"/>
      <c r="N33" s="123"/>
      <c r="O33" s="124"/>
      <c r="P33" s="123"/>
      <c r="Q33" s="124"/>
      <c r="R33" s="123"/>
      <c r="S33" s="139"/>
    </row>
    <row r="34" spans="2:19" s="6" customFormat="1" ht="39.75" customHeight="1" thickBot="1" thickTop="1">
      <c r="B34" s="4"/>
      <c r="C34" s="192" t="s">
        <v>136</v>
      </c>
      <c r="D34" s="193"/>
      <c r="E34" s="193"/>
      <c r="F34" s="186"/>
      <c r="G34" s="187"/>
      <c r="H34" s="69">
        <f>IF(H18="","",ROUNDDOWN(H18*0.036,0))</f>
      </c>
      <c r="I34" s="70" t="s">
        <v>10</v>
      </c>
      <c r="J34" s="141"/>
      <c r="K34" s="122"/>
      <c r="L34" s="121"/>
      <c r="M34" s="122"/>
      <c r="N34" s="121"/>
      <c r="O34" s="122"/>
      <c r="P34" s="121"/>
      <c r="Q34" s="122"/>
      <c r="R34" s="121"/>
      <c r="S34" s="140"/>
    </row>
    <row r="35" spans="2:19" s="6" customFormat="1" ht="39.75" customHeight="1" thickBot="1" thickTop="1">
      <c r="B35" s="50"/>
      <c r="C35" s="119" t="s">
        <v>38</v>
      </c>
      <c r="D35" s="120"/>
      <c r="E35" s="120"/>
      <c r="F35" s="188"/>
      <c r="G35" s="189"/>
      <c r="H35" s="111">
        <f>IF(AND(H32="",H34=""),"",H32-H34)</f>
      </c>
      <c r="I35" s="66" t="s">
        <v>10</v>
      </c>
      <c r="J35" s="142"/>
      <c r="K35" s="124"/>
      <c r="L35" s="123"/>
      <c r="M35" s="124"/>
      <c r="N35" s="123"/>
      <c r="O35" s="124"/>
      <c r="P35" s="123"/>
      <c r="Q35" s="124"/>
      <c r="R35" s="123"/>
      <c r="S35" s="139"/>
    </row>
    <row r="36" spans="2:19" s="6" customFormat="1" ht="39.75" customHeight="1" thickBot="1" thickTop="1">
      <c r="B36" s="4"/>
      <c r="C36" s="192" t="s">
        <v>137</v>
      </c>
      <c r="D36" s="193"/>
      <c r="E36" s="193"/>
      <c r="F36" s="186"/>
      <c r="G36" s="187"/>
      <c r="H36" s="69">
        <f>IF(H18="","",ROUNDDOWN(H18*0.2,0))</f>
      </c>
      <c r="I36" s="70" t="s">
        <v>10</v>
      </c>
      <c r="J36" s="143"/>
      <c r="K36" s="124"/>
      <c r="L36" s="123"/>
      <c r="M36" s="124"/>
      <c r="N36" s="123"/>
      <c r="O36" s="124"/>
      <c r="P36" s="123"/>
      <c r="Q36" s="124"/>
      <c r="R36" s="123"/>
      <c r="S36" s="139"/>
    </row>
    <row r="37" spans="2:19" s="6" customFormat="1" ht="39.75" customHeight="1" thickBot="1" thickTop="1">
      <c r="B37" s="51"/>
      <c r="C37" s="119" t="s">
        <v>39</v>
      </c>
      <c r="D37" s="120"/>
      <c r="E37" s="120"/>
      <c r="F37" s="188"/>
      <c r="G37" s="189"/>
      <c r="H37" s="111">
        <f>IF(AND(H32="",H36=""),"",H32-H36)</f>
      </c>
      <c r="I37" s="66" t="s">
        <v>10</v>
      </c>
      <c r="J37" s="142"/>
      <c r="K37" s="124"/>
      <c r="L37" s="123"/>
      <c r="M37" s="124"/>
      <c r="N37" s="123"/>
      <c r="O37" s="124"/>
      <c r="P37" s="123"/>
      <c r="Q37" s="124"/>
      <c r="R37" s="123"/>
      <c r="S37" s="139"/>
    </row>
    <row r="38" spans="3:19" ht="19.5" customHeight="1" thickTop="1">
      <c r="C38" s="10"/>
      <c r="G38" s="35"/>
      <c r="I38" s="35"/>
      <c r="K38" s="35"/>
      <c r="M38" s="35"/>
      <c r="O38" s="35"/>
      <c r="Q38" s="35"/>
      <c r="S38" s="35"/>
    </row>
    <row r="40" ht="13.5">
      <c r="C40" s="8" t="s">
        <v>0</v>
      </c>
    </row>
  </sheetData>
  <sheetProtection/>
  <mergeCells count="84">
    <mergeCell ref="L12:M12"/>
    <mergeCell ref="N12:O12"/>
    <mergeCell ref="P12:Q12"/>
    <mergeCell ref="R12:S12"/>
    <mergeCell ref="H8:I9"/>
    <mergeCell ref="J8:S9"/>
    <mergeCell ref="H10:I10"/>
    <mergeCell ref="R10:S10"/>
    <mergeCell ref="N11:O11"/>
    <mergeCell ref="F34:G34"/>
    <mergeCell ref="F35:G35"/>
    <mergeCell ref="F36:G36"/>
    <mergeCell ref="F37:G37"/>
    <mergeCell ref="C15:C17"/>
    <mergeCell ref="C19:C31"/>
    <mergeCell ref="C37:E37"/>
    <mergeCell ref="C32:E32"/>
    <mergeCell ref="C34:E34"/>
    <mergeCell ref="C36:E36"/>
    <mergeCell ref="B4:B6"/>
    <mergeCell ref="C4:D4"/>
    <mergeCell ref="C5:D6"/>
    <mergeCell ref="C13:E13"/>
    <mergeCell ref="C14:E14"/>
    <mergeCell ref="B11:B13"/>
    <mergeCell ref="C11:E11"/>
    <mergeCell ref="C12:E12"/>
    <mergeCell ref="E5:I6"/>
    <mergeCell ref="F7:S7"/>
    <mergeCell ref="F11:G13"/>
    <mergeCell ref="J4:J6"/>
    <mergeCell ref="K6:O6"/>
    <mergeCell ref="K4:O4"/>
    <mergeCell ref="K5:O5"/>
    <mergeCell ref="H11:I13"/>
    <mergeCell ref="L13:M13"/>
    <mergeCell ref="N13:O13"/>
    <mergeCell ref="F8:G9"/>
    <mergeCell ref="F10:G10"/>
    <mergeCell ref="R4:S4"/>
    <mergeCell ref="R11:S11"/>
    <mergeCell ref="J33:K33"/>
    <mergeCell ref="P33:Q33"/>
    <mergeCell ref="J11:K11"/>
    <mergeCell ref="J12:K12"/>
    <mergeCell ref="J13:K13"/>
    <mergeCell ref="L11:M11"/>
    <mergeCell ref="L33:M33"/>
    <mergeCell ref="R13:S13"/>
    <mergeCell ref="P4:Q4"/>
    <mergeCell ref="P11:Q11"/>
    <mergeCell ref="N10:O10"/>
    <mergeCell ref="P10:Q10"/>
    <mergeCell ref="P13:Q13"/>
    <mergeCell ref="N33:O33"/>
    <mergeCell ref="N37:O37"/>
    <mergeCell ref="J34:K34"/>
    <mergeCell ref="J35:K35"/>
    <mergeCell ref="J36:K36"/>
    <mergeCell ref="J37:K37"/>
    <mergeCell ref="L35:M35"/>
    <mergeCell ref="L36:M36"/>
    <mergeCell ref="L37:M37"/>
    <mergeCell ref="N34:O34"/>
    <mergeCell ref="N35:O35"/>
    <mergeCell ref="P36:Q36"/>
    <mergeCell ref="P37:Q37"/>
    <mergeCell ref="R33:S33"/>
    <mergeCell ref="R34:S34"/>
    <mergeCell ref="R35:S35"/>
    <mergeCell ref="R36:S36"/>
    <mergeCell ref="R37:S37"/>
    <mergeCell ref="P34:Q34"/>
    <mergeCell ref="P35:Q35"/>
    <mergeCell ref="C35:E35"/>
    <mergeCell ref="C33:E33"/>
    <mergeCell ref="L34:M34"/>
    <mergeCell ref="N36:O36"/>
    <mergeCell ref="B2:S2"/>
    <mergeCell ref="C18:E18"/>
    <mergeCell ref="C7:E10"/>
    <mergeCell ref="J10:K10"/>
    <mergeCell ref="L10:M10"/>
    <mergeCell ref="P6:Q6"/>
  </mergeCells>
  <printOptions horizontalCentered="1" verticalCentered="1"/>
  <pageMargins left="0.1968503937007874" right="0.15748031496062992" top="0.1968503937007874" bottom="0.07874015748031496" header="0.15748031496062992" footer="0.2362204724409449"/>
  <pageSetup horizontalDpi="1200" verticalDpi="1200" orientation="portrait" paperSize="9" scale="69" r:id="rId1"/>
</worksheet>
</file>

<file path=xl/worksheets/sheet2.xml><?xml version="1.0" encoding="utf-8"?>
<worksheet xmlns="http://schemas.openxmlformats.org/spreadsheetml/2006/main" xmlns:r="http://schemas.openxmlformats.org/officeDocument/2006/relationships">
  <dimension ref="A1:W40"/>
  <sheetViews>
    <sheetView showGridLines="0" view="pageBreakPreview" zoomScale="80" zoomScaleNormal="90" zoomScaleSheetLayoutView="80" zoomScalePageLayoutView="0" workbookViewId="0" topLeftCell="A4">
      <selection activeCell="C37" sqref="C37:E37"/>
    </sheetView>
  </sheetViews>
  <sheetFormatPr defaultColWidth="9.00390625" defaultRowHeight="13.5"/>
  <cols>
    <col min="1" max="1" width="1.4921875" style="8" customWidth="1"/>
    <col min="2" max="2" width="4.00390625" style="8" customWidth="1"/>
    <col min="3" max="3" width="3.875" style="8" customWidth="1"/>
    <col min="4" max="4" width="4.50390625" style="8" customWidth="1"/>
    <col min="5" max="5" width="34.25390625" style="8" customWidth="1"/>
    <col min="6" max="6" width="9.125" style="8" customWidth="1"/>
    <col min="7" max="7" width="4.875" style="8" customWidth="1"/>
    <col min="8" max="8" width="9.125" style="8" customWidth="1"/>
    <col min="9" max="9" width="4.875" style="8" customWidth="1"/>
    <col min="10" max="10" width="9.125" style="8" customWidth="1"/>
    <col min="11" max="11" width="4.875" style="8" customWidth="1"/>
    <col min="12" max="12" width="9.125" style="8" customWidth="1"/>
    <col min="13" max="13" width="4.875" style="8" customWidth="1"/>
    <col min="14" max="14" width="9.125" style="8" customWidth="1"/>
    <col min="15" max="15" width="4.875" style="8" customWidth="1"/>
    <col min="16" max="16" width="9.125" style="8" customWidth="1"/>
    <col min="17" max="17" width="4.875" style="8" customWidth="1"/>
    <col min="18" max="18" width="9.125" style="8" customWidth="1"/>
    <col min="19" max="19" width="4.875" style="8" customWidth="1"/>
    <col min="20" max="20" width="1.4921875" style="8" customWidth="1"/>
    <col min="21" max="16384" width="9.00390625" style="8" customWidth="1"/>
  </cols>
  <sheetData>
    <row r="1" ht="20.25" customHeight="1">
      <c r="B1" s="7" t="s">
        <v>80</v>
      </c>
    </row>
    <row r="2" spans="2:19" ht="22.5" customHeight="1">
      <c r="B2" s="125" t="s">
        <v>4</v>
      </c>
      <c r="C2" s="125"/>
      <c r="D2" s="125"/>
      <c r="E2" s="125"/>
      <c r="F2" s="125"/>
      <c r="G2" s="125"/>
      <c r="H2" s="125"/>
      <c r="I2" s="125"/>
      <c r="J2" s="125"/>
      <c r="K2" s="125"/>
      <c r="L2" s="125"/>
      <c r="M2" s="125"/>
      <c r="N2" s="125"/>
      <c r="O2" s="125"/>
      <c r="P2" s="125"/>
      <c r="Q2" s="125"/>
      <c r="R2" s="125"/>
      <c r="S2" s="125"/>
    </row>
    <row r="3" spans="2:19" ht="13.5">
      <c r="B3" s="16"/>
      <c r="C3" s="16"/>
      <c r="D3" s="16"/>
      <c r="E3" s="16"/>
      <c r="F3" s="16"/>
      <c r="G3" s="16"/>
      <c r="H3" s="16"/>
      <c r="I3" s="16"/>
      <c r="J3" s="16"/>
      <c r="K3" s="16"/>
      <c r="L3" s="16"/>
      <c r="M3" s="16"/>
      <c r="N3" s="16"/>
      <c r="O3" s="16"/>
      <c r="P3" s="16"/>
      <c r="Q3" s="16"/>
      <c r="R3" s="16"/>
      <c r="S3" s="16"/>
    </row>
    <row r="4" spans="2:19" ht="26.25" customHeight="1">
      <c r="B4" s="173" t="s">
        <v>81</v>
      </c>
      <c r="C4" s="176" t="s">
        <v>82</v>
      </c>
      <c r="D4" s="177"/>
      <c r="E4" s="36" t="s">
        <v>83</v>
      </c>
      <c r="F4" s="15"/>
      <c r="G4" s="15"/>
      <c r="H4" s="15"/>
      <c r="I4" s="15"/>
      <c r="J4" s="156" t="s">
        <v>31</v>
      </c>
      <c r="K4" s="144" t="s">
        <v>84</v>
      </c>
      <c r="L4" s="159"/>
      <c r="M4" s="159"/>
      <c r="N4" s="159"/>
      <c r="O4" s="145"/>
      <c r="P4" s="144" t="s">
        <v>33</v>
      </c>
      <c r="Q4" s="145"/>
      <c r="R4" s="144" t="s">
        <v>34</v>
      </c>
      <c r="S4" s="145"/>
    </row>
    <row r="5" spans="2:19" ht="23.25" customHeight="1">
      <c r="B5" s="174"/>
      <c r="C5" s="178" t="s">
        <v>85</v>
      </c>
      <c r="D5" s="179"/>
      <c r="E5" s="201" t="s">
        <v>86</v>
      </c>
      <c r="F5" s="202"/>
      <c r="G5" s="202"/>
      <c r="H5" s="202"/>
      <c r="I5" s="203"/>
      <c r="J5" s="157"/>
      <c r="K5" s="207" t="s">
        <v>87</v>
      </c>
      <c r="L5" s="208"/>
      <c r="M5" s="208"/>
      <c r="N5" s="208"/>
      <c r="O5" s="209"/>
      <c r="P5" s="210" t="s">
        <v>68</v>
      </c>
      <c r="Q5" s="211"/>
      <c r="R5" s="210">
        <v>2</v>
      </c>
      <c r="S5" s="211"/>
    </row>
    <row r="6" spans="2:19" ht="16.5" customHeight="1">
      <c r="B6" s="175"/>
      <c r="C6" s="180"/>
      <c r="D6" s="181"/>
      <c r="E6" s="204"/>
      <c r="F6" s="205"/>
      <c r="G6" s="205"/>
      <c r="H6" s="205"/>
      <c r="I6" s="206"/>
      <c r="J6" s="158"/>
      <c r="K6" s="133" t="s">
        <v>62</v>
      </c>
      <c r="L6" s="134"/>
      <c r="M6" s="134"/>
      <c r="N6" s="134"/>
      <c r="O6" s="138"/>
      <c r="P6" s="133" t="s">
        <v>69</v>
      </c>
      <c r="Q6" s="138"/>
      <c r="R6" s="40"/>
      <c r="S6" s="41"/>
    </row>
    <row r="7" spans="2:19" ht="14.25" customHeight="1">
      <c r="B7" s="1"/>
      <c r="C7" s="129" t="s">
        <v>1</v>
      </c>
      <c r="D7" s="130"/>
      <c r="E7" s="197"/>
      <c r="F7" s="183" t="s">
        <v>132</v>
      </c>
      <c r="G7" s="184"/>
      <c r="H7" s="184"/>
      <c r="I7" s="184"/>
      <c r="J7" s="184"/>
      <c r="K7" s="184"/>
      <c r="L7" s="184"/>
      <c r="M7" s="184"/>
      <c r="N7" s="184"/>
      <c r="O7" s="184"/>
      <c r="P7" s="184"/>
      <c r="Q7" s="184"/>
      <c r="R7" s="184"/>
      <c r="S7" s="185"/>
    </row>
    <row r="8" spans="2:19" ht="15" customHeight="1">
      <c r="B8" s="4"/>
      <c r="C8" s="131"/>
      <c r="D8" s="132"/>
      <c r="E8" s="160"/>
      <c r="F8" s="167" t="s">
        <v>6</v>
      </c>
      <c r="G8" s="168"/>
      <c r="H8" s="194" t="s">
        <v>79</v>
      </c>
      <c r="I8" s="195"/>
      <c r="J8" s="129" t="s">
        <v>58</v>
      </c>
      <c r="K8" s="130"/>
      <c r="L8" s="130"/>
      <c r="M8" s="130"/>
      <c r="N8" s="130"/>
      <c r="O8" s="130"/>
      <c r="P8" s="130"/>
      <c r="Q8" s="130"/>
      <c r="R8" s="130"/>
      <c r="S8" s="197"/>
    </row>
    <row r="9" spans="2:19" ht="15" customHeight="1">
      <c r="B9" s="4"/>
      <c r="C9" s="131"/>
      <c r="D9" s="132"/>
      <c r="E9" s="160"/>
      <c r="F9" s="169"/>
      <c r="G9" s="170"/>
      <c r="H9" s="196"/>
      <c r="I9" s="181"/>
      <c r="J9" s="133"/>
      <c r="K9" s="134"/>
      <c r="L9" s="134"/>
      <c r="M9" s="134"/>
      <c r="N9" s="134"/>
      <c r="O9" s="134"/>
      <c r="P9" s="134"/>
      <c r="Q9" s="134"/>
      <c r="R9" s="134"/>
      <c r="S9" s="138"/>
    </row>
    <row r="10" spans="2:19" ht="11.25" customHeight="1">
      <c r="B10" s="4"/>
      <c r="C10" s="133"/>
      <c r="D10" s="134"/>
      <c r="E10" s="138"/>
      <c r="F10" s="171" t="s">
        <v>88</v>
      </c>
      <c r="G10" s="172"/>
      <c r="H10" s="198" t="s">
        <v>89</v>
      </c>
      <c r="I10" s="199"/>
      <c r="J10" s="135" t="s">
        <v>90</v>
      </c>
      <c r="K10" s="136"/>
      <c r="L10" s="137" t="s">
        <v>91</v>
      </c>
      <c r="M10" s="137"/>
      <c r="N10" s="137" t="s">
        <v>92</v>
      </c>
      <c r="O10" s="137"/>
      <c r="P10" s="137" t="s">
        <v>93</v>
      </c>
      <c r="Q10" s="137"/>
      <c r="R10" s="199" t="s">
        <v>94</v>
      </c>
      <c r="S10" s="200"/>
    </row>
    <row r="11" spans="2:19" ht="39.75" customHeight="1">
      <c r="B11" s="174" t="s">
        <v>8</v>
      </c>
      <c r="C11" s="182" t="s">
        <v>95</v>
      </c>
      <c r="D11" s="182"/>
      <c r="E11" s="182"/>
      <c r="F11" s="150"/>
      <c r="G11" s="151"/>
      <c r="H11" s="161"/>
      <c r="I11" s="162"/>
      <c r="J11" s="212" t="s">
        <v>63</v>
      </c>
      <c r="K11" s="213"/>
      <c r="L11" s="214" t="s">
        <v>65</v>
      </c>
      <c r="M11" s="214"/>
      <c r="N11" s="146"/>
      <c r="O11" s="146"/>
      <c r="P11" s="146"/>
      <c r="Q11" s="146"/>
      <c r="R11" s="147"/>
      <c r="S11" s="148"/>
    </row>
    <row r="12" spans="2:19" ht="39.75" customHeight="1">
      <c r="B12" s="174"/>
      <c r="C12" s="182" t="s">
        <v>96</v>
      </c>
      <c r="D12" s="182"/>
      <c r="E12" s="182"/>
      <c r="F12" s="152"/>
      <c r="G12" s="153"/>
      <c r="H12" s="163"/>
      <c r="I12" s="164"/>
      <c r="J12" s="216" t="s">
        <v>64</v>
      </c>
      <c r="K12" s="217"/>
      <c r="L12" s="218" t="s">
        <v>66</v>
      </c>
      <c r="M12" s="219"/>
      <c r="N12" s="146"/>
      <c r="O12" s="146"/>
      <c r="P12" s="146"/>
      <c r="Q12" s="146"/>
      <c r="R12" s="147"/>
      <c r="S12" s="148"/>
    </row>
    <row r="13" spans="2:19" ht="39.75" customHeight="1">
      <c r="B13" s="174"/>
      <c r="C13" s="182" t="s">
        <v>61</v>
      </c>
      <c r="D13" s="182"/>
      <c r="E13" s="182"/>
      <c r="F13" s="154"/>
      <c r="G13" s="155"/>
      <c r="H13" s="165"/>
      <c r="I13" s="166"/>
      <c r="J13" s="215" t="s">
        <v>71</v>
      </c>
      <c r="K13" s="213"/>
      <c r="L13" s="214" t="s">
        <v>70</v>
      </c>
      <c r="M13" s="214"/>
      <c r="N13" s="146"/>
      <c r="O13" s="146"/>
      <c r="P13" s="146"/>
      <c r="Q13" s="146"/>
      <c r="R13" s="147"/>
      <c r="S13" s="148"/>
    </row>
    <row r="14" spans="2:19" ht="39.75" customHeight="1">
      <c r="B14" s="4"/>
      <c r="C14" s="182" t="s">
        <v>2</v>
      </c>
      <c r="D14" s="182"/>
      <c r="E14" s="182"/>
      <c r="F14" s="82">
        <v>20</v>
      </c>
      <c r="G14" s="72" t="s">
        <v>97</v>
      </c>
      <c r="H14" s="87">
        <v>20</v>
      </c>
      <c r="I14" s="3" t="s">
        <v>97</v>
      </c>
      <c r="J14" s="104">
        <v>20</v>
      </c>
      <c r="K14" s="2" t="s">
        <v>97</v>
      </c>
      <c r="L14" s="105">
        <v>20</v>
      </c>
      <c r="M14" s="52" t="s">
        <v>97</v>
      </c>
      <c r="N14" s="106"/>
      <c r="O14" s="2" t="s">
        <v>97</v>
      </c>
      <c r="P14" s="107"/>
      <c r="Q14" s="2" t="s">
        <v>97</v>
      </c>
      <c r="R14" s="107"/>
      <c r="S14" s="3" t="s">
        <v>97</v>
      </c>
    </row>
    <row r="15" spans="2:22" ht="39.75" customHeight="1">
      <c r="B15" s="4"/>
      <c r="C15" s="173" t="s">
        <v>29</v>
      </c>
      <c r="D15" s="26" t="s">
        <v>98</v>
      </c>
      <c r="E15" s="43" t="s">
        <v>99</v>
      </c>
      <c r="F15" s="82">
        <v>72</v>
      </c>
      <c r="G15" s="72" t="s">
        <v>10</v>
      </c>
      <c r="H15" s="87">
        <v>72</v>
      </c>
      <c r="I15" s="3" t="s">
        <v>10</v>
      </c>
      <c r="J15" s="81">
        <v>60</v>
      </c>
      <c r="K15" s="2" t="s">
        <v>10</v>
      </c>
      <c r="L15" s="95">
        <v>12</v>
      </c>
      <c r="M15" s="52" t="s">
        <v>10</v>
      </c>
      <c r="N15" s="57"/>
      <c r="O15" s="52" t="s">
        <v>10</v>
      </c>
      <c r="P15" s="57"/>
      <c r="Q15" s="52" t="s">
        <v>10</v>
      </c>
      <c r="R15" s="5"/>
      <c r="S15" s="3" t="s">
        <v>10</v>
      </c>
      <c r="V15" s="108"/>
    </row>
    <row r="16" spans="2:23" ht="39.75" customHeight="1">
      <c r="B16" s="4"/>
      <c r="C16" s="174"/>
      <c r="D16" s="27" t="s">
        <v>100</v>
      </c>
      <c r="E16" s="42" t="s">
        <v>101</v>
      </c>
      <c r="F16" s="82">
        <v>23</v>
      </c>
      <c r="G16" s="72" t="s">
        <v>10</v>
      </c>
      <c r="H16" s="87">
        <v>23</v>
      </c>
      <c r="I16" s="3" t="s">
        <v>10</v>
      </c>
      <c r="J16" s="81">
        <v>13</v>
      </c>
      <c r="K16" s="2" t="s">
        <v>10</v>
      </c>
      <c r="L16" s="95">
        <v>10</v>
      </c>
      <c r="M16" s="52" t="s">
        <v>10</v>
      </c>
      <c r="N16" s="57"/>
      <c r="O16" s="52" t="s">
        <v>10</v>
      </c>
      <c r="P16" s="57"/>
      <c r="Q16" s="52" t="s">
        <v>10</v>
      </c>
      <c r="R16" s="5"/>
      <c r="S16" s="3" t="s">
        <v>10</v>
      </c>
      <c r="W16" s="108"/>
    </row>
    <row r="17" spans="2:19" ht="39.75" customHeight="1">
      <c r="B17" s="4"/>
      <c r="C17" s="175"/>
      <c r="D17" s="26" t="s">
        <v>102</v>
      </c>
      <c r="E17" s="43" t="s">
        <v>103</v>
      </c>
      <c r="F17" s="82">
        <f>F15+F16*0.5</f>
        <v>83.5</v>
      </c>
      <c r="G17" s="72" t="s">
        <v>10</v>
      </c>
      <c r="H17" s="87">
        <f>H15+H16*0.5</f>
        <v>83.5</v>
      </c>
      <c r="I17" s="3" t="s">
        <v>10</v>
      </c>
      <c r="J17" s="81">
        <f>J15+J16*0.5</f>
        <v>66.5</v>
      </c>
      <c r="K17" s="2" t="s">
        <v>10</v>
      </c>
      <c r="L17" s="95">
        <f>L15+L16*0.5</f>
        <v>17</v>
      </c>
      <c r="M17" s="52" t="s">
        <v>10</v>
      </c>
      <c r="N17" s="57"/>
      <c r="O17" s="52" t="s">
        <v>10</v>
      </c>
      <c r="P17" s="57"/>
      <c r="Q17" s="52" t="s">
        <v>10</v>
      </c>
      <c r="R17" s="5"/>
      <c r="S17" s="3" t="s">
        <v>10</v>
      </c>
    </row>
    <row r="18" spans="2:19" ht="39.75" customHeight="1">
      <c r="B18" s="4"/>
      <c r="C18" s="126" t="s">
        <v>56</v>
      </c>
      <c r="D18" s="127"/>
      <c r="E18" s="128"/>
      <c r="F18" s="82">
        <f>IF(F17="","",F17-ROUNDDOWN(F17*F14/100,0))</f>
        <v>67.5</v>
      </c>
      <c r="G18" s="72" t="s">
        <v>10</v>
      </c>
      <c r="H18" s="87">
        <f>IF(H17="","",H17-ROUNDDOWN(H17*H14/100,0))</f>
        <v>67.5</v>
      </c>
      <c r="I18" s="3" t="s">
        <v>10</v>
      </c>
      <c r="J18" s="109">
        <f>IF(J17="","",J17-ROUNDDOWN(J17*J14/100,0))</f>
        <v>53.5</v>
      </c>
      <c r="K18" s="52" t="s">
        <v>104</v>
      </c>
      <c r="L18" s="110">
        <f>IF(L17="","",L17-ROUNDDOWN(L17*L14/100,0))</f>
        <v>14</v>
      </c>
      <c r="M18" s="52" t="s">
        <v>104</v>
      </c>
      <c r="N18" s="107"/>
      <c r="O18" s="52" t="s">
        <v>104</v>
      </c>
      <c r="P18" s="107"/>
      <c r="Q18" s="52" t="s">
        <v>104</v>
      </c>
      <c r="R18" s="107"/>
      <c r="S18" s="3" t="s">
        <v>104</v>
      </c>
    </row>
    <row r="19" spans="2:19" ht="39.75" customHeight="1">
      <c r="B19" s="4"/>
      <c r="C19" s="173" t="s">
        <v>5</v>
      </c>
      <c r="D19" s="28" t="s">
        <v>105</v>
      </c>
      <c r="E19" s="44" t="s">
        <v>106</v>
      </c>
      <c r="F19" s="83">
        <v>2</v>
      </c>
      <c r="G19" s="74" t="s">
        <v>10</v>
      </c>
      <c r="H19" s="88">
        <v>2</v>
      </c>
      <c r="I19" s="18" t="s">
        <v>10</v>
      </c>
      <c r="J19" s="96">
        <v>2</v>
      </c>
      <c r="K19" s="23" t="s">
        <v>10</v>
      </c>
      <c r="L19" s="99">
        <v>0</v>
      </c>
      <c r="M19" s="53" t="s">
        <v>10</v>
      </c>
      <c r="N19" s="58"/>
      <c r="O19" s="53" t="s">
        <v>10</v>
      </c>
      <c r="P19" s="58"/>
      <c r="Q19" s="53" t="s">
        <v>10</v>
      </c>
      <c r="R19" s="11"/>
      <c r="S19" s="18" t="s">
        <v>10</v>
      </c>
    </row>
    <row r="20" spans="2:19" ht="39.75" customHeight="1">
      <c r="B20" s="4"/>
      <c r="C20" s="174"/>
      <c r="D20" s="29" t="s">
        <v>107</v>
      </c>
      <c r="E20" s="45" t="s">
        <v>108</v>
      </c>
      <c r="F20" s="84">
        <v>1</v>
      </c>
      <c r="G20" s="76" t="s">
        <v>10</v>
      </c>
      <c r="H20" s="89">
        <v>1</v>
      </c>
      <c r="I20" s="19" t="s">
        <v>10</v>
      </c>
      <c r="J20" s="97">
        <v>1</v>
      </c>
      <c r="K20" s="24" t="s">
        <v>10</v>
      </c>
      <c r="L20" s="100">
        <v>0</v>
      </c>
      <c r="M20" s="54" t="s">
        <v>10</v>
      </c>
      <c r="N20" s="59"/>
      <c r="O20" s="54" t="s">
        <v>10</v>
      </c>
      <c r="P20" s="59"/>
      <c r="Q20" s="54" t="s">
        <v>10</v>
      </c>
      <c r="R20" s="12"/>
      <c r="S20" s="19" t="s">
        <v>10</v>
      </c>
    </row>
    <row r="21" spans="2:19" ht="39.75" customHeight="1">
      <c r="B21" s="4"/>
      <c r="C21" s="174"/>
      <c r="D21" s="29" t="s">
        <v>109</v>
      </c>
      <c r="E21" s="45" t="s">
        <v>110</v>
      </c>
      <c r="F21" s="84">
        <v>1</v>
      </c>
      <c r="G21" s="76" t="s">
        <v>10</v>
      </c>
      <c r="H21" s="89">
        <v>1</v>
      </c>
      <c r="I21" s="19" t="s">
        <v>10</v>
      </c>
      <c r="J21" s="97">
        <v>1</v>
      </c>
      <c r="K21" s="24" t="s">
        <v>10</v>
      </c>
      <c r="L21" s="100">
        <v>0</v>
      </c>
      <c r="M21" s="54" t="s">
        <v>10</v>
      </c>
      <c r="N21" s="59"/>
      <c r="O21" s="54" t="s">
        <v>10</v>
      </c>
      <c r="P21" s="59"/>
      <c r="Q21" s="54" t="s">
        <v>10</v>
      </c>
      <c r="R21" s="12"/>
      <c r="S21" s="19" t="s">
        <v>10</v>
      </c>
    </row>
    <row r="22" spans="2:19" ht="39.75" customHeight="1">
      <c r="B22" s="4"/>
      <c r="C22" s="174"/>
      <c r="D22" s="29" t="s">
        <v>111</v>
      </c>
      <c r="E22" s="45" t="s">
        <v>112</v>
      </c>
      <c r="F22" s="84">
        <v>1</v>
      </c>
      <c r="G22" s="76" t="s">
        <v>10</v>
      </c>
      <c r="H22" s="89">
        <v>1</v>
      </c>
      <c r="I22" s="19" t="s">
        <v>10</v>
      </c>
      <c r="J22" s="97">
        <v>1</v>
      </c>
      <c r="K22" s="24" t="s">
        <v>10</v>
      </c>
      <c r="L22" s="100">
        <v>0</v>
      </c>
      <c r="M22" s="54" t="s">
        <v>10</v>
      </c>
      <c r="N22" s="59"/>
      <c r="O22" s="54" t="s">
        <v>10</v>
      </c>
      <c r="P22" s="59"/>
      <c r="Q22" s="54" t="s">
        <v>10</v>
      </c>
      <c r="R22" s="12"/>
      <c r="S22" s="19" t="s">
        <v>10</v>
      </c>
    </row>
    <row r="23" spans="2:19" ht="39.75" customHeight="1">
      <c r="B23" s="4"/>
      <c r="C23" s="174"/>
      <c r="D23" s="30" t="s">
        <v>113</v>
      </c>
      <c r="E23" s="46" t="s">
        <v>114</v>
      </c>
      <c r="F23" s="85">
        <f>IF(AND(F19="",F20="",F21="",F22=""),"",F19*2+F20+F21+F22*0.5)</f>
        <v>6.5</v>
      </c>
      <c r="G23" s="78" t="s">
        <v>10</v>
      </c>
      <c r="H23" s="90">
        <f>IF(AND(H19="",H20="",H21="",H22=""),"",H19*2+H20+H21+H22*0.5)</f>
        <v>6.5</v>
      </c>
      <c r="I23" s="9" t="s">
        <v>10</v>
      </c>
      <c r="J23" s="98">
        <f>IF(AND(J19=0,J20=0,J21=0,J22=0),"",J19*2+J20+J21+J22*0.5)</f>
        <v>6.5</v>
      </c>
      <c r="K23" s="25" t="s">
        <v>10</v>
      </c>
      <c r="L23" s="101">
        <v>0</v>
      </c>
      <c r="M23" s="55" t="s">
        <v>10</v>
      </c>
      <c r="N23" s="60">
        <f>IF(AND(N19=0,N20=0,N21=0,N22=0),"",N19*2+N20+N21+N22*0.5)</f>
      </c>
      <c r="O23" s="55" t="s">
        <v>10</v>
      </c>
      <c r="P23" s="60">
        <f>IF(AND(P19=0,P20=0,P21=0,P22=0),"",P19*2+P20+P21+P22*0.5)</f>
      </c>
      <c r="Q23" s="55" t="s">
        <v>10</v>
      </c>
      <c r="R23" s="13">
        <f>IF(AND(R19=0,R20=0,R21=0,R22=0),"",R19*2+R20+R21+R22*0.5)</f>
      </c>
      <c r="S23" s="9" t="s">
        <v>10</v>
      </c>
    </row>
    <row r="24" spans="2:19" ht="39.75" customHeight="1">
      <c r="B24" s="4"/>
      <c r="C24" s="174"/>
      <c r="D24" s="28" t="s">
        <v>115</v>
      </c>
      <c r="E24" s="44" t="s">
        <v>116</v>
      </c>
      <c r="F24" s="83">
        <v>0</v>
      </c>
      <c r="G24" s="74" t="s">
        <v>10</v>
      </c>
      <c r="H24" s="88">
        <v>0</v>
      </c>
      <c r="I24" s="18" t="s">
        <v>10</v>
      </c>
      <c r="J24" s="96">
        <v>0</v>
      </c>
      <c r="K24" s="23" t="s">
        <v>10</v>
      </c>
      <c r="L24" s="99">
        <v>0</v>
      </c>
      <c r="M24" s="53" t="s">
        <v>10</v>
      </c>
      <c r="N24" s="58"/>
      <c r="O24" s="53" t="s">
        <v>10</v>
      </c>
      <c r="P24" s="58"/>
      <c r="Q24" s="53" t="s">
        <v>10</v>
      </c>
      <c r="R24" s="11"/>
      <c r="S24" s="18" t="s">
        <v>10</v>
      </c>
    </row>
    <row r="25" spans="2:19" ht="39.75" customHeight="1">
      <c r="B25" s="4"/>
      <c r="C25" s="174"/>
      <c r="D25" s="29" t="s">
        <v>117</v>
      </c>
      <c r="E25" s="45" t="s">
        <v>118</v>
      </c>
      <c r="F25" s="84">
        <v>2</v>
      </c>
      <c r="G25" s="76" t="s">
        <v>10</v>
      </c>
      <c r="H25" s="89">
        <v>2</v>
      </c>
      <c r="I25" s="19" t="s">
        <v>10</v>
      </c>
      <c r="J25" s="97">
        <v>0</v>
      </c>
      <c r="K25" s="24" t="s">
        <v>10</v>
      </c>
      <c r="L25" s="100">
        <v>2</v>
      </c>
      <c r="M25" s="54" t="s">
        <v>10</v>
      </c>
      <c r="N25" s="59"/>
      <c r="O25" s="54" t="s">
        <v>10</v>
      </c>
      <c r="P25" s="59"/>
      <c r="Q25" s="54" t="s">
        <v>10</v>
      </c>
      <c r="R25" s="12"/>
      <c r="S25" s="19" t="s">
        <v>10</v>
      </c>
    </row>
    <row r="26" spans="2:19" ht="39.75" customHeight="1">
      <c r="B26" s="4"/>
      <c r="C26" s="174"/>
      <c r="D26" s="29" t="s">
        <v>119</v>
      </c>
      <c r="E26" s="45" t="s">
        <v>120</v>
      </c>
      <c r="F26" s="84">
        <v>0</v>
      </c>
      <c r="G26" s="76" t="s">
        <v>10</v>
      </c>
      <c r="H26" s="89">
        <v>0</v>
      </c>
      <c r="I26" s="19" t="s">
        <v>10</v>
      </c>
      <c r="J26" s="97">
        <v>0</v>
      </c>
      <c r="K26" s="24" t="s">
        <v>10</v>
      </c>
      <c r="L26" s="100">
        <v>0</v>
      </c>
      <c r="M26" s="54" t="s">
        <v>10</v>
      </c>
      <c r="N26" s="59"/>
      <c r="O26" s="54" t="s">
        <v>10</v>
      </c>
      <c r="P26" s="59"/>
      <c r="Q26" s="54" t="s">
        <v>10</v>
      </c>
      <c r="R26" s="12"/>
      <c r="S26" s="19" t="s">
        <v>10</v>
      </c>
    </row>
    <row r="27" spans="2:19" ht="39.75" customHeight="1">
      <c r="B27" s="4"/>
      <c r="C27" s="174"/>
      <c r="D27" s="29" t="s">
        <v>121</v>
      </c>
      <c r="E27" s="45" t="s">
        <v>122</v>
      </c>
      <c r="F27" s="84">
        <v>0</v>
      </c>
      <c r="G27" s="76" t="s">
        <v>10</v>
      </c>
      <c r="H27" s="89">
        <v>0</v>
      </c>
      <c r="I27" s="19" t="s">
        <v>10</v>
      </c>
      <c r="J27" s="97">
        <v>0</v>
      </c>
      <c r="K27" s="24" t="s">
        <v>10</v>
      </c>
      <c r="L27" s="100">
        <v>0</v>
      </c>
      <c r="M27" s="54" t="s">
        <v>10</v>
      </c>
      <c r="N27" s="59"/>
      <c r="O27" s="54" t="s">
        <v>10</v>
      </c>
      <c r="P27" s="59"/>
      <c r="Q27" s="54" t="s">
        <v>10</v>
      </c>
      <c r="R27" s="12"/>
      <c r="S27" s="19" t="s">
        <v>10</v>
      </c>
    </row>
    <row r="28" spans="2:19" ht="39.75" customHeight="1">
      <c r="B28" s="4"/>
      <c r="C28" s="174"/>
      <c r="D28" s="30" t="s">
        <v>123</v>
      </c>
      <c r="E28" s="46" t="s">
        <v>124</v>
      </c>
      <c r="F28" s="85">
        <f>IF(AND(F24="",F25="",F26="",F27=""),"",F24*2+F25+F26+F27*0.5)</f>
        <v>2</v>
      </c>
      <c r="G28" s="78" t="s">
        <v>10</v>
      </c>
      <c r="H28" s="90">
        <f>IF(AND(H24="",H25="",H26="",H27=""),"",H24*2+H25+H26+H27*0.5)</f>
        <v>2</v>
      </c>
      <c r="I28" s="9" t="s">
        <v>10</v>
      </c>
      <c r="J28" s="98">
        <v>0</v>
      </c>
      <c r="K28" s="25" t="s">
        <v>10</v>
      </c>
      <c r="L28" s="101">
        <f>IF(AND(L24=0,L25=0,L26=0,L27=0),"",L24*2+L25+L26+L27*0.5)</f>
        <v>2</v>
      </c>
      <c r="M28" s="55" t="s">
        <v>10</v>
      </c>
      <c r="N28" s="60">
        <f>IF(AND(N24=0,N25=0,N26=0,N27=0),"",N24*2+N25+N26+N27*0.5)</f>
      </c>
      <c r="O28" s="55" t="s">
        <v>10</v>
      </c>
      <c r="P28" s="60">
        <f>IF(AND(P24=0,P25=0,P26=0,P27=0),"",P24*2+P25+P26+P27*0.5)</f>
      </c>
      <c r="Q28" s="55" t="s">
        <v>10</v>
      </c>
      <c r="R28" s="13">
        <f>IF(AND(R24=0,R25=0,R26=0,R27=0),"",R24*2+R25+R26+R27*0.5)</f>
      </c>
      <c r="S28" s="9" t="s">
        <v>10</v>
      </c>
    </row>
    <row r="29" spans="2:19" ht="39.75" customHeight="1">
      <c r="B29" s="4"/>
      <c r="C29" s="174"/>
      <c r="D29" s="31" t="s">
        <v>125</v>
      </c>
      <c r="E29" s="47" t="s">
        <v>126</v>
      </c>
      <c r="F29" s="83">
        <v>1</v>
      </c>
      <c r="G29" s="74" t="s">
        <v>10</v>
      </c>
      <c r="H29" s="88">
        <v>1</v>
      </c>
      <c r="I29" s="18" t="s">
        <v>10</v>
      </c>
      <c r="J29" s="96">
        <v>0</v>
      </c>
      <c r="K29" s="23" t="s">
        <v>10</v>
      </c>
      <c r="L29" s="99">
        <v>1</v>
      </c>
      <c r="M29" s="53" t="s">
        <v>10</v>
      </c>
      <c r="N29" s="58"/>
      <c r="O29" s="53" t="s">
        <v>10</v>
      </c>
      <c r="P29" s="58"/>
      <c r="Q29" s="53" t="s">
        <v>10</v>
      </c>
      <c r="R29" s="11"/>
      <c r="S29" s="18" t="s">
        <v>10</v>
      </c>
    </row>
    <row r="30" spans="2:19" ht="39.75" customHeight="1">
      <c r="B30" s="4"/>
      <c r="C30" s="174"/>
      <c r="D30" s="32" t="s">
        <v>127</v>
      </c>
      <c r="E30" s="48" t="s">
        <v>128</v>
      </c>
      <c r="F30" s="84">
        <v>2</v>
      </c>
      <c r="G30" s="76" t="s">
        <v>10</v>
      </c>
      <c r="H30" s="89">
        <v>2</v>
      </c>
      <c r="I30" s="19" t="s">
        <v>10</v>
      </c>
      <c r="J30" s="97">
        <v>1</v>
      </c>
      <c r="K30" s="24" t="s">
        <v>10</v>
      </c>
      <c r="L30" s="100">
        <v>1</v>
      </c>
      <c r="M30" s="54" t="s">
        <v>10</v>
      </c>
      <c r="N30" s="59"/>
      <c r="O30" s="54" t="s">
        <v>10</v>
      </c>
      <c r="P30" s="59"/>
      <c r="Q30" s="54" t="s">
        <v>10</v>
      </c>
      <c r="R30" s="12"/>
      <c r="S30" s="19" t="s">
        <v>10</v>
      </c>
    </row>
    <row r="31" spans="2:19" ht="39.75" customHeight="1">
      <c r="B31" s="4"/>
      <c r="C31" s="175"/>
      <c r="D31" s="33" t="s">
        <v>129</v>
      </c>
      <c r="E31" s="49" t="s">
        <v>135</v>
      </c>
      <c r="F31" s="85">
        <f>IF(AND(F29="",F30=""),"",F29+F30)</f>
        <v>3</v>
      </c>
      <c r="G31" s="78" t="s">
        <v>10</v>
      </c>
      <c r="H31" s="91">
        <f>IF(AND(H29="",H30=""),"",H29+H30)</f>
        <v>3</v>
      </c>
      <c r="I31" s="34" t="s">
        <v>10</v>
      </c>
      <c r="J31" s="103">
        <f>IF(AND(J29="",J30=""),"",J29+J30)</f>
        <v>1</v>
      </c>
      <c r="K31" s="37" t="s">
        <v>10</v>
      </c>
      <c r="L31" s="102">
        <f>IF(AND(L29="",L30=""),"",L29+L30)</f>
        <v>2</v>
      </c>
      <c r="M31" s="56" t="s">
        <v>10</v>
      </c>
      <c r="N31" s="61">
        <f>IF(AND(N29="",N30=""),"",N29+N30)</f>
      </c>
      <c r="O31" s="56" t="s">
        <v>10</v>
      </c>
      <c r="P31" s="61">
        <f>IF(AND(P29="",P30=""),"",P29+P30)</f>
      </c>
      <c r="Q31" s="56" t="s">
        <v>10</v>
      </c>
      <c r="R31" s="14">
        <f>IF(AND(R29="",R30=""),"",R29+R30)</f>
      </c>
      <c r="S31" s="34" t="s">
        <v>10</v>
      </c>
    </row>
    <row r="32" spans="2:19" ht="39.75" customHeight="1" thickBot="1">
      <c r="B32" s="4"/>
      <c r="C32" s="190" t="s">
        <v>51</v>
      </c>
      <c r="D32" s="191"/>
      <c r="E32" s="191"/>
      <c r="F32" s="83">
        <f>IF(AND(F23="",F28="",F31=""),"",F23+F28+F31)</f>
        <v>11.5</v>
      </c>
      <c r="G32" s="74" t="s">
        <v>10</v>
      </c>
      <c r="H32" s="88">
        <f>IF(AND(H23="",H28="",H31=""),"",H23+H28+H31)</f>
        <v>11.5</v>
      </c>
      <c r="I32" s="18" t="s">
        <v>10</v>
      </c>
      <c r="J32" s="96">
        <f>IF(AND(J23="",J28="",J31=""),"",J23+J28+J31)</f>
        <v>7.5</v>
      </c>
      <c r="K32" s="23" t="s">
        <v>10</v>
      </c>
      <c r="L32" s="99">
        <f>IF(AND(L23="",L28="",L31=""),"",L23+L28+L31)</f>
        <v>4</v>
      </c>
      <c r="M32" s="53" t="s">
        <v>10</v>
      </c>
      <c r="N32" s="58">
        <f>IF(AND(N23="",N28="",N31=""),"",N23+N28+N31)</f>
      </c>
      <c r="O32" s="53" t="s">
        <v>10</v>
      </c>
      <c r="P32" s="58">
        <f>IF(AND(P23="",P28="",P31=""),"",P23+P28+P31)</f>
      </c>
      <c r="Q32" s="53" t="s">
        <v>10</v>
      </c>
      <c r="R32" s="11">
        <f>IF(AND(R23="",R28="",R31=""),"",R23+R28+R31)</f>
      </c>
      <c r="S32" s="18" t="s">
        <v>10</v>
      </c>
    </row>
    <row r="33" spans="2:19" s="6" customFormat="1" ht="39.75" customHeight="1" thickBot="1" thickTop="1">
      <c r="B33" s="50"/>
      <c r="C33" s="119" t="s">
        <v>28</v>
      </c>
      <c r="D33" s="120"/>
      <c r="E33" s="120"/>
      <c r="F33" s="86">
        <f>IF(AND(F18="",F32=""),"",ROUND(F32/F18*100,2))</f>
        <v>17.04</v>
      </c>
      <c r="G33" s="80" t="s">
        <v>130</v>
      </c>
      <c r="H33" s="92">
        <f>IF(AND(H18="",H32=""),"",ROUND(H32/H18*100,2))</f>
        <v>17.04</v>
      </c>
      <c r="I33" s="68" t="s">
        <v>130</v>
      </c>
      <c r="J33" s="142"/>
      <c r="K33" s="124"/>
      <c r="L33" s="123"/>
      <c r="M33" s="124"/>
      <c r="N33" s="123"/>
      <c r="O33" s="124"/>
      <c r="P33" s="123"/>
      <c r="Q33" s="124"/>
      <c r="R33" s="123"/>
      <c r="S33" s="139"/>
    </row>
    <row r="34" spans="2:19" s="6" customFormat="1" ht="39.75" customHeight="1" thickBot="1" thickTop="1">
      <c r="B34" s="4"/>
      <c r="C34" s="192" t="s">
        <v>138</v>
      </c>
      <c r="D34" s="193"/>
      <c r="E34" s="193"/>
      <c r="F34" s="186"/>
      <c r="G34" s="187"/>
      <c r="H34" s="93">
        <f>IF(H18="","",ROUNDDOWN(H18*0.036,0))</f>
        <v>2</v>
      </c>
      <c r="I34" s="70" t="s">
        <v>10</v>
      </c>
      <c r="J34" s="141"/>
      <c r="K34" s="122"/>
      <c r="L34" s="121"/>
      <c r="M34" s="122"/>
      <c r="N34" s="121"/>
      <c r="O34" s="122"/>
      <c r="P34" s="121"/>
      <c r="Q34" s="122"/>
      <c r="R34" s="121"/>
      <c r="S34" s="140"/>
    </row>
    <row r="35" spans="2:19" s="6" customFormat="1" ht="39.75" customHeight="1" thickBot="1" thickTop="1">
      <c r="B35" s="50"/>
      <c r="C35" s="119" t="s">
        <v>38</v>
      </c>
      <c r="D35" s="120"/>
      <c r="E35" s="120"/>
      <c r="F35" s="188"/>
      <c r="G35" s="189"/>
      <c r="H35" s="94">
        <f>IF(AND(H32="",H34=""),"",H32-H34)</f>
        <v>9.5</v>
      </c>
      <c r="I35" s="66" t="s">
        <v>10</v>
      </c>
      <c r="J35" s="142"/>
      <c r="K35" s="124"/>
      <c r="L35" s="123"/>
      <c r="M35" s="124"/>
      <c r="N35" s="123"/>
      <c r="O35" s="124"/>
      <c r="P35" s="123"/>
      <c r="Q35" s="124"/>
      <c r="R35" s="123"/>
      <c r="S35" s="139"/>
    </row>
    <row r="36" spans="2:19" s="6" customFormat="1" ht="39.75" customHeight="1" thickBot="1" thickTop="1">
      <c r="B36" s="4"/>
      <c r="C36" s="192" t="s">
        <v>139</v>
      </c>
      <c r="D36" s="193"/>
      <c r="E36" s="193"/>
      <c r="F36" s="186"/>
      <c r="G36" s="187"/>
      <c r="H36" s="93">
        <f>IF(H18="","",ROUNDDOWN(H18*0.2,0))</f>
        <v>13</v>
      </c>
      <c r="I36" s="70" t="s">
        <v>10</v>
      </c>
      <c r="J36" s="143"/>
      <c r="K36" s="124"/>
      <c r="L36" s="123"/>
      <c r="M36" s="124"/>
      <c r="N36" s="123"/>
      <c r="O36" s="124"/>
      <c r="P36" s="123"/>
      <c r="Q36" s="124"/>
      <c r="R36" s="123"/>
      <c r="S36" s="139"/>
    </row>
    <row r="37" spans="2:19" s="6" customFormat="1" ht="39.75" customHeight="1" thickBot="1" thickTop="1">
      <c r="B37" s="51"/>
      <c r="C37" s="119" t="s">
        <v>39</v>
      </c>
      <c r="D37" s="120"/>
      <c r="E37" s="120"/>
      <c r="F37" s="188"/>
      <c r="G37" s="189"/>
      <c r="H37" s="94">
        <f>IF(AND(H32="",H36=""),"",H32-H36)</f>
        <v>-1.5</v>
      </c>
      <c r="I37" s="66" t="s">
        <v>10</v>
      </c>
      <c r="J37" s="142"/>
      <c r="K37" s="124"/>
      <c r="L37" s="123"/>
      <c r="M37" s="124"/>
      <c r="N37" s="123"/>
      <c r="O37" s="124"/>
      <c r="P37" s="123"/>
      <c r="Q37" s="124"/>
      <c r="R37" s="123"/>
      <c r="S37" s="139"/>
    </row>
    <row r="38" spans="1:20" ht="42.75" customHeight="1" thickTop="1">
      <c r="A38" s="220" t="s">
        <v>133</v>
      </c>
      <c r="B38" s="220"/>
      <c r="C38" s="220"/>
      <c r="D38" s="220"/>
      <c r="E38" s="220"/>
      <c r="F38" s="220"/>
      <c r="G38" s="220"/>
      <c r="H38" s="220"/>
      <c r="I38" s="220"/>
      <c r="J38" s="220"/>
      <c r="K38" s="220"/>
      <c r="L38" s="220"/>
      <c r="M38" s="220"/>
      <c r="N38" s="220"/>
      <c r="O38" s="220"/>
      <c r="P38" s="220"/>
      <c r="Q38" s="220"/>
      <c r="R38" s="220"/>
      <c r="S38" s="220"/>
      <c r="T38" s="220"/>
    </row>
    <row r="40" ht="13.5">
      <c r="C40" s="8" t="s">
        <v>0</v>
      </c>
    </row>
  </sheetData>
  <sheetProtection/>
  <mergeCells count="87">
    <mergeCell ref="P37:Q37"/>
    <mergeCell ref="R36:S36"/>
    <mergeCell ref="C35:E35"/>
    <mergeCell ref="F35:G35"/>
    <mergeCell ref="R37:S37"/>
    <mergeCell ref="A38:T38"/>
    <mergeCell ref="C37:E37"/>
    <mergeCell ref="F37:G37"/>
    <mergeCell ref="J37:K37"/>
    <mergeCell ref="L37:M37"/>
    <mergeCell ref="N37:O37"/>
    <mergeCell ref="C36:E36"/>
    <mergeCell ref="F36:G36"/>
    <mergeCell ref="J36:K36"/>
    <mergeCell ref="L36:M36"/>
    <mergeCell ref="N36:O36"/>
    <mergeCell ref="P36:Q36"/>
    <mergeCell ref="J35:K35"/>
    <mergeCell ref="L35:M35"/>
    <mergeCell ref="N35:O35"/>
    <mergeCell ref="P35:Q35"/>
    <mergeCell ref="P33:Q33"/>
    <mergeCell ref="R33:S33"/>
    <mergeCell ref="R34:S34"/>
    <mergeCell ref="R35:S35"/>
    <mergeCell ref="C34:E34"/>
    <mergeCell ref="F34:G34"/>
    <mergeCell ref="J34:K34"/>
    <mergeCell ref="L34:M34"/>
    <mergeCell ref="N34:O34"/>
    <mergeCell ref="P34:Q34"/>
    <mergeCell ref="C19:C31"/>
    <mergeCell ref="C32:E32"/>
    <mergeCell ref="C33:E33"/>
    <mergeCell ref="J33:K33"/>
    <mergeCell ref="L33:M33"/>
    <mergeCell ref="N33:O33"/>
    <mergeCell ref="N13:O13"/>
    <mergeCell ref="P13:Q13"/>
    <mergeCell ref="R13:S13"/>
    <mergeCell ref="C14:E14"/>
    <mergeCell ref="C15:C17"/>
    <mergeCell ref="C18:E18"/>
    <mergeCell ref="N11:O11"/>
    <mergeCell ref="P11:Q11"/>
    <mergeCell ref="R11:S11"/>
    <mergeCell ref="C12:E12"/>
    <mergeCell ref="J12:K12"/>
    <mergeCell ref="L12:M12"/>
    <mergeCell ref="N12:O12"/>
    <mergeCell ref="P12:Q12"/>
    <mergeCell ref="R12:S12"/>
    <mergeCell ref="B11:B13"/>
    <mergeCell ref="C11:E11"/>
    <mergeCell ref="F11:G13"/>
    <mergeCell ref="H11:I13"/>
    <mergeCell ref="J11:K11"/>
    <mergeCell ref="L11:M11"/>
    <mergeCell ref="C13:E13"/>
    <mergeCell ref="J13:K13"/>
    <mergeCell ref="L13:M13"/>
    <mergeCell ref="H10:I10"/>
    <mergeCell ref="J10:K10"/>
    <mergeCell ref="L10:M10"/>
    <mergeCell ref="N10:O10"/>
    <mergeCell ref="P10:Q10"/>
    <mergeCell ref="R10:S10"/>
    <mergeCell ref="P5:Q5"/>
    <mergeCell ref="R5:S5"/>
    <mergeCell ref="K6:O6"/>
    <mergeCell ref="P6:Q6"/>
    <mergeCell ref="C7:E10"/>
    <mergeCell ref="F7:S7"/>
    <mergeCell ref="F8:G9"/>
    <mergeCell ref="H8:I9"/>
    <mergeCell ref="J8:S9"/>
    <mergeCell ref="F10:G10"/>
    <mergeCell ref="B2:S2"/>
    <mergeCell ref="B4:B6"/>
    <mergeCell ref="C4:D4"/>
    <mergeCell ref="J4:J6"/>
    <mergeCell ref="K4:O4"/>
    <mergeCell ref="P4:Q4"/>
    <mergeCell ref="R4:S4"/>
    <mergeCell ref="C5:D6"/>
    <mergeCell ref="E5:I6"/>
    <mergeCell ref="K5:O5"/>
  </mergeCells>
  <printOptions horizontalCentered="1" verticalCentered="1"/>
  <pageMargins left="0.1968503937007874" right="0.15748031496062992" top="0.1968503937007874" bottom="0.07874015748031496" header="0.15748031496062992" footer="0.2362204724409449"/>
  <pageSetup horizontalDpi="1200" verticalDpi="12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Administrator</cp:lastModifiedBy>
  <cp:lastPrinted>2023-06-14T06:27:34Z</cp:lastPrinted>
  <dcterms:created xsi:type="dcterms:W3CDTF">2003-03-04T02:29:35Z</dcterms:created>
  <dcterms:modified xsi:type="dcterms:W3CDTF">2024-01-09T01:00:23Z</dcterms:modified>
  <cp:category/>
  <cp:version/>
  <cp:contentType/>
  <cp:contentStatus/>
</cp:coreProperties>
</file>