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6 神河町\"/>
    </mc:Choice>
  </mc:AlternateContent>
  <xr:revisionPtr revIDLastSave="0" documentId="13_ncr:1_{7166C11D-833C-4F81-980E-81AEEDD89F10}"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 sheetId="20" r:id="rId14"/>
    <sheet name="施設類型別ストック情報分析表①" sheetId="19" r:id="rId15"/>
    <sheet name="施設類型別ストック情報分析表②" sheetId="21"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O37" i="10"/>
  <c r="BE37" i="10"/>
  <c r="AM37" i="10"/>
  <c r="CO36" i="10"/>
  <c r="BE36" i="10"/>
  <c r="CO35" i="10"/>
  <c r="BE35" i="10"/>
  <c r="C34" i="10"/>
  <c r="C35" i="10" s="1"/>
  <c r="C36" i="10" s="1"/>
  <c r="C37" i="10" s="1"/>
  <c r="C38"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W34" i="10" l="1"/>
  <c r="BW35" i="10" s="1"/>
  <c r="BW36" i="10" s="1"/>
  <c r="BW37" i="10" s="1"/>
  <c r="BW38" i="10" s="1"/>
  <c r="BW39" i="10" s="1"/>
  <c r="CO34" i="10" s="1"/>
</calcChain>
</file>

<file path=xl/sharedStrings.xml><?xml version="1.0" encoding="utf-8"?>
<sst xmlns="http://schemas.openxmlformats.org/spreadsheetml/2006/main" count="1124" uniqueCount="576">
  <si>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</si>
  <si>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</si>
  <si>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</si>
  <si>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</si>
  <si>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</si>
  <si>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</si>
  <si>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</si>
  <si>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</si>
  <si>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</si>
  <si>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</si>
  <si>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</si>
  <si>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</si>
  <si>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</si>
  <si>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</si>
  <si>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</si>
  <si>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</si>
  <si>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</si>
  <si>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</si>
  <si>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</si>
  <si>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</si>
  <si>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</si>
  <si>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</si>
  <si>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</si>
  <si>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</si>
  <si>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</si>
  <si>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</si>
  <si>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</si>
  <si>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</si>
  <si>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</si>
  <si>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</si>
  <si>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</si>
  <si>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</si>
  <si>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</si>
  <si>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</si>
  <si>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</si>
  <si>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</si>
  <si>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</si>
  <si>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</si>
  <si>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</si>
  <si>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</si>
  <si>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</si>
  <si>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</si>
  <si>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</si>
  <si>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</si>
  <si>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</si>
  <si>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</si>
  <si>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</si>
  <si>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</si>
  <si>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</si>
  <si>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</si>
  <si>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</si>
  <si>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</si>
  <si>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</si>
  <si>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</si>
  <si>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</si>
  <si>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</si>
  <si>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</si>
  <si>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</si>
  <si>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</si>
  <si>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</si>
  <si>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</si>
  <si>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</si>
  <si>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</si>
  <si>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</si>
  <si>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</si>
  <si>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</si>
  <si>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</si>
  <si>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</si>
  <si>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</si>
  <si>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</si>
  <si>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</si>
  <si>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</si>
  <si>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</si>
  <si>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</si>
  <si>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</si>
  <si>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</si>
  <si>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</si>
  <si>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</si>
  <si>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</si>
  <si>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</si>
  <si>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</si>
  <si>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</si>
  <si>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</si>
  <si>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</si>
  <si>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</si>
  <si>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</si>
  <si>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</si>
  <si>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</si>
  <si>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</si>
  <si>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</si>
  <si>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</si>
  <si>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</si>
  <si>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</si>
  <si>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</si>
  <si>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神河町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</si>
  <si>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</si>
  <si>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</si>
  <si>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</si>
  <si>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</si>
  <si>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</si>
  <si>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</si>
  <si>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</si>
  <si>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</si>
  <si>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</si>
  <si>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</si>
  <si>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</si>
  <si>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</si>
  <si>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</si>
  <si>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</si>
  <si>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</si>
  <si>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</si>
  <si>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</si>
  <si>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</si>
  <si>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</si>
  <si>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</si>
  <si>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</si>
  <si>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</si>
  <si>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</si>
  <si>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</si>
  <si>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</si>
  <si>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</si>
  <si>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</si>
  <si>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</si>
  <si>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</si>
  <si>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</si>
  <si>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</si>
  <si>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</si>
  <si>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</si>
  <si>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</si>
  <si>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</si>
  <si>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</si>
  <si>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</si>
  <si>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</si>
  <si>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</si>
  <si>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</si>
  <si>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</si>
  <si>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</si>
  <si>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</si>
  <si>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</si>
  <si>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</si>
  <si>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</si>
  <si>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</si>
  <si>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</si>
  <si>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</si>
  <si>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</si>
  <si>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</si>
  <si>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</si>
  <si>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</si>
  <si>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</si>
  <si>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</si>
  <si>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</si>
  <si>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</si>
  <si>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</si>
  <si>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</si>
  <si>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</si>
  <si>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</si>
  <si>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</si>
  <si>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</si>
  <si>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</si>
  <si>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</si>
  <si>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</si>
  <si>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</si>
  <si>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</si>
  <si>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</si>
  <si>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</si>
  <si>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</si>
  <si>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</si>
  <si>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</si>
  <si>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</si>
  <si>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</si>
  <si>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</si>
  <si>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</si>
  <si>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</si>
  <si>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</si>
  <si>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</si>
  <si>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</si>
  <si>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</si>
  <si>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</si>
  <si>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</si>
  <si>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</si>
  <si>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</si>
  <si>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</si>
  <si>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</si>
  <si>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</si>
  <si>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</si>
  <si>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</si>
  <si>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</si>
  <si>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</si>
  <si>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</si>
  <si>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</si>
  <si>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</si>
  <si>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</si>
  <si>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</si>
  <si>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</si>
  <si>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</si>
  <si>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</si>
  <si>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</si>
  <si>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</si>
  <si>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</si>
  <si>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</si>
  <si>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</si>
  <si>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</si>
  <si>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兵庫県神河町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</si>
  <si>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</si>
  <si>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</si>
  <si>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</si>
  <si>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</si>
  <si>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</si>
  <si>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</si>
  <si>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</si>
  <si>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</si>
  <si>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</si>
  <si>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</si>
  <si>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</si>
  <si>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</si>
  <si>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</si>
  <si>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</si>
  <si>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</si>
  <si>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</si>
  <si>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</si>
  <si>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</si>
  <si>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</si>
  <si>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</si>
  <si>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</si>
  <si>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</si>
  <si>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</si>
  <si>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</si>
  <si>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</si>
  <si>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</si>
  <si>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</si>
  <si>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</si>
  <si>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</si>
  <si>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</si>
  <si>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</si>
  <si>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</si>
  <si>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</si>
  <si>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</si>
  <si>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</si>
  <si>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</si>
  <si>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</si>
  <si>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</si>
  <si>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</si>
  <si>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</si>
  <si>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</si>
  <si>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</si>
  <si>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</si>
  <si>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</si>
  <si>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</si>
  <si>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</si>
  <si>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</si>
  <si>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</si>
  <si>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</si>
  <si>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</si>
  <si>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</si>
  <si>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</si>
  <si>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</si>
  <si>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</si>
  <si>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</si>
  <si>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</si>
  <si>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</si>
  <si>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</si>
  <si>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</si>
  <si>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</si>
  <si>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</si>
  <si>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</si>
  <si>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</si>
  <si>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</si>
  <si>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</si>
  <si>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</si>
  <si>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</si>
  <si>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</si>
  <si>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</si>
  <si>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</si>
  <si>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</si>
  <si>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</si>
  <si>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</si>
  <si>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</si>
  <si>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</si>
  <si>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</si>
  <si>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</si>
  <si>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</si>
  <si>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</si>
  <si>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</si>
  <si>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</si>
  <si>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</si>
  <si>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</si>
  <si>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</si>
  <si>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</si>
  <si>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</si>
  <si>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</si>
  <si>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</si>
  <si>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</si>
  <si>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</si>
  <si>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</si>
  <si>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</si>
  <si>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</si>
  <si>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</si>
  <si>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</si>
  <si>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</si>
  <si>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</si>
  <si>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</si>
  <si>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</si>
  <si>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</si>
  <si>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</si>
  <si>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</si>
  <si>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</si>
  <si>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</si>
  <si>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</si>
  <si>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</si>
  <si>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</si>
  <si>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</si>
  <si>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</si>
  <si>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</si>
  <si>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</si>
  <si>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</si>
  <si>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</si>
  <si>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</si>
  <si>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</si>
  <si>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</si>
  <si>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</si>
  <si>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</si>
  <si>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</si>
  <si>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</si>
  <si>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</si>
  <si>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</si>
  <si>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</si>
  <si>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</si>
  <si>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</si>
  <si>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</si>
  <si>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</si>
  <si>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</si>
  <si>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</si>
  <si>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</si>
  <si>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</si>
  <si>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</si>
  <si>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</si>
  <si>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</si>
  <si>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</si>
  <si>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</si>
  <si>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</si>
  <si>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</si>
  <si>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</si>
  <si>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</si>
  <si>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</si>
  <si>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</si>
  <si>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</si>
  <si>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</si>
  <si>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</si>
  <si>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</si>
  <si>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</si>
  <si>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</si>
  <si>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</si>
  <si>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兵庫県神河町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</si>
  <si>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</si>
  <si>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</si>
  <si>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</si>
  <si>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</si>
  <si>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</si>
  <si>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</si>
  <si>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</si>
  <si>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</si>
  <si>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</si>
  <si>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</si>
  <si>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</si>
  <si>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</si>
  <si>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</si>
  <si>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</si>
  <si>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</si>
  <si>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</si>
  <si>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</si>
  <si>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</si>
  <si>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</si>
  <si>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</si>
  <si>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ケアステーション事業特別会計</t>
    <phoneticPr fontId="5"/>
  </si>
  <si>
    <t>産業廃棄物処理事業特別会計</t>
    <phoneticPr fontId="5"/>
  </si>
  <si>
    <t>寺前地区振興基金特別会計</t>
    <phoneticPr fontId="5"/>
  </si>
  <si>
    <t>長谷地区振興基金特別会計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</si>
  <si>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</si>
  <si>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</si>
  <si>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</si>
  <si>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</si>
  <si>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</si>
  <si>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</si>
  <si>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</si>
  <si>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</si>
  <si>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</si>
  <si>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</si>
  <si>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</si>
  <si>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</si>
  <si>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</si>
  <si>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</si>
  <si>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</si>
  <si>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</si>
  <si>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訪問看護事業特別会計</t>
    <phoneticPr fontId="5"/>
  </si>
  <si>
    <t>水道事業会計</t>
    <phoneticPr fontId="5"/>
  </si>
  <si>
    <t>法適用企業</t>
    <phoneticPr fontId="5"/>
  </si>
  <si>
    <t>下水道事業会計</t>
    <phoneticPr fontId="5"/>
  </si>
  <si>
    <t>公立神崎総合病院事業会計</t>
    <phoneticPr fontId="5"/>
  </si>
  <si>
    <t>土地開発事業特別会計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</si>
  <si>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</si>
  <si>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</si>
  <si>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</si>
  <si>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</si>
  <si>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</si>
  <si>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</si>
  <si>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</si>
  <si>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</si>
  <si>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</si>
  <si>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</si>
  <si>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</si>
  <si>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</si>
  <si>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</si>
  <si>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</si>
  <si>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</si>
  <si>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</si>
  <si>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</si>
  <si>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</si>
  <si>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</si>
  <si>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</si>
  <si>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</si>
  <si>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</si>
  <si>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</si>
  <si>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</si>
  <si>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</si>
  <si>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</si>
  <si>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</si>
  <si>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</si>
  <si>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</si>
  <si>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</si>
  <si>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</si>
  <si>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</si>
  <si>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</si>
  <si>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</si>
  <si>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</si>
  <si>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</si>
  <si>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</si>
  <si>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</si>
  <si>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</si>
  <si>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</si>
  <si>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</si>
  <si>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</si>
  <si>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</si>
  <si>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</si>
  <si>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</si>
  <si>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</si>
  <si>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</si>
  <si>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</si>
  <si>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</si>
  <si>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</si>
  <si>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</si>
  <si>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</si>
  <si>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</si>
  <si>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</si>
  <si>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</si>
  <si>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</si>
  <si>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</si>
  <si>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</si>
  <si>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</si>
  <si>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</si>
  <si>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</si>
  <si>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</si>
  <si>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</si>
  <si>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</si>
  <si>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</si>
  <si>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</si>
  <si>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</si>
  <si>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</si>
  <si>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</si>
  <si>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</si>
  <si>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</si>
  <si>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</si>
  <si>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</si>
  <si>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</si>
  <si>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</si>
  <si>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</si>
  <si>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</si>
  <si>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</si>
  <si>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</si>
  <si>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</si>
  <si>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</si>
  <si>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</si>
  <si>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</si>
  <si>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</si>
  <si>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</si>
  <si>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</si>
  <si>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</si>
  <si>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</si>
  <si>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</si>
  <si>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</si>
  <si>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</si>
  <si>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</si>
  <si>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</si>
  <si>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</si>
  <si>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</si>
  <si>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</si>
  <si>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</si>
  <si>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</si>
  <si>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</si>
  <si>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</si>
  <si>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</si>
  <si>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</si>
  <si>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</si>
  <si>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</si>
  <si>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</si>
  <si>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</si>
  <si>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</si>
  <si>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</si>
  <si>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</si>
  <si>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</si>
  <si>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</si>
  <si>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</si>
  <si>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</si>
  <si>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</si>
  <si>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</si>
  <si>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</si>
  <si>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</si>
  <si>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</si>
  <si>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</si>
  <si>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</si>
  <si>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</si>
  <si>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</si>
  <si>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</si>
  <si>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</si>
  <si>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</si>
  <si>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</si>
  <si>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</si>
  <si>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</si>
  <si>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</si>
  <si>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</si>
  <si>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</si>
  <si>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</si>
  <si>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</si>
  <si>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</si>
  <si>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</si>
  <si>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</si>
  <si>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1.37</t>
  </si>
  <si>
    <t>▲ 0.90</t>
  </si>
  <si>
    <t>公立神崎総合病院事業会計</t>
  </si>
  <si>
    <t>下水道事業会計</t>
  </si>
  <si>
    <t>水道事業会計</t>
  </si>
  <si>
    <t>一般会計</t>
  </si>
  <si>
    <t>土地開発事業特別会計</t>
  </si>
  <si>
    <t>訪問看護事業特別会計</t>
  </si>
  <si>
    <t>介護保険事業特別会計</t>
  </si>
  <si>
    <t>ケアステーション事業特別会計</t>
  </si>
  <si>
    <t>その他会計（赤字）</t>
  </si>
  <si>
    <t>その他会計（黒字）</t>
  </si>
  <si>
    <t>R02</t>
    <phoneticPr fontId="5"/>
  </si>
  <si>
    <t>R03</t>
    <phoneticPr fontId="5"/>
  </si>
  <si>
    <t>R04</t>
    <phoneticPr fontId="5"/>
  </si>
  <si>
    <t>R05</t>
    <phoneticPr fontId="5"/>
  </si>
  <si>
    <t>R06</t>
    <phoneticPr fontId="5"/>
  </si>
  <si>
    <t>-</t>
    <phoneticPr fontId="2"/>
  </si>
  <si>
    <t>神崎フード</t>
    <rPh sb="0" eb="2">
      <t>カンザキ</t>
    </rPh>
    <phoneticPr fontId="2"/>
  </si>
  <si>
    <t>中播衛生施設事務組合</t>
    <rPh sb="0" eb="1">
      <t>ナカ</t>
    </rPh>
    <rPh sb="1" eb="2">
      <t>バン</t>
    </rPh>
    <rPh sb="2" eb="4">
      <t>エイセイ</t>
    </rPh>
    <rPh sb="4" eb="6">
      <t>シセツ</t>
    </rPh>
    <rPh sb="6" eb="8">
      <t>ジム</t>
    </rPh>
    <rPh sb="8" eb="10">
      <t>クミアイ</t>
    </rPh>
    <phoneticPr fontId="2"/>
  </si>
  <si>
    <t>中播北部行政事務組合</t>
    <rPh sb="0" eb="1">
      <t>ナカ</t>
    </rPh>
    <rPh sb="1" eb="2">
      <t>バン</t>
    </rPh>
    <rPh sb="2" eb="4">
      <t>ホクブ</t>
    </rPh>
    <rPh sb="4" eb="6">
      <t>ギョウセイ</t>
    </rPh>
    <rPh sb="6" eb="8">
      <t>ジム</t>
    </rPh>
    <rPh sb="8" eb="10">
      <t>クミアイ</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</si>
  <si>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</si>
  <si>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2"/>
  </si>
  <si>
    <t>兵庫県後期高齢者医療広域連合（一般会計）</t>
    <rPh sb="0" eb="3">
      <t>ヒョウゴケン</t>
    </rPh>
    <rPh sb="3" eb="5">
      <t>コウキ</t>
    </rPh>
    <rPh sb="5" eb="7">
      <t>コウレイ</t>
    </rPh>
    <rPh sb="7" eb="8">
      <t>モノ</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</si>
  <si>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7">
      <t>コウレイ</t>
    </rPh>
    <rPh sb="7" eb="8">
      <t>モノ</t>
    </rPh>
    <rPh sb="8" eb="10">
      <t>イリョウ</t>
    </rPh>
    <rPh sb="10" eb="12">
      <t>コウイキ</t>
    </rPh>
    <rPh sb="12" eb="14">
      <t>レンゴウ</t>
    </rPh>
    <rPh sb="15" eb="17">
      <t>トクベツ</t>
    </rPh>
    <rPh sb="17" eb="19">
      <t>カイケイ</t>
    </rPh>
    <phoneticPr fontId="2"/>
  </si>
  <si>
    <t>(まちづくり基金(R06年度末現在))</t>
    <rPh sb="6" eb="8">
      <t>キキン</t>
    </rPh>
    <phoneticPr fontId="5"/>
  </si>
  <si>
    <t>(寺前地区振興基金(R06年度末現在))</t>
    <rPh sb="1" eb="5">
      <t>テラマエチク</t>
    </rPh>
    <rPh sb="5" eb="9">
      <t>シンコウキキン</t>
    </rPh>
    <phoneticPr fontId="2"/>
  </si>
  <si>
    <t>(公共施設維持管理基金(R06年度末現在))</t>
    <rPh sb="1" eb="5">
      <t>コウキョウシセツ</t>
    </rPh>
    <rPh sb="5" eb="7">
      <t>イジ</t>
    </rPh>
    <rPh sb="7" eb="11">
      <t>カンリキキン</t>
    </rPh>
    <phoneticPr fontId="2"/>
  </si>
  <si>
    <t>(CATVネットワーク維持基金(R06年度末現在))</t>
    <rPh sb="11" eb="13">
      <t>イジ</t>
    </rPh>
    <rPh sb="13" eb="15">
      <t>キキン</t>
    </rPh>
    <phoneticPr fontId="2"/>
  </si>
  <si>
    <t>(企業版ふるさと納税基金(R06年度末現在))</t>
    <rPh sb="1" eb="3">
      <t>キギョウ</t>
    </rPh>
    <rPh sb="3" eb="4">
      <t>バン</t>
    </rPh>
    <rPh sb="8" eb="10">
      <t>ノウゼイ</t>
    </rPh>
    <rPh sb="10" eb="12">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</si>
  <si>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</si>
  <si>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</si>
  <si>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現在高は増加したが、標準財政規模も増加したことと、粟賀小学校跡地整備事業の債務負担に基づく支出予定額が781百万円減少したこと等により、将来負担比率は令和5年度と比較すると12.9％減少しており、類似団体と比べても高い水準にある。一方、有形固定資産減価償却率は類似団体よりも低くなっている。これは、合併時に作成した新町建設計画により施設整備を進めてきたこと、学校施設の統廃合による新しい小中学校を建設したこと、平成29年度にスキー場、令和6年度に図書コミュニティ施設を整備したこと等による。</t>
    <rPh sb="7" eb="9">
      <t>ゾウカ</t>
    </rPh>
    <rPh sb="20" eb="22">
      <t>ゾウカ</t>
    </rPh>
    <rPh sb="28" eb="39">
      <t>アワガショウガッコウアトチセイビジギョウ</t>
    </rPh>
    <rPh sb="60" eb="62">
      <t>ゲンショウ</t>
    </rPh>
    <rPh sb="94" eb="96">
      <t>ゲンショウ</t>
    </rPh>
    <rPh sb="208" eb="210">
      <t>ヘイセイ</t>
    </rPh>
    <rPh sb="212" eb="214">
      <t>ネンド</t>
    </rPh>
    <rPh sb="218" eb="219">
      <t>ジョウ</t>
    </rPh>
    <rPh sb="220" eb="222">
      <t>レイワ</t>
    </rPh>
    <rPh sb="223" eb="225">
      <t>ネンド</t>
    </rPh>
    <rPh sb="226" eb="228">
      <t>トショ</t>
    </rPh>
    <rPh sb="234" eb="236">
      <t>シセツ</t>
    </rPh>
    <rPh sb="237" eb="239">
      <t>セイビ</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</si>
  <si>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</si>
  <si>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</si>
  <si>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</si>
  <si>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</si>
  <si>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</si>
  <si>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</si>
  <si>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</si>
  <si>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標準財政規模が増加し、さらに元利償還金及び準元利償還金の減少により、実質公債費率は単年度では前年度比1.6％減となった。３年平均では比率の低かった令和3年度が算定からはずれたため、結果として0.2％増となった。一般会計では粟賀小学校跡地整備事業の債務負担に基づく支出予定額が781百万円減少したこと等から将来負担比率は12.9％減少した。今後、地方債償還額が増加することから、実質公債費比率が上昇していくことが考えられる。このことから、これまで以上に公債費の適正化に取り組んでいく必要がある。</t>
    <rPh sb="8" eb="10">
      <t>ゾウカ</t>
    </rPh>
    <rPh sb="15" eb="20">
      <t>ガンリショウカンキン</t>
    </rPh>
    <rPh sb="20" eb="21">
      <t>オヨ</t>
    </rPh>
    <rPh sb="22" eb="23">
      <t>ジュン</t>
    </rPh>
    <rPh sb="23" eb="25">
      <t>ガンリ</t>
    </rPh>
    <rPh sb="25" eb="28">
      <t>ショウカンキン</t>
    </rPh>
    <rPh sb="29" eb="31">
      <t>ゲンショウ</t>
    </rPh>
    <rPh sb="55" eb="56">
      <t>ゲン</t>
    </rPh>
    <rPh sb="70" eb="71">
      <t>ヒク</t>
    </rPh>
    <rPh sb="100" eb="101">
      <t>ゾウ</t>
    </rPh>
    <rPh sb="144" eb="146">
      <t>ゲンショウ</t>
    </rPh>
    <rPh sb="150" eb="151">
      <t>ナド</t>
    </rPh>
    <rPh sb="165" eb="167">
      <t>ゲンショウ</t>
    </rPh>
    <rPh sb="170" eb="172">
      <t>コンゴ</t>
    </rPh>
    <rPh sb="178" eb="179">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</si>
</sst>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F351-4FB7-A0E4-F802261FFE2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106850</c:v>
                </c:pt>
                <c:pt idx="1">
                  <c:v>65399</c:v>
                </c:pt>
                <c:pt idx="2">
                  <c:v>57502</c:v>
                </c:pt>
                <c:pt idx="3">
                  <c:v>69005</c:v>
                </c:pt>
                <c:pt idx="4">
                  <c:v>159880</c:v>
                </c:pt>
              </c:numCache>
            </c:numRef>
          </c:val>
          <c:smooth val="0"/>
          <c:extLst>
            <c:ext xmlns:c16="http://schemas.microsoft.com/office/drawing/2014/chart" uri="{C3380CC4-5D6E-409C-BE32-E72D297353CC}">
              <c16:uniqueId val="{00000001-F351-4FB7-A0E4-F802261FFE2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5.35</c:v>
                </c:pt>
                <c:pt idx="1">
                  <c:v>3.24</c:v>
                </c:pt>
                <c:pt idx="2">
                  <c:v>3.47</c:v>
                </c:pt>
                <c:pt idx="3">
                  <c:v>3.23</c:v>
                </c:pt>
                <c:pt idx="4">
                  <c:v>3.42</c:v>
                </c:pt>
              </c:numCache>
            </c:numRef>
          </c:val>
          <c:extLst>
            <c:ext xmlns:c16="http://schemas.microsoft.com/office/drawing/2014/chart" uri="{C3380CC4-5D6E-409C-BE32-E72D297353CC}">
              <c16:uniqueId val="{00000000-1135-4FA8-B812-AD4E9834A41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26.77</c:v>
                </c:pt>
                <c:pt idx="1">
                  <c:v>32.450000000000003</c:v>
                </c:pt>
                <c:pt idx="2">
                  <c:v>36.83</c:v>
                </c:pt>
                <c:pt idx="3">
                  <c:v>34.979999999999997</c:v>
                </c:pt>
                <c:pt idx="4">
                  <c:v>32.479999999999997</c:v>
                </c:pt>
              </c:numCache>
            </c:numRef>
          </c:val>
          <c:extLst>
            <c:ext xmlns:c16="http://schemas.microsoft.com/office/drawing/2014/chart" uri="{C3380CC4-5D6E-409C-BE32-E72D297353CC}">
              <c16:uniqueId val="{00000001-1135-4FA8-B812-AD4E9834A41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4.33</c:v>
                </c:pt>
                <c:pt idx="1">
                  <c:v>5.1100000000000003</c:v>
                </c:pt>
                <c:pt idx="2">
                  <c:v>3.87</c:v>
                </c:pt>
                <c:pt idx="3">
                  <c:v>-1.37</c:v>
                </c:pt>
                <c:pt idx="4">
                  <c:v>-0.9</c:v>
                </c:pt>
              </c:numCache>
            </c:numRef>
          </c:val>
          <c:smooth val="0"/>
          <c:extLst>
            <c:ext xmlns:c16="http://schemas.microsoft.com/office/drawing/2014/chart" uri="{C3380CC4-5D6E-409C-BE32-E72D297353CC}">
              <c16:uniqueId val="{00000002-1135-4FA8-B812-AD4E9834A41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0.62</c:v>
                </c:pt>
                <c:pt idx="2">
                  <c:v>#N/A</c:v>
                </c:pt>
                <c:pt idx="3">
                  <c:v>0.47</c:v>
                </c:pt>
                <c:pt idx="4">
                  <c:v>#N/A</c:v>
                </c:pt>
                <c:pt idx="5">
                  <c:v>0.46</c:v>
                </c:pt>
                <c:pt idx="6">
                  <c:v>#N/A</c:v>
                </c:pt>
                <c:pt idx="7">
                  <c:v>1.1000000000000001</c:v>
                </c:pt>
                <c:pt idx="8">
                  <c:v>#N/A</c:v>
                </c:pt>
                <c:pt idx="9">
                  <c:v>0.13</c:v>
                </c:pt>
              </c:numCache>
            </c:numRef>
          </c:val>
          <c:extLst>
            <c:ext xmlns:c16="http://schemas.microsoft.com/office/drawing/2014/chart" uri="{C3380CC4-5D6E-409C-BE32-E72D297353CC}">
              <c16:uniqueId val="{00000000-8253-4642-BDE6-F2854DDAD02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53-4642-BDE6-F2854DDAD02C}"/>
            </c:ext>
          </c:extLst>
        </c:ser>
        <c:ser>
          <c:idx val="2"/>
          <c:order val="2"/>
          <c:tx>
            <c:strRef>
              <c:f>データシート!$A$29</c:f>
              <c:strCache>
                <c:ptCount val="1"/>
                <c:pt idx="0">
                  <c:v>ケアステーション事業特別会計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0.23</c:v>
                </c:pt>
              </c:numCache>
            </c:numRef>
          </c:val>
          <c:extLst>
            <c:ext xmlns:c16="http://schemas.microsoft.com/office/drawing/2014/chart" uri="{C3380CC4-5D6E-409C-BE32-E72D297353CC}">
              <c16:uniqueId val="{00000002-8253-4642-BDE6-F2854DDAD02C}"/>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0.37</c:v>
                </c:pt>
                <c:pt idx="4">
                  <c:v>#N/A</c:v>
                </c:pt>
                <c:pt idx="5">
                  <c:v>0.64</c:v>
                </c:pt>
                <c:pt idx="6">
                  <c:v>#N/A</c:v>
                </c:pt>
                <c:pt idx="7">
                  <c:v>0.4</c:v>
                </c:pt>
                <c:pt idx="8">
                  <c:v>#N/A</c:v>
                </c:pt>
                <c:pt idx="9">
                  <c:v>0.43</c:v>
                </c:pt>
              </c:numCache>
            </c:numRef>
          </c:val>
          <c:extLst>
            <c:ext xmlns:c16="http://schemas.microsoft.com/office/drawing/2014/chart" uri="{C3380CC4-5D6E-409C-BE32-E72D297353CC}">
              <c16:uniqueId val="{00000003-8253-4642-BDE6-F2854DDAD02C}"/>
            </c:ext>
          </c:extLst>
        </c:ser>
        <c:ser>
          <c:idx val="4"/>
          <c:order val="4"/>
          <c:tx>
            <c:strRef>
              <c:f>データシート!$A$31</c:f>
              <c:strCache>
                <c:ptCount val="1"/>
                <c:pt idx="0">
                  <c:v>訪問看護事業特別会計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0.52</c:v>
                </c:pt>
                <c:pt idx="2">
                  <c:v>#N/A</c:v>
                </c:pt>
                <c:pt idx="3">
                  <c:v>0.63</c:v>
                </c:pt>
                <c:pt idx="4">
                  <c:v>#N/A</c:v>
                </c:pt>
                <c:pt idx="5">
                  <c:v>0.76</c:v>
                </c:pt>
                <c:pt idx="6">
                  <c:v>#N/A</c:v>
                </c:pt>
                <c:pt idx="7">
                  <c:v>0.66</c:v>
                </c:pt>
                <c:pt idx="8">
                  <c:v>#N/A</c:v>
                </c:pt>
                <c:pt idx="9">
                  <c:v>0.51</c:v>
                </c:pt>
              </c:numCache>
            </c:numRef>
          </c:val>
          <c:extLst>
            <c:ext xmlns:c16="http://schemas.microsoft.com/office/drawing/2014/chart" uri="{C3380CC4-5D6E-409C-BE32-E72D297353CC}">
              <c16:uniqueId val="{00000004-8253-4642-BDE6-F2854DDAD02C}"/>
            </c:ext>
          </c:extLst>
        </c:ser>
        <c:ser>
          <c:idx val="5"/>
          <c:order val="5"/>
          <c:tx>
            <c:strRef>
              <c:f>データシート!$A$32</c:f>
              <c:strCache>
                <c:ptCount val="1"/>
                <c:pt idx="0">
                  <c:v>土地開発事業特別会計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1.26</c:v>
                </c:pt>
                <c:pt idx="2">
                  <c:v>#N/A</c:v>
                </c:pt>
                <c:pt idx="3">
                  <c:v>1.2</c:v>
                </c:pt>
                <c:pt idx="4">
                  <c:v>#N/A</c:v>
                </c:pt>
                <c:pt idx="5">
                  <c:v>1.2</c:v>
                </c:pt>
                <c:pt idx="6">
                  <c:v>#N/A</c:v>
                </c:pt>
                <c:pt idx="7">
                  <c:v>1.17</c:v>
                </c:pt>
                <c:pt idx="8">
                  <c:v>#N/A</c:v>
                </c:pt>
                <c:pt idx="9">
                  <c:v>1.1100000000000001</c:v>
                </c:pt>
              </c:numCache>
            </c:numRef>
          </c:val>
          <c:extLst>
            <c:ext xmlns:c16="http://schemas.microsoft.com/office/drawing/2014/chart" uri="{C3380CC4-5D6E-409C-BE32-E72D297353CC}">
              <c16:uniqueId val="{00000005-8253-4642-BDE6-F2854DDAD02C}"/>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5.0999999999999996</c:v>
                </c:pt>
                <c:pt idx="2">
                  <c:v>#N/A</c:v>
                </c:pt>
                <c:pt idx="3">
                  <c:v>3.03</c:v>
                </c:pt>
                <c:pt idx="4">
                  <c:v>#N/A</c:v>
                </c:pt>
                <c:pt idx="5">
                  <c:v>3.28</c:v>
                </c:pt>
                <c:pt idx="6">
                  <c:v>#N/A</c:v>
                </c:pt>
                <c:pt idx="7">
                  <c:v>3</c:v>
                </c:pt>
                <c:pt idx="8">
                  <c:v>#N/A</c:v>
                </c:pt>
                <c:pt idx="9">
                  <c:v>3.17</c:v>
                </c:pt>
              </c:numCache>
            </c:numRef>
          </c:val>
          <c:extLst>
            <c:ext xmlns:c16="http://schemas.microsoft.com/office/drawing/2014/chart" uri="{C3380CC4-5D6E-409C-BE32-E72D297353CC}">
              <c16:uniqueId val="{00000006-8253-4642-BDE6-F2854DDAD02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5.58</c:v>
                </c:pt>
                <c:pt idx="2">
                  <c:v>#N/A</c:v>
                </c:pt>
                <c:pt idx="3">
                  <c:v>5.68</c:v>
                </c:pt>
                <c:pt idx="4">
                  <c:v>#N/A</c:v>
                </c:pt>
                <c:pt idx="5">
                  <c:v>5.97</c:v>
                </c:pt>
                <c:pt idx="6">
                  <c:v>#N/A</c:v>
                </c:pt>
                <c:pt idx="7">
                  <c:v>6.19</c:v>
                </c:pt>
                <c:pt idx="8">
                  <c:v>#N/A</c:v>
                </c:pt>
                <c:pt idx="9">
                  <c:v>5.24</c:v>
                </c:pt>
              </c:numCache>
            </c:numRef>
          </c:val>
          <c:extLst>
            <c:ext xmlns:c16="http://schemas.microsoft.com/office/drawing/2014/chart" uri="{C3380CC4-5D6E-409C-BE32-E72D297353CC}">
              <c16:uniqueId val="{00000007-8253-4642-BDE6-F2854DDAD02C}"/>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10.14</c:v>
                </c:pt>
                <c:pt idx="2">
                  <c:v>#N/A</c:v>
                </c:pt>
                <c:pt idx="3">
                  <c:v>10.07</c:v>
                </c:pt>
                <c:pt idx="4">
                  <c:v>#N/A</c:v>
                </c:pt>
                <c:pt idx="5">
                  <c:v>10.91</c:v>
                </c:pt>
                <c:pt idx="6">
                  <c:v>#N/A</c:v>
                </c:pt>
                <c:pt idx="7">
                  <c:v>10.39</c:v>
                </c:pt>
                <c:pt idx="8">
                  <c:v>#N/A</c:v>
                </c:pt>
                <c:pt idx="9">
                  <c:v>7.93</c:v>
                </c:pt>
              </c:numCache>
            </c:numRef>
          </c:val>
          <c:extLst>
            <c:ext xmlns:c16="http://schemas.microsoft.com/office/drawing/2014/chart" uri="{C3380CC4-5D6E-409C-BE32-E72D297353CC}">
              <c16:uniqueId val="{00000008-8253-4642-BDE6-F2854DDAD02C}"/>
            </c:ext>
          </c:extLst>
        </c:ser>
        <c:ser>
          <c:idx val="9"/>
          <c:order val="9"/>
          <c:tx>
            <c:strRef>
              <c:f>データシート!$A$36</c:f>
              <c:strCache>
                <c:ptCount val="1"/>
                <c:pt idx="0">
                  <c:v>公立神崎総合病院事業会計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6.99</c:v>
                </c:pt>
                <c:pt idx="2">
                  <c:v>#N/A</c:v>
                </c:pt>
                <c:pt idx="3">
                  <c:v>14</c:v>
                </c:pt>
                <c:pt idx="4">
                  <c:v>#N/A</c:v>
                </c:pt>
                <c:pt idx="5">
                  <c:v>24.91</c:v>
                </c:pt>
                <c:pt idx="6">
                  <c:v>#N/A</c:v>
                </c:pt>
                <c:pt idx="7">
                  <c:v>25.29</c:v>
                </c:pt>
                <c:pt idx="8">
                  <c:v>#N/A</c:v>
                </c:pt>
                <c:pt idx="9">
                  <c:v>17.260000000000002</c:v>
                </c:pt>
              </c:numCache>
            </c:numRef>
          </c:val>
          <c:extLst>
            <c:ext xmlns:c16="http://schemas.microsoft.com/office/drawing/2014/chart" uri="{C3380CC4-5D6E-409C-BE32-E72D297353CC}">
              <c16:uniqueId val="{00000009-8253-4642-BDE6-F2854DDAD02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1097</c:v>
                </c:pt>
                <c:pt idx="5">
                  <c:v>1085</c:v>
                </c:pt>
                <c:pt idx="8">
                  <c:v>1188</c:v>
                </c:pt>
                <c:pt idx="11">
                  <c:v>1233</c:v>
                </c:pt>
                <c:pt idx="14">
                  <c:v>1282</c:v>
                </c:pt>
              </c:numCache>
            </c:numRef>
          </c:val>
          <c:extLst>
            <c:ext xmlns:c16="http://schemas.microsoft.com/office/drawing/2014/chart" uri="{C3380CC4-5D6E-409C-BE32-E72D297353CC}">
              <c16:uniqueId val="{00000000-F5C6-427F-9799-CEA677B348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F5C6-427F-9799-CEA677B348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5C6-427F-9799-CEA677B348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8</c:v>
                </c:pt>
                <c:pt idx="6">
                  <c:v>3</c:v>
                </c:pt>
                <c:pt idx="9">
                  <c:v>3</c:v>
                </c:pt>
                <c:pt idx="12">
                  <c:v>4</c:v>
                </c:pt>
              </c:numCache>
            </c:numRef>
          </c:val>
          <c:extLst>
            <c:ext xmlns:c16="http://schemas.microsoft.com/office/drawing/2014/chart" uri="{C3380CC4-5D6E-409C-BE32-E72D297353CC}">
              <c16:uniqueId val="{00000003-F5C6-427F-9799-CEA677B348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619</c:v>
                </c:pt>
                <c:pt idx="3">
                  <c:v>560</c:v>
                </c:pt>
                <c:pt idx="6">
                  <c:v>542</c:v>
                </c:pt>
                <c:pt idx="9">
                  <c:v>515</c:v>
                </c:pt>
                <c:pt idx="12">
                  <c:v>483</c:v>
                </c:pt>
              </c:numCache>
            </c:numRef>
          </c:val>
          <c:extLst>
            <c:ext xmlns:c16="http://schemas.microsoft.com/office/drawing/2014/chart" uri="{C3380CC4-5D6E-409C-BE32-E72D297353CC}">
              <c16:uniqueId val="{00000004-F5C6-427F-9799-CEA677B348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C6-427F-9799-CEA677B348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C6-427F-9799-CEA677B348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973</c:v>
                </c:pt>
                <c:pt idx="3">
                  <c:v>984</c:v>
                </c:pt>
                <c:pt idx="6">
                  <c:v>1166</c:v>
                </c:pt>
                <c:pt idx="9">
                  <c:v>1263</c:v>
                </c:pt>
                <c:pt idx="12">
                  <c:v>1292</c:v>
                </c:pt>
              </c:numCache>
            </c:numRef>
          </c:val>
          <c:extLst>
            <c:ext xmlns:c16="http://schemas.microsoft.com/office/drawing/2014/chart" uri="{C3380CC4-5D6E-409C-BE32-E72D297353CC}">
              <c16:uniqueId val="{00000007-F5C6-427F-9799-CEA677B348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511</c:v>
                </c:pt>
                <c:pt idx="2">
                  <c:v>#N/A</c:v>
                </c:pt>
                <c:pt idx="3">
                  <c:v>#N/A</c:v>
                </c:pt>
                <c:pt idx="4">
                  <c:v>467</c:v>
                </c:pt>
                <c:pt idx="5">
                  <c:v>#N/A</c:v>
                </c:pt>
                <c:pt idx="6">
                  <c:v>#N/A</c:v>
                </c:pt>
                <c:pt idx="7">
                  <c:v>523</c:v>
                </c:pt>
                <c:pt idx="8">
                  <c:v>#N/A</c:v>
                </c:pt>
                <c:pt idx="9">
                  <c:v>#N/A</c:v>
                </c:pt>
                <c:pt idx="10">
                  <c:v>548</c:v>
                </c:pt>
                <c:pt idx="11">
                  <c:v>#N/A</c:v>
                </c:pt>
                <c:pt idx="12">
                  <c:v>#N/A</c:v>
                </c:pt>
                <c:pt idx="13">
                  <c:v>497</c:v>
                </c:pt>
                <c:pt idx="14">
                  <c:v>#N/A</c:v>
                </c:pt>
              </c:numCache>
            </c:numRef>
          </c:val>
          <c:smooth val="0"/>
          <c:extLst>
            <c:ext xmlns:c16="http://schemas.microsoft.com/office/drawing/2014/chart" uri="{C3380CC4-5D6E-409C-BE32-E72D297353CC}">
              <c16:uniqueId val="{00000008-F5C6-427F-9799-CEA677B348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13403</c:v>
                </c:pt>
                <c:pt idx="5">
                  <c:v>13142</c:v>
                </c:pt>
                <c:pt idx="8">
                  <c:v>12375</c:v>
                </c:pt>
                <c:pt idx="11">
                  <c:v>11730</c:v>
                </c:pt>
                <c:pt idx="14">
                  <c:v>11685</c:v>
                </c:pt>
              </c:numCache>
            </c:numRef>
          </c:val>
          <c:extLst>
            <c:ext xmlns:c16="http://schemas.microsoft.com/office/drawing/2014/chart" uri="{C3380CC4-5D6E-409C-BE32-E72D297353CC}">
              <c16:uniqueId val="{00000000-F6A7-4B32-BBD8-90052254140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810</c:v>
                </c:pt>
                <c:pt idx="5">
                  <c:v>821</c:v>
                </c:pt>
                <c:pt idx="8">
                  <c:v>762</c:v>
                </c:pt>
                <c:pt idx="11">
                  <c:v>682</c:v>
                </c:pt>
                <c:pt idx="14">
                  <c:v>589</c:v>
                </c:pt>
              </c:numCache>
            </c:numRef>
          </c:val>
          <c:extLst>
            <c:ext xmlns:c16="http://schemas.microsoft.com/office/drawing/2014/chart" uri="{C3380CC4-5D6E-409C-BE32-E72D297353CC}">
              <c16:uniqueId val="{00000001-F6A7-4B32-BBD8-90052254140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2825</c:v>
                </c:pt>
                <c:pt idx="5">
                  <c:v>3540</c:v>
                </c:pt>
                <c:pt idx="8">
                  <c:v>3833</c:v>
                </c:pt>
                <c:pt idx="11">
                  <c:v>3744</c:v>
                </c:pt>
                <c:pt idx="14">
                  <c:v>3758</c:v>
                </c:pt>
              </c:numCache>
            </c:numRef>
          </c:val>
          <c:extLst>
            <c:ext xmlns:c16="http://schemas.microsoft.com/office/drawing/2014/chart" uri="{C3380CC4-5D6E-409C-BE32-E72D297353CC}">
              <c16:uniqueId val="{00000002-F6A7-4B32-BBD8-90052254140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6A7-4B32-BBD8-90052254140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A7-4B32-BBD8-90052254140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A7-4B32-BBD8-90052254140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231</c:v>
                </c:pt>
                <c:pt idx="3">
                  <c:v>309</c:v>
                </c:pt>
                <c:pt idx="6">
                  <c:v>237</c:v>
                </c:pt>
                <c:pt idx="9">
                  <c:v>320</c:v>
                </c:pt>
                <c:pt idx="12">
                  <c:v>305</c:v>
                </c:pt>
              </c:numCache>
            </c:numRef>
          </c:val>
          <c:extLst>
            <c:ext xmlns:c16="http://schemas.microsoft.com/office/drawing/2014/chart" uri="{C3380CC4-5D6E-409C-BE32-E72D297353CC}">
              <c16:uniqueId val="{00000006-F6A7-4B32-BBD8-90052254140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c:v>
                </c:pt>
                <c:pt idx="3">
                  <c:v>15</c:v>
                </c:pt>
                <c:pt idx="6">
                  <c:v>12</c:v>
                </c:pt>
                <c:pt idx="9">
                  <c:v>9</c:v>
                </c:pt>
                <c:pt idx="12">
                  <c:v>25</c:v>
                </c:pt>
              </c:numCache>
            </c:numRef>
          </c:val>
          <c:extLst>
            <c:ext xmlns:c16="http://schemas.microsoft.com/office/drawing/2014/chart" uri="{C3380CC4-5D6E-409C-BE32-E72D297353CC}">
              <c16:uniqueId val="{00000007-F6A7-4B32-BBD8-90052254140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5882</c:v>
                </c:pt>
                <c:pt idx="3">
                  <c:v>5291</c:v>
                </c:pt>
                <c:pt idx="6">
                  <c:v>5275</c:v>
                </c:pt>
                <c:pt idx="9">
                  <c:v>5246</c:v>
                </c:pt>
                <c:pt idx="12">
                  <c:v>5094</c:v>
                </c:pt>
              </c:numCache>
            </c:numRef>
          </c:val>
          <c:extLst>
            <c:ext xmlns:c16="http://schemas.microsoft.com/office/drawing/2014/chart" uri="{C3380CC4-5D6E-409C-BE32-E72D297353CC}">
              <c16:uniqueId val="{00000008-F6A7-4B32-BBD8-90052254140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426</c:v>
                </c:pt>
                <c:pt idx="3">
                  <c:v>270</c:v>
                </c:pt>
                <c:pt idx="6">
                  <c:v>432</c:v>
                </c:pt>
                <c:pt idx="9">
                  <c:v>1024</c:v>
                </c:pt>
                <c:pt idx="12">
                  <c:v>343</c:v>
                </c:pt>
              </c:numCache>
            </c:numRef>
          </c:val>
          <c:extLst>
            <c:ext xmlns:c16="http://schemas.microsoft.com/office/drawing/2014/chart" uri="{C3380CC4-5D6E-409C-BE32-E72D297353CC}">
              <c16:uniqueId val="{00000009-F6A7-4B32-BBD8-90052254140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13537</c:v>
                </c:pt>
                <c:pt idx="3">
                  <c:v>13251</c:v>
                </c:pt>
                <c:pt idx="6">
                  <c:v>12616</c:v>
                </c:pt>
                <c:pt idx="9">
                  <c:v>11761</c:v>
                </c:pt>
                <c:pt idx="12">
                  <c:v>11979</c:v>
                </c:pt>
              </c:numCache>
            </c:numRef>
          </c:val>
          <c:extLst>
            <c:ext xmlns:c16="http://schemas.microsoft.com/office/drawing/2014/chart" uri="{C3380CC4-5D6E-409C-BE32-E72D297353CC}">
              <c16:uniqueId val="{0000000A-F6A7-4B32-BBD8-90052254140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3045</c:v>
                </c:pt>
                <c:pt idx="2">
                  <c:v>#N/A</c:v>
                </c:pt>
                <c:pt idx="3">
                  <c:v>#N/A</c:v>
                </c:pt>
                <c:pt idx="4">
                  <c:v>1633</c:v>
                </c:pt>
                <c:pt idx="5">
                  <c:v>#N/A</c:v>
                </c:pt>
                <c:pt idx="6">
                  <c:v>#N/A</c:v>
                </c:pt>
                <c:pt idx="7">
                  <c:v>1602</c:v>
                </c:pt>
                <c:pt idx="8">
                  <c:v>#N/A</c:v>
                </c:pt>
                <c:pt idx="9">
                  <c:v>#N/A</c:v>
                </c:pt>
                <c:pt idx="10">
                  <c:v>2203</c:v>
                </c:pt>
                <c:pt idx="11">
                  <c:v>#N/A</c:v>
                </c:pt>
                <c:pt idx="12">
                  <c:v>#N/A</c:v>
                </c:pt>
                <c:pt idx="13">
                  <c:v>1713</c:v>
                </c:pt>
                <c:pt idx="14">
                  <c:v>#N/A</c:v>
                </c:pt>
              </c:numCache>
            </c:numRef>
          </c:val>
          <c:smooth val="0"/>
          <c:extLst>
            <c:ext xmlns:c16="http://schemas.microsoft.com/office/drawing/2014/chart" uri="{C3380CC4-5D6E-409C-BE32-E72D297353CC}">
              <c16:uniqueId val="{0000000B-F6A7-4B32-BBD8-90052254140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1966</c:v>
                </c:pt>
                <c:pt idx="1">
                  <c:v>1901</c:v>
                </c:pt>
                <c:pt idx="2">
                  <c:v>1833</c:v>
                </c:pt>
              </c:numCache>
            </c:numRef>
          </c:val>
          <c:extLst>
            <c:ext xmlns:c16="http://schemas.microsoft.com/office/drawing/2014/chart" uri="{C3380CC4-5D6E-409C-BE32-E72D297353CC}">
              <c16:uniqueId val="{00000000-6E3D-4BFF-A6DC-9C6EDC8C1D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c:v>
                </c:pt>
                <c:pt idx="1">
                  <c:v>47</c:v>
                </c:pt>
                <c:pt idx="2">
                  <c:v>67</c:v>
                </c:pt>
              </c:numCache>
            </c:numRef>
          </c:val>
          <c:extLst>
            <c:ext xmlns:c16="http://schemas.microsoft.com/office/drawing/2014/chart" uri="{C3380CC4-5D6E-409C-BE32-E72D297353CC}">
              <c16:uniqueId val="{00000001-6E3D-4BFF-A6DC-9C6EDC8C1D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2553</c:v>
                </c:pt>
                <c:pt idx="1">
                  <c:v>2496</c:v>
                </c:pt>
                <c:pt idx="2">
                  <c:v>2518</c:v>
                </c:pt>
              </c:numCache>
            </c:numRef>
          </c:val>
          <c:extLst>
            <c:ext xmlns:c16="http://schemas.microsoft.com/office/drawing/2014/chart" uri="{C3380CC4-5D6E-409C-BE32-E72D297353CC}">
              <c16:uniqueId val="{00000002-6E3D-4BFF-A6DC-9C6EDC8C1D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{D803838F-FE45-4804-921C-2F38F658A08E}</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99-4516-A030-406643D8A3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{6B4A5F2A-2672-4A86-9705-A9576BFC5AE1}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99-4516-A030-406643D8A3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{51B6B979-B66D-451E-B83E-0B35F3B25D49}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99-4516-A030-406643D8A3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{BD0647C6-2005-4260-869E-2DF34CFAF8A4}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99-4516-A030-406643D8A3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{D07F6164-DADC-468C-AE74-D402A8317B80}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99-4516-A030-406643D8A31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{A255F98D-6BBF-4AA3-A03F-03CD0109999C}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99-4516-A030-406643D8A31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{0DC57C7A-2716-467F-96C6-B290B20A2275}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99-4516-A030-406643D8A31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{4E0A2BEC-733A-41A4-AB22-356E0CBFF8E8}</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99-4516-A030-406643D8A31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{06662B08-790A-48E1-8C39-E29631D9B001}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99-4516-A030-406643D8A3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41.2</c:v>
                </c:pt>
                <c:pt idx="8">
                  <c:v>43.2</c:v>
                </c:pt>
                <c:pt idx="16">
                  <c:v>45.3</c:v>
                </c:pt>
                <c:pt idx="24">
                  <c:v>47.3</c:v>
                </c:pt>
                <c:pt idx="32">
                  <c:v>48.7</c:v>
                </c:pt>
              </c:numCache>
            </c:numRef>
          </c:xVal>
          <c:yVal>
            <c:numRef>
              <c:f>[1]公会計指標分析・財政指標組合せ分析表!$BP$51:$DC$51</c:f>
              <c:numCache>
                <c:formatCode>General</c:formatCode>
                <c:ptCount val="40"/>
                <c:pt idx="0">
                  <c:v>73.5</c:v>
                </c:pt>
                <c:pt idx="8">
                  <c:v>36.9</c:v>
                </c:pt>
                <c:pt idx="16">
                  <c:v>38.1</c:v>
                </c:pt>
                <c:pt idx="24">
                  <c:v>51.7</c:v>
                </c:pt>
                <c:pt idx="32">
                  <c:v>38.799999999999997</c:v>
                </c:pt>
              </c:numCache>
            </c:numRef>
          </c:yVal>
          <c:smooth val="0"/>
          <c:extLst>
            <c:ext xmlns:c16="http://schemas.microsoft.com/office/drawing/2014/chart" uri="{C3380CC4-5D6E-409C-BE32-E72D297353CC}">
              <c16:uniqueId val="{00000009-6D99-4516-A030-406643D8A31D}"/>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{A95CBCBC-5768-40BF-A9ED-B363F4870D28}</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99-4516-A030-406643D8A31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{B6EC9A65-5A17-41A3-871A-C7CBB042F8C5}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99-4516-A030-406643D8A3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{93555E41-465D-4E16-AA2B-C075F97B2F57}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99-4516-A030-406643D8A3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{3A029092-690E-4036-93A4-E62B2588E436}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99-4516-A030-406643D8A3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{B73D77EA-B924-4718-A8BF-4964B2701D7F}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99-4516-A030-406643D8A31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{F22F4E15-942B-46C7-A557-519912AB0AE5}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99-4516-A030-406643D8A31D}"/>
                </c:ext>
              </c:extLst>
            </c:dLbl>
            <c:dLbl>
              <c:idx val="16"/>
              <c:layout>
                <c:manualLayout>
                  <c:x val="-3.0287034952616126E-2"/>
                  <c:y val="-6.4739042105865174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{0AFBD8A5-EC6F-4CD6-8BEE-F5EEE3EA42F5}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99-4516-A030-406643D8A31D}"/>
                </c:ext>
              </c:extLst>
            </c:dLbl>
            <c:dLbl>
              <c:idx val="24"/>
              <c:layout>
                <c:manualLayout>
                  <c:x val="-3.3744466347852199E-2"/>
                  <c:y val="-8.4363769155378313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{61121515-6035-466A-BC65-BA437906D651}</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99-4516-A030-406643D8A31D}"/>
                </c:ext>
              </c:extLst>
            </c:dLbl>
            <c:dLbl>
              <c:idx val="32"/>
              <c:layout>
                <c:manualLayout>
                  <c:x val="-3.2015750650234161E-2"/>
                  <c:y val="-4.5114315056352043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{802A1089-88D7-4D10-981F-20ED8B187BB8}</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99-4516-A030-406643D8A3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c:v>
                </c:pt>
                <c:pt idx="8">
                  <c:v>62.9</c:v>
                </c:pt>
                <c:pt idx="16">
                  <c:v>63.3</c:v>
                </c:pt>
                <c:pt idx="24">
                  <c:v>64.400000000000006</c:v>
                </c:pt>
                <c:pt idx="32">
                  <c:v>65.2</c:v>
                </c:pt>
              </c:numCache>
            </c:numRef>
          </c:xVal>
          <c:yVal>
            <c:numRef>
              <c:f>[1]公会計指標分析・財政指標組合せ分析表!$BP$55:$DC$55</c:f>
              <c:numCache>
                <c:formatCode>General</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6D99-4516-A030-406643D8A31D}"/>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{3CFD6EFE-F678-4646-AF76-7CF566E27A45}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FC-4215-9767-FAF2E166FC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{06E5129F-61A2-4940-8154-F5BE4CAC4A2A}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FC-4215-9767-FAF2E166FC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{5D1F6DCD-B5F8-4180-A3DB-AF154B078295}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FC-4215-9767-FAF2E166FC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{362F0377-A097-4903-95B8-597047EA1914}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FC-4215-9767-FAF2E166FC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{AEBF9DE9-903D-47BA-96A4-E217160C24C4}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FC-4215-9767-FAF2E166FCD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{A56F4B25-461D-4D4E-B722-EFCE2C658A9E}</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FC-4215-9767-FAF2E166FCD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{9AC3D772-0D06-44F4-8049-BDB3084A0956}</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FC-4215-9767-FAF2E166FCD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{922477CE-6A87-4D10-95DA-71F2C113A921}</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FC-4215-9767-FAF2E166FCD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{325205E6-B0A4-4EE3-BA9F-D02E341FBD11}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FC-4215-9767-FAF2E166FC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14.4</c:v>
                </c:pt>
                <c:pt idx="8">
                  <c:v>12.5</c:v>
                </c:pt>
                <c:pt idx="16">
                  <c:v>11.7</c:v>
                </c:pt>
                <c:pt idx="24">
                  <c:v>11.9</c:v>
                </c:pt>
                <c:pt idx="32">
                  <c:v>12.1</c:v>
                </c:pt>
              </c:numCache>
            </c:numRef>
          </c:xVal>
          <c:yVal>
            <c:numRef>
              <c:f>[1]公会計指標分析・財政指標組合せ分析表!$BP$73:$DC$73</c:f>
              <c:numCache>
                <c:formatCode>General</c:formatCode>
                <c:ptCount val="40"/>
                <c:pt idx="0">
                  <c:v>73.5</c:v>
                </c:pt>
                <c:pt idx="8">
                  <c:v>36.9</c:v>
                </c:pt>
                <c:pt idx="16">
                  <c:v>38.1</c:v>
                </c:pt>
                <c:pt idx="24">
                  <c:v>51.7</c:v>
                </c:pt>
                <c:pt idx="32">
                  <c:v>38.799999999999997</c:v>
                </c:pt>
              </c:numCache>
            </c:numRef>
          </c:yVal>
          <c:smooth val="0"/>
          <c:extLst>
            <c:ext xmlns:c16="http://schemas.microsoft.com/office/drawing/2014/chart" uri="{C3380CC4-5D6E-409C-BE32-E72D297353CC}">
              <c16:uniqueId val="{00000009-80FC-4215-9767-FAF2E166FCD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{5FAFF5D2-4B6A-48CC-8239-774CC80EF477}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FC-4215-9767-FAF2E166FC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{CD14AE6D-CE2A-462F-8F6D-E279E64EDF09}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FC-4215-9767-FAF2E166FC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{9BE13660-3B10-4727-A108-63B012667DBC}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FC-4215-9767-FAF2E166FC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{F5DAD8A4-6725-412B-B8AB-3C45BDD44A8F}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FC-4215-9767-FAF2E166FC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{54D6FA31-041A-4A63-B4D5-1D65C811B36E}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FC-4215-9767-FAF2E166FCDF}"/>
                </c:ext>
              </c:extLst>
            </c:dLbl>
            <c:dLbl>
              <c:idx val="8"/>
              <c:layout>
                <c:manualLayout>
                  <c:x val="0"/>
                  <c:y val="1.4046100196793358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{4EEA50CA-5F9E-4E2C-8059-36DD0CC641E8}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FC-4215-9767-FAF2E166FCDF}"/>
                </c:ext>
              </c:extLst>
            </c:dLbl>
            <c:dLbl>
              <c:idx val="16"/>
              <c:layout>
                <c:manualLayout>
                  <c:x val="0"/>
                  <c:y val="-4.1513089532415441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{D97B6915-ABDD-4F94-A96B-B1455426E99D}</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FC-4215-9767-FAF2E166FCDF}"/>
                </c:ext>
              </c:extLst>
            </c:dLbl>
            <c:dLbl>
              <c:idx val="24"/>
              <c:layout>
                <c:manualLayout>
                  <c:x val="0"/>
                  <c:y val="3.2654477305746145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{22D293D0-1821-4D77-A48E-71926C1A7EB4}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FC-4215-9767-FAF2E166FCDF}"/>
                </c:ext>
              </c:extLst>
            </c:dLbl>
            <c:dLbl>
              <c:idx val="32"/>
              <c:layout>
                <c:manualLayout>
                  <c:x val="0"/>
                  <c:y val="-5.1869742387700042E-3"/>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{CAE021FC-A29F-47D2-8564-217AF0AD7306}</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FC-4215-9767-FAF2E166FC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7.9</c:v>
                </c:pt>
                <c:pt idx="8">
                  <c:v>8</c:v>
                </c:pt>
                <c:pt idx="16">
                  <c:v>8</c:v>
                </c:pt>
                <c:pt idx="24">
                  <c:v>8.1</c:v>
                </c:pt>
                <c:pt idx="32">
                  <c:v>8.1</c:v>
                </c:pt>
              </c:numCache>
            </c:numRef>
          </c:xVal>
          <c:yVal>
            <c:numRef>
              <c:f>[1]公会計指標分析・財政指標組合せ分析表!$BP$77:$DC$77</c:f>
              <c:numCache>
                <c:formatCode>General</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0FC-4215-9767-FAF2E166FCDF}"/>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水力発電所施設の償却資産の税収により、類似団体平均値並であるが、その税も年々減少しており、さらには人口減少と企業等の立地が進まない等により財政基盤が弱体化傾向にある。</a:t>
          </a:r>
          <a:endParaRPr lang="ja-JP" altLang="ja-JP" sz="1400">
            <a:effectLst/>
          </a:endParaRPr>
        </a:p>
        <a:p>
          <a:r>
            <a:rPr kumimoji="1" lang="ja-JP" altLang="ja-JP" sz="1100">
              <a:solidFill>
                <a:schemeClr val="dk1"/>
              </a:solidFill>
              <a:effectLst/>
              <a:latin typeface="+mn-lt"/>
              <a:ea typeface="+mn-ea"/>
              <a:cs typeface="+mn-cs"/>
            </a:rPr>
            <a:t>　今後においては、第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次神河町行財政改革大綱に沿った施策の見直し等徹底した歳出の削減及び、税収の徴収強化など歳入の確保を図り財政基盤の強化に努める。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165629</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379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165629</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145521</xdr:rowOff>
    </xdr:from>
    <xdr:to>
      <xdr:col>15</xdr:col>
      <xdr:colOff>82550</xdr:colOff>
      <xdr:row>43</xdr:row>
      <xdr:rowOff>165629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178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145521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9776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114829</xdr:rowOff>
    </xdr:from>
    <xdr:to>
      <xdr:col>23</xdr:col>
      <xdr:colOff>184150</xdr:colOff>
      <xdr:row>44</xdr:row>
      <xdr:rowOff>44979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86906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114829</xdr:rowOff>
    </xdr:from>
    <xdr:to>
      <xdr:col>19</xdr:col>
      <xdr:colOff>184150</xdr:colOff>
      <xdr:row>44</xdr:row>
      <xdr:rowOff>44979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29756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73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114829</xdr:rowOff>
    </xdr:from>
    <xdr:to>
      <xdr:col>15</xdr:col>
      <xdr:colOff>133350</xdr:colOff>
      <xdr:row>44</xdr:row>
      <xdr:rowOff>44979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29756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94721</xdr:rowOff>
    </xdr:from>
    <xdr:to>
      <xdr:col>11</xdr:col>
      <xdr:colOff>82550</xdr:colOff>
      <xdr:row>44</xdr:row>
      <xdr:rowOff>24871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9648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前年度と比較して、普通交付税は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億円減少したが、町税が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億円増加したため、歳入の経常一般財源が増となった。歳出においては公債費</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億円増に加えて、繰出金、補助費等が増加したため、歳出経常一般財源も昨年度より増加しており、歳入の増加額を上回っている。その結果、比率は</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ポイント増加となり、類似団体平均と比較しても</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ポイント上回っている。今後においては、給与の適正化等による総人件費の削減、新規発行債の抑制による公債費の削減、施設の維持管理等の見直しなど徹底した取り組みを通じて比率の改善を図る。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6138</xdr:rowOff>
    </xdr:from>
    <xdr:to>
      <xdr:col>23</xdr:col>
      <xdr:colOff>133350</xdr:colOff>
      <xdr:row>66</xdr:row>
      <xdr:rowOff>62442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21838"/>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48895</xdr:rowOff>
    </xdr:from>
    <xdr:to>
      <xdr:col>19</xdr:col>
      <xdr:colOff>133350</xdr:colOff>
      <xdr:row>66</xdr:row>
      <xdr:rowOff>6138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93145"/>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35348</xdr:rowOff>
    </xdr:from>
    <xdr:to>
      <xdr:col>15</xdr:col>
      <xdr:colOff>82550</xdr:colOff>
      <xdr:row>65</xdr:row>
      <xdr:rowOff>48895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08148"/>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35348</xdr:rowOff>
    </xdr:from>
    <xdr:to>
      <xdr:col>11</xdr:col>
      <xdr:colOff>31750</xdr:colOff>
      <xdr:row>65</xdr:row>
      <xdr:rowOff>125306</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08148"/>
          <a:ext cx="889000" cy="26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11642</xdr:rowOff>
    </xdr:from>
    <xdr:to>
      <xdr:col>23</xdr:col>
      <xdr:colOff>184150</xdr:colOff>
      <xdr:row>66</xdr:row>
      <xdr:rowOff>113242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155169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9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126788</xdr:rowOff>
    </xdr:from>
    <xdr:to>
      <xdr:col>19</xdr:col>
      <xdr:colOff>184150</xdr:colOff>
      <xdr:row>66</xdr:row>
      <xdr:rowOff>56938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41715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57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169545</xdr:rowOff>
    </xdr:from>
    <xdr:to>
      <xdr:col>15</xdr:col>
      <xdr:colOff>133350</xdr:colOff>
      <xdr:row>65</xdr:row>
      <xdr:rowOff>99695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84472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155998</xdr:rowOff>
    </xdr:from>
    <xdr:to>
      <xdr:col>11</xdr:col>
      <xdr:colOff>82550</xdr:colOff>
      <xdr:row>64</xdr:row>
      <xdr:rowOff>86148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70925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74506</xdr:rowOff>
    </xdr:from>
    <xdr:to>
      <xdr:col>7</xdr:col>
      <xdr:colOff>31750</xdr:colOff>
      <xdr:row>66</xdr:row>
      <xdr:rowOff>4656</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160883</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0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[308,615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人口１人当たりの人件費及び物件費ともに類似団体と比較して多額となっている。物件費については電算関係・公共施設の修繕料等が多いためと考えられる。</a:t>
          </a:r>
          <a:endParaRPr lang="ja-JP" altLang="ja-JP" sz="1400">
            <a:effectLst/>
          </a:endParaRPr>
        </a:p>
        <a:p>
          <a:endParaRPr lang="ja-JP" altLang="ja-JP" sz="1400">
            <a:effectLst/>
          </a:endParaRPr>
        </a:p>
        <a:p>
          <a:r>
            <a:rPr kumimoji="1" lang="ja-JP" altLang="ja-JP" sz="1100">
              <a:solidFill>
                <a:schemeClr val="dk1"/>
              </a:solidFill>
              <a:effectLst/>
              <a:latin typeface="+mn-lt"/>
              <a:ea typeface="+mn-ea"/>
              <a:cs typeface="+mn-cs"/>
            </a:rPr>
            <a:t>　今後においては、第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次神河町行財政改革大綱に沿い、徹底した定員管理と給与の適正化、事務事業の見直しと公共施設総合管理計画に基づく取り組みを通じて削減していく方針である。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122005</xdr:rowOff>
    </xdr:from>
    <xdr:to>
      <xdr:col>23</xdr:col>
      <xdr:colOff>133350</xdr:colOff>
      <xdr:row>84</xdr:row>
      <xdr:rowOff>19441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52355"/>
          <a:ext cx="838200" cy="6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105434</xdr:rowOff>
    </xdr:from>
    <xdr:to>
      <xdr:col>19</xdr:col>
      <xdr:colOff>133350</xdr:colOff>
      <xdr:row>83</xdr:row>
      <xdr:rowOff>122005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35784"/>
          <a:ext cx="889000" cy="1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72313</xdr:rowOff>
    </xdr:from>
    <xdr:to>
      <xdr:col>15</xdr:col>
      <xdr:colOff>82550</xdr:colOff>
      <xdr:row>83</xdr:row>
      <xdr:rowOff>105434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02663"/>
          <a:ext cx="889000" cy="3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64945</xdr:rowOff>
    </xdr:from>
    <xdr:to>
      <xdr:col>11</xdr:col>
      <xdr:colOff>31750</xdr:colOff>
      <xdr:row>83</xdr:row>
      <xdr:rowOff>72313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95295"/>
          <a:ext cx="889000" cy="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140091</xdr:rowOff>
    </xdr:from>
    <xdr:to>
      <xdr:col>23</xdr:col>
      <xdr:colOff>184150</xdr:colOff>
      <xdr:row>84</xdr:row>
      <xdr:rowOff>70241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112168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42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71205</xdr:rowOff>
    </xdr:from>
    <xdr:to>
      <xdr:col>19</xdr:col>
      <xdr:colOff>184150</xdr:colOff>
      <xdr:row>84</xdr:row>
      <xdr:rowOff>1355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0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157582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87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54634</xdr:rowOff>
    </xdr:from>
    <xdr:to>
      <xdr:col>15</xdr:col>
      <xdr:colOff>133350</xdr:colOff>
      <xdr:row>83</xdr:row>
      <xdr:rowOff>156234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8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141011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71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21513</xdr:rowOff>
    </xdr:from>
    <xdr:to>
      <xdr:col>11</xdr:col>
      <xdr:colOff>82550</xdr:colOff>
      <xdr:row>83</xdr:row>
      <xdr:rowOff>123113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5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107890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3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14145</xdr:rowOff>
    </xdr:from>
    <xdr:to>
      <xdr:col>7</xdr:col>
      <xdr:colOff>31750</xdr:colOff>
      <xdr:row>83</xdr:row>
      <xdr:rowOff>115745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4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100522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3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ポイント増加しているのは、類似団体より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ポイント高い数値を示している。これは、</a:t>
          </a:r>
          <a:r>
            <a:rPr kumimoji="1" lang="ja-JP" altLang="en-US" sz="1100">
              <a:solidFill>
                <a:schemeClr val="dk1"/>
              </a:solidFill>
              <a:effectLst/>
              <a:latin typeface="+mn-lt"/>
              <a:ea typeface="+mn-ea"/>
              <a:cs typeface="+mn-cs"/>
            </a:rPr>
            <a:t>高</a:t>
          </a:r>
          <a:r>
            <a:rPr kumimoji="1" lang="ja-JP" altLang="ja-JP" sz="1100">
              <a:solidFill>
                <a:schemeClr val="dk1"/>
              </a:solidFill>
              <a:effectLst/>
              <a:latin typeface="+mn-lt"/>
              <a:ea typeface="+mn-ea"/>
              <a:cs typeface="+mn-cs"/>
            </a:rPr>
            <a:t>卒の経験年数段階に変動が生じたためである。今後は定員管理の適正化、人事評価制度の活用等、より一層の給与管理の適正化善を図る。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141816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463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8060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61384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7390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88195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123772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昨年度に比べ</a:t>
          </a:r>
          <a:r>
            <a:rPr kumimoji="1" lang="en-US" altLang="ja-JP" sz="1100">
              <a:solidFill>
                <a:schemeClr val="dk1"/>
              </a:solidFill>
              <a:effectLst/>
              <a:latin typeface="+mn-lt"/>
              <a:ea typeface="+mn-ea"/>
              <a:cs typeface="+mn-cs"/>
            </a:rPr>
            <a:t>0.46</a:t>
          </a:r>
          <a:r>
            <a:rPr kumimoji="1" lang="ja-JP" altLang="ja-JP" sz="1100">
              <a:solidFill>
                <a:schemeClr val="dk1"/>
              </a:solidFill>
              <a:effectLst/>
              <a:latin typeface="+mn-lt"/>
              <a:ea typeface="+mn-ea"/>
              <a:cs typeface="+mn-cs"/>
            </a:rPr>
            <a:t>人増加し、類似団体平均値との比較においては、</a:t>
          </a:r>
          <a:r>
            <a:rPr kumimoji="1" lang="en-US" altLang="ja-JP" sz="1100">
              <a:solidFill>
                <a:schemeClr val="dk1"/>
              </a:solidFill>
              <a:effectLst/>
              <a:latin typeface="+mn-lt"/>
              <a:ea typeface="+mn-ea"/>
              <a:cs typeface="+mn-cs"/>
            </a:rPr>
            <a:t>0.43</a:t>
          </a:r>
          <a:r>
            <a:rPr kumimoji="1" lang="ja-JP" altLang="ja-JP" sz="1100">
              <a:solidFill>
                <a:schemeClr val="dk1"/>
              </a:solidFill>
              <a:effectLst/>
              <a:latin typeface="+mn-lt"/>
              <a:ea typeface="+mn-ea"/>
              <a:cs typeface="+mn-cs"/>
            </a:rPr>
            <a:t>人多くなっている。現在、地域創生として人口減少対策をはじめ、持続可能なまちづくりに取り組んでいるため、一定の職員数を確保している。</a:t>
          </a:r>
          <a:endParaRPr lang="ja-JP" altLang="ja-JP" sz="1400">
            <a:effectLst/>
          </a:endParaRPr>
        </a:p>
        <a:p>
          <a:r>
            <a:rPr kumimoji="1" lang="ja-JP" altLang="ja-JP" sz="1100">
              <a:solidFill>
                <a:schemeClr val="dk1"/>
              </a:solidFill>
              <a:effectLst/>
              <a:latin typeface="+mn-lt"/>
              <a:ea typeface="+mn-ea"/>
              <a:cs typeface="+mn-cs"/>
            </a:rPr>
            <a:t>　当面する地域創生に全力を上げて取り組んでいくが、定員管理計画に基づき適正な職員数に努めていく。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146888</xdr:rowOff>
    </xdr:from>
    <xdr:to>
      <xdr:col>81</xdr:col>
      <xdr:colOff>44450</xdr:colOff>
      <xdr:row>61</xdr:row>
      <xdr:rowOff>169088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05338"/>
          <a:ext cx="8382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133376</xdr:rowOff>
    </xdr:from>
    <xdr:to>
      <xdr:col>77</xdr:col>
      <xdr:colOff>44450</xdr:colOff>
      <xdr:row>61</xdr:row>
      <xdr:rowOff>146888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1826"/>
          <a:ext cx="889000" cy="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133376</xdr:rowOff>
    </xdr:from>
    <xdr:to>
      <xdr:col>72</xdr:col>
      <xdr:colOff>203200</xdr:colOff>
      <xdr:row>61</xdr:row>
      <xdr:rowOff>144958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591826"/>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133858</xdr:rowOff>
    </xdr:from>
    <xdr:to>
      <xdr:col>68</xdr:col>
      <xdr:colOff>152400</xdr:colOff>
      <xdr:row>61</xdr:row>
      <xdr:rowOff>144958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92308"/>
          <a:ext cx="889000" cy="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118288</xdr:rowOff>
    </xdr:from>
    <xdr:to>
      <xdr:col>81</xdr:col>
      <xdr:colOff>95250</xdr:colOff>
      <xdr:row>62</xdr:row>
      <xdr:rowOff>48438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7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90365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4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96088</xdr:rowOff>
    </xdr:from>
    <xdr:to>
      <xdr:col>77</xdr:col>
      <xdr:colOff>95250</xdr:colOff>
      <xdr:row>62</xdr:row>
      <xdr:rowOff>26238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11015</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0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82576</xdr:rowOff>
    </xdr:from>
    <xdr:to>
      <xdr:col>73</xdr:col>
      <xdr:colOff>44450</xdr:colOff>
      <xdr:row>62</xdr:row>
      <xdr:rowOff>12726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168953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27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94158</xdr:rowOff>
    </xdr:from>
    <xdr:to>
      <xdr:col>68</xdr:col>
      <xdr:colOff>203200</xdr:colOff>
      <xdr:row>62</xdr:row>
      <xdr:rowOff>24308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5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9085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3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83058</xdr:rowOff>
    </xdr:from>
    <xdr:to>
      <xdr:col>64</xdr:col>
      <xdr:colOff>152400</xdr:colOff>
      <xdr:row>62</xdr:row>
      <xdr:rowOff>13208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169435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R5</a:t>
          </a:r>
          <a:r>
            <a:rPr kumimoji="1" lang="ja-JP" altLang="ja-JP" sz="1100">
              <a:solidFill>
                <a:schemeClr val="dk1"/>
              </a:solidFill>
              <a:effectLst/>
              <a:latin typeface="+mn-lt"/>
              <a:ea typeface="+mn-ea"/>
              <a:cs typeface="+mn-cs"/>
            </a:rPr>
            <a:t>単年度では、標準財政規模が増加したが、地方債の元金償還金も増加したため、比率は昨年度に比べ</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ポイント増加している。</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カ年平均では、Ｒ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の比率よりＲ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の比率が高いため、結果として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ポイント増となっており、類似団体平均値との比較では</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さらに、近年の大規模事業に伴う起債発行により、今後比率の上昇が見込まれる。今後においては、投資的事業の計画的実施による新規発行債の抑制や、繰上償還の財源確保に努め比率の改善を図る。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37338</xdr:rowOff>
    </xdr:from>
    <xdr:to>
      <xdr:col>81</xdr:col>
      <xdr:colOff>44450</xdr:colOff>
      <xdr:row>43</xdr:row>
      <xdr:rowOff>56642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40968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18034</xdr:rowOff>
    </xdr:from>
    <xdr:to>
      <xdr:col>77</xdr:col>
      <xdr:colOff>44450</xdr:colOff>
      <xdr:row>43</xdr:row>
      <xdr:rowOff>37338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3903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18034</xdr:rowOff>
    </xdr:from>
    <xdr:to>
      <xdr:col>72</xdr:col>
      <xdr:colOff>203200</xdr:colOff>
      <xdr:row>43</xdr:row>
      <xdr:rowOff>95250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39038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95250</xdr:rowOff>
    </xdr:from>
    <xdr:to>
      <xdr:col>68</xdr:col>
      <xdr:colOff>152400</xdr:colOff>
      <xdr:row>44</xdr:row>
      <xdr:rowOff>107188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467600"/>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5842</xdr:rowOff>
    </xdr:from>
    <xdr:to>
      <xdr:col>81</xdr:col>
      <xdr:colOff>95250</xdr:colOff>
      <xdr:row>43</xdr:row>
      <xdr:rowOff>107442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149369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35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157988</xdr:rowOff>
    </xdr:from>
    <xdr:to>
      <xdr:col>77</xdr:col>
      <xdr:colOff>95250</xdr:colOff>
      <xdr:row>43</xdr:row>
      <xdr:rowOff>88138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72915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445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138684</xdr:rowOff>
    </xdr:from>
    <xdr:to>
      <xdr:col>73</xdr:col>
      <xdr:colOff>44450</xdr:colOff>
      <xdr:row>43</xdr:row>
      <xdr:rowOff>68834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53611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56388</xdr:rowOff>
    </xdr:from>
    <xdr:to>
      <xdr:col>64</xdr:col>
      <xdr:colOff>152400</xdr:colOff>
      <xdr:row>44</xdr:row>
      <xdr:rowOff>157988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6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142765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68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将来負担額は、普通会計債の残高は減少したが、粟賀小学校跡地整備事業による債務負担行為に基づく支出予定額が</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億円増加したため、昨年度に比べ比率が</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ポイント増加している。</a:t>
          </a:r>
          <a:endParaRPr lang="ja-JP" altLang="ja-JP" sz="1400">
            <a:effectLst/>
          </a:endParaRPr>
        </a:p>
        <a:p>
          <a:r>
            <a:rPr kumimoji="1" lang="ja-JP" altLang="ja-JP" sz="1100">
              <a:solidFill>
                <a:schemeClr val="dk1"/>
              </a:solidFill>
              <a:effectLst/>
              <a:latin typeface="+mn-lt"/>
              <a:ea typeface="+mn-ea"/>
              <a:cs typeface="+mn-cs"/>
            </a:rPr>
            <a:t>　今後においては、第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次神河町行財政改革大綱及び公共施設総合管理計画に沿い、新規発行債の抑制・縮小に努め、将来負担額の抑制を行い比率の改善を図る。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82398</xdr:rowOff>
    </xdr:from>
    <xdr:to>
      <xdr:col>81</xdr:col>
      <xdr:colOff>44450</xdr:colOff>
      <xdr:row>17</xdr:row>
      <xdr:rowOff>35458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825598"/>
          <a:ext cx="838200" cy="12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75641</xdr:rowOff>
    </xdr:from>
    <xdr:to>
      <xdr:col>77</xdr:col>
      <xdr:colOff>44450</xdr:colOff>
      <xdr:row>17</xdr:row>
      <xdr:rowOff>35458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818841"/>
          <a:ext cx="889000" cy="13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64059</xdr:rowOff>
    </xdr:from>
    <xdr:to>
      <xdr:col>72</xdr:col>
      <xdr:colOff>203200</xdr:colOff>
      <xdr:row>16</xdr:row>
      <xdr:rowOff>75641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2807259"/>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64059</xdr:rowOff>
    </xdr:from>
    <xdr:to>
      <xdr:col>68</xdr:col>
      <xdr:colOff>152400</xdr:colOff>
      <xdr:row>18</xdr:row>
      <xdr:rowOff>74422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807259"/>
          <a:ext cx="889000" cy="3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31598</xdr:rowOff>
    </xdr:from>
    <xdr:to>
      <xdr:col>81</xdr:col>
      <xdr:colOff>95250</xdr:colOff>
      <xdr:row>16</xdr:row>
      <xdr:rowOff>133198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7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3675</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4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156108</xdr:rowOff>
    </xdr:from>
    <xdr:to>
      <xdr:col>77</xdr:col>
      <xdr:colOff>95250</xdr:colOff>
      <xdr:row>17</xdr:row>
      <xdr:rowOff>86258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89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71035</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985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24841</xdr:rowOff>
    </xdr:from>
    <xdr:to>
      <xdr:col>73</xdr:col>
      <xdr:colOff>44450</xdr:colOff>
      <xdr:row>16</xdr:row>
      <xdr:rowOff>126441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76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111218</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854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13259</xdr:rowOff>
    </xdr:from>
    <xdr:to>
      <xdr:col>68</xdr:col>
      <xdr:colOff>203200</xdr:colOff>
      <xdr:row>16</xdr:row>
      <xdr:rowOff>114859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99636</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4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23622</xdr:rowOff>
    </xdr:from>
    <xdr:to>
      <xdr:col>64</xdr:col>
      <xdr:colOff>152400</xdr:colOff>
      <xdr:row>18</xdr:row>
      <xdr:rowOff>125222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10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109999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19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類似団体平均値より</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ポイント低い水準となっているが、今後においても定員適正化計画に掲げた取組により改善を図っていく。具体的には、各種手当の総点検等による給与の適正化と</a:t>
          </a:r>
          <a:r>
            <a:rPr kumimoji="1" lang="ja-JP" altLang="en-US" sz="1100">
              <a:solidFill>
                <a:schemeClr val="dk1"/>
              </a:solidFill>
              <a:effectLst/>
              <a:latin typeface="+mn-lt"/>
              <a:ea typeface="+mn-ea"/>
              <a:cs typeface="+mn-cs"/>
            </a:rPr>
            <a:t>職員数</a:t>
          </a:r>
          <a:r>
            <a:rPr kumimoji="1" lang="ja-JP" altLang="ja-JP" sz="1100">
              <a:solidFill>
                <a:schemeClr val="dk1"/>
              </a:solidFill>
              <a:effectLst/>
              <a:latin typeface="+mn-lt"/>
              <a:ea typeface="+mn-ea"/>
              <a:cs typeface="+mn-cs"/>
            </a:rPr>
            <a:t>の抑制「平成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、人件費の削減に努める。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50800</xdr:rowOff>
    </xdr:from>
    <xdr:to>
      <xdr:col>24</xdr:col>
      <xdr:colOff>25400</xdr:colOff>
      <xdr:row>35</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15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50800</xdr:rowOff>
    </xdr:from>
    <xdr:to>
      <xdr:col>19</xdr:col>
      <xdr:colOff>187325</xdr:colOff>
      <xdr:row>35</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51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54610</xdr:rowOff>
    </xdr:from>
    <xdr:to>
      <xdr:col>15</xdr:col>
      <xdr:colOff>98425</xdr:colOff>
      <xdr:row>35</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55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81280</xdr:rowOff>
    </xdr:from>
    <xdr:to>
      <xdr:col>11</xdr:col>
      <xdr:colOff>9525</xdr:colOff>
      <xdr:row>35</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820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49530</xdr:rowOff>
    </xdr:from>
    <xdr:to>
      <xdr:col>24</xdr:col>
      <xdr:colOff>76200</xdr:colOff>
      <xdr:row>35</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66057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0</xdr:rowOff>
    </xdr:from>
    <xdr:to>
      <xdr:col>20</xdr:col>
      <xdr:colOff>38100</xdr:colOff>
      <xdr:row>35</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69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3810</xdr:rowOff>
    </xdr:from>
    <xdr:to>
      <xdr:col>15</xdr:col>
      <xdr:colOff>149225</xdr:colOff>
      <xdr:row>35</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115587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30480</xdr:rowOff>
    </xdr:from>
    <xdr:to>
      <xdr:col>11</xdr:col>
      <xdr:colOff>60325</xdr:colOff>
      <xdr:row>35</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80010</xdr:rowOff>
    </xdr:from>
    <xdr:to>
      <xdr:col>6</xdr:col>
      <xdr:colOff>171450</xdr:colOff>
      <xdr:row>36</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20337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類似団体平均値より</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ポイント高い</a:t>
          </a:r>
          <a:r>
            <a:rPr kumimoji="1" lang="ja-JP" altLang="ja-JP" sz="1100">
              <a:solidFill>
                <a:schemeClr val="dk1"/>
              </a:solidFill>
              <a:effectLst/>
              <a:latin typeface="+mn-lt"/>
              <a:ea typeface="+mn-ea"/>
              <a:cs typeface="+mn-cs"/>
            </a:rPr>
            <a:t>水準となっている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電算システム経費、地域創生経費や各施設の維持管理経費等に多額の費用が必要である。今後は、第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次神河町行財政改革大綱に掲げた経費削減に向けての事務事業のさらなる見直し、重複する施設の管理の見直しなどの取り組みにより、物件費全体の縮減に努める。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107950</xdr:rowOff>
    </xdr:from>
    <xdr:to>
      <xdr:col>82</xdr:col>
      <xdr:colOff>107950</xdr:colOff>
      <xdr:row>17</xdr:row>
      <xdr:rowOff>60325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85115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88900</xdr:rowOff>
    </xdr:from>
    <xdr:to>
      <xdr:col>78</xdr:col>
      <xdr:colOff>69850</xdr:colOff>
      <xdr:row>16</xdr:row>
      <xdr:rowOff>107950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32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69850</xdr:rowOff>
    </xdr:from>
    <xdr:to>
      <xdr:col>73</xdr:col>
      <xdr:colOff>180975</xdr:colOff>
      <xdr:row>16</xdr:row>
      <xdr:rowOff>88900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13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31750</xdr:rowOff>
    </xdr:from>
    <xdr:to>
      <xdr:col>69</xdr:col>
      <xdr:colOff>92075</xdr:colOff>
      <xdr:row>16</xdr:row>
      <xdr:rowOff>69850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774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153052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57150</xdr:rowOff>
    </xdr:from>
    <xdr:to>
      <xdr:col>78</xdr:col>
      <xdr:colOff>120650</xdr:colOff>
      <xdr:row>16</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168927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569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19050</xdr:rowOff>
    </xdr:from>
    <xdr:to>
      <xdr:col>69</xdr:col>
      <xdr:colOff>142875</xdr:colOff>
      <xdr:row>16</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少子化による保育所費用、児童手当の減により類似団体平均値より</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ポイント低い水準となっている。一方、障害者自立支援給付費に係る経費は増加傾向となっている。さらに、高齢化率も高く将来の扶助費の増加が懸念される。</a:t>
          </a:r>
          <a:endParaRPr lang="ja-JP" altLang="ja-JP" sz="1400">
            <a:effectLst/>
          </a:endParaRPr>
        </a:p>
        <a:p>
          <a:r>
            <a:rPr kumimoji="1" lang="ja-JP" altLang="ja-JP" sz="1100">
              <a:solidFill>
                <a:schemeClr val="dk1"/>
              </a:solidFill>
              <a:effectLst/>
              <a:latin typeface="+mn-lt"/>
              <a:ea typeface="+mn-ea"/>
              <a:cs typeface="+mn-cs"/>
            </a:rPr>
            <a:t>　今後においては、第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次神河町行財政改革大綱の確実な実行により、財源を確保していく必要がある。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75293</xdr:rowOff>
    </xdr:from>
    <xdr:to>
      <xdr:col>24</xdr:col>
      <xdr:colOff>25400</xdr:colOff>
      <xdr:row>55</xdr:row>
      <xdr:rowOff>97065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5050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97065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5050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64407</xdr:rowOff>
    </xdr:from>
    <xdr:to>
      <xdr:col>15</xdr:col>
      <xdr:colOff>98425</xdr:colOff>
      <xdr:row>55</xdr:row>
      <xdr:rowOff>75293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94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64407</xdr:rowOff>
    </xdr:from>
    <xdr:to>
      <xdr:col>11</xdr:col>
      <xdr:colOff>9525</xdr:colOff>
      <xdr:row>55</xdr:row>
      <xdr:rowOff>75293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94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41020</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46265</xdr:rowOff>
    </xdr:from>
    <xdr:to>
      <xdr:col>20</xdr:col>
      <xdr:colOff>38100</xdr:colOff>
      <xdr:row>55</xdr:row>
      <xdr:rowOff>147865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158042</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136270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13607</xdr:rowOff>
    </xdr:from>
    <xdr:to>
      <xdr:col>11</xdr:col>
      <xdr:colOff>60325</xdr:colOff>
      <xdr:row>55</xdr:row>
      <xdr:rowOff>115207</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125384</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その他に係る経常収支比率は繰出金であり、類似団体平均値より</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ポイント低い水準となっている。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今後は介護給付費及び医療費の増による介護保険事業や後期高齢者医療事業の繰出金が増加していくものと推測される。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67128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613900"/>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140607</xdr:rowOff>
    </xdr:from>
    <xdr:to>
      <xdr:col>78</xdr:col>
      <xdr:colOff>69850</xdr:colOff>
      <xdr:row>56</xdr:row>
      <xdr:rowOff>67128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5703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140607</xdr:rowOff>
    </xdr:from>
    <xdr:to>
      <xdr:col>73</xdr:col>
      <xdr:colOff>180975</xdr:colOff>
      <xdr:row>55</xdr:row>
      <xdr:rowOff>140607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570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140607</xdr:rowOff>
    </xdr:from>
    <xdr:to>
      <xdr:col>69</xdr:col>
      <xdr:colOff>92075</xdr:colOff>
      <xdr:row>56</xdr:row>
      <xdr:rowOff>45357</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5703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89807</xdr:rowOff>
    </xdr:from>
    <xdr:to>
      <xdr:col>74</xdr:col>
      <xdr:colOff>31750</xdr:colOff>
      <xdr:row>56</xdr:row>
      <xdr:rowOff>19957</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30134</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89807</xdr:rowOff>
    </xdr:from>
    <xdr:to>
      <xdr:col>69</xdr:col>
      <xdr:colOff>142875</xdr:colOff>
      <xdr:row>56</xdr:row>
      <xdr:rowOff>19957</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30134</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166007</xdr:rowOff>
    </xdr:from>
    <xdr:to>
      <xdr:col>65</xdr:col>
      <xdr:colOff>53975</xdr:colOff>
      <xdr:row>56</xdr:row>
      <xdr:rowOff>96157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106334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特に一部事務組合（ごみ・し尿処理施設）への負担金と企業会計（病院・上下水道）への補助金が大きく、類似団体平均値を</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ポイントも上回る要因になっている。今後においては、補助金の適正化と整理統合などの取り組みにより、補助金全体の縮減を図っていく。</a:t>
          </a:r>
          <a:endParaRPr lang="ja-JP" altLang="ja-JP" sz="1400">
            <a:effectLst/>
          </a:endParaRPr>
        </a:p>
        <a:p>
          <a:r>
            <a:rPr kumimoji="1" lang="ja-JP" altLang="ja-JP" sz="1100">
              <a:solidFill>
                <a:schemeClr val="dk1"/>
              </a:solidFill>
              <a:effectLst/>
              <a:latin typeface="+mn-lt"/>
              <a:ea typeface="+mn-ea"/>
              <a:cs typeface="+mn-cs"/>
            </a:rPr>
            <a:t>　また、企業会計については、経営戦略や企業債発行時に作成する「収支計画」等に基づき、経営の安定化に努めることにより普通会計の負担を軽減していくように努める。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97282</xdr:rowOff>
    </xdr:from>
    <xdr:to>
      <xdr:col>82</xdr:col>
      <xdr:colOff>107950</xdr:colOff>
      <xdr:row>39</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7838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97282</xdr:rowOff>
    </xdr:from>
    <xdr:to>
      <xdr:col>78</xdr:col>
      <xdr:colOff>69850</xdr:colOff>
      <xdr:row>39</xdr:row>
      <xdr:rowOff>120142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7838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28702</xdr:rowOff>
    </xdr:from>
    <xdr:to>
      <xdr:col>73</xdr:col>
      <xdr:colOff>180975</xdr:colOff>
      <xdr:row>39</xdr:row>
      <xdr:rowOff>97282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7152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28702</xdr:rowOff>
    </xdr:from>
    <xdr:to>
      <xdr:col>69</xdr:col>
      <xdr:colOff>92075</xdr:colOff>
      <xdr:row>40</xdr:row>
      <xdr:rowOff>44704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715252"/>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46482</xdr:rowOff>
    </xdr:from>
    <xdr:to>
      <xdr:col>82</xdr:col>
      <xdr:colOff>158750</xdr:colOff>
      <xdr:row>39</xdr:row>
      <xdr:rowOff>148082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18559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69342</xdr:rowOff>
    </xdr:from>
    <xdr:to>
      <xdr:col>78</xdr:col>
      <xdr:colOff>120650</xdr:colOff>
      <xdr:row>39</xdr:row>
      <xdr:rowOff>170942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155719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842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46482</xdr:rowOff>
    </xdr:from>
    <xdr:to>
      <xdr:col>74</xdr:col>
      <xdr:colOff>31750</xdr:colOff>
      <xdr:row>39</xdr:row>
      <xdr:rowOff>148082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132859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149352</xdr:rowOff>
    </xdr:from>
    <xdr:to>
      <xdr:col>69</xdr:col>
      <xdr:colOff>142875</xdr:colOff>
      <xdr:row>39</xdr:row>
      <xdr:rowOff>79502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64279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5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165354</xdr:rowOff>
    </xdr:from>
    <xdr:to>
      <xdr:col>65</xdr:col>
      <xdr:colOff>53975</xdr:colOff>
      <xdr:row>40</xdr:row>
      <xdr:rowOff>95504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85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80281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93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徐々にではあるが公債費にかかる経常収支比率は減少してきていたが、類似団体平均値を</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決算では</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決算では</a:t>
          </a:r>
          <a:r>
            <a:rPr kumimoji="1" lang="en-US" altLang="ja-JP" sz="1100">
              <a:solidFill>
                <a:schemeClr val="dk1"/>
              </a:solidFill>
              <a:effectLst/>
              <a:latin typeface="+mn-lt"/>
              <a:ea typeface="+mn-ea"/>
              <a:cs typeface="+mn-cs"/>
            </a:rPr>
            <a:t>7.2</a:t>
          </a:r>
          <a:r>
            <a:rPr kumimoji="1" lang="ja-JP" altLang="en-US" sz="1100">
              <a:solidFill>
                <a:schemeClr val="dk1"/>
              </a:solidFill>
              <a:effectLst/>
              <a:latin typeface="+mn-lt"/>
              <a:ea typeface="+mn-ea"/>
              <a:cs typeface="+mn-cs"/>
            </a:rPr>
            <a:t>ポイントも</a:t>
          </a:r>
          <a:r>
            <a:rPr kumimoji="1" lang="ja-JP" altLang="ja-JP" sz="1100">
              <a:solidFill>
                <a:schemeClr val="dk1"/>
              </a:solidFill>
              <a:effectLst/>
              <a:latin typeface="+mn-lt"/>
              <a:ea typeface="+mn-ea"/>
              <a:cs typeface="+mn-cs"/>
            </a:rPr>
            <a:t>上回った。今後は、中播消防署建替事業、クリーンセンター建替事業に伴う起債発行により、さらなる比率の上昇が見込まれる。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42418</xdr:rowOff>
    </xdr:from>
    <xdr:to>
      <xdr:col>24</xdr:col>
      <xdr:colOff>25400</xdr:colOff>
      <xdr:row>79</xdr:row>
      <xdr:rowOff>42418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5869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145287</xdr:rowOff>
    </xdr:from>
    <xdr:to>
      <xdr:col>19</xdr:col>
      <xdr:colOff>187325</xdr:colOff>
      <xdr:row>79</xdr:row>
      <xdr:rowOff>42418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5183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156718</xdr:rowOff>
    </xdr:from>
    <xdr:to>
      <xdr:col>15</xdr:col>
      <xdr:colOff>98425</xdr:colOff>
      <xdr:row>78</xdr:row>
      <xdr:rowOff>145287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58368"/>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156718</xdr:rowOff>
    </xdr:from>
    <xdr:to>
      <xdr:col>11</xdr:col>
      <xdr:colOff>9525</xdr:colOff>
      <xdr:row>78</xdr:row>
      <xdr:rowOff>17272</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583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163068</xdr:rowOff>
    </xdr:from>
    <xdr:to>
      <xdr:col>24</xdr:col>
      <xdr:colOff>76200</xdr:colOff>
      <xdr:row>79</xdr:row>
      <xdr:rowOff>93218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135145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163068</xdr:rowOff>
    </xdr:from>
    <xdr:to>
      <xdr:col>20</xdr:col>
      <xdr:colOff>38100</xdr:colOff>
      <xdr:row>79</xdr:row>
      <xdr:rowOff>93218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77995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22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94487</xdr:rowOff>
    </xdr:from>
    <xdr:to>
      <xdr:col>15</xdr:col>
      <xdr:colOff>149225</xdr:colOff>
      <xdr:row>79</xdr:row>
      <xdr:rowOff>24637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9414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105918</xdr:rowOff>
    </xdr:from>
    <xdr:to>
      <xdr:col>11</xdr:col>
      <xdr:colOff>60325</xdr:colOff>
      <xdr:row>78</xdr:row>
      <xdr:rowOff>36068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20845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公債費以外の合計での比較では、類似団体平均値より</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ポイント下回っており、特にその中でも「補助費等」</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の比率が大きい。</a:t>
          </a:r>
          <a:endParaRPr lang="ja-JP" altLang="ja-JP" sz="1400">
            <a:effectLst/>
          </a:endParaRPr>
        </a:p>
        <a:p>
          <a:r>
            <a:rPr kumimoji="1" lang="ja-JP" altLang="ja-JP" sz="1100">
              <a:solidFill>
                <a:schemeClr val="dk1"/>
              </a:solidFill>
              <a:effectLst/>
              <a:latin typeface="+mn-lt"/>
              <a:ea typeface="+mn-ea"/>
              <a:cs typeface="+mn-cs"/>
            </a:rPr>
            <a:t>　公債費を除く歳出全体において、第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次神河町行財政改革大綱、公共施設等総合管理計画に沿い、経常経費削減を行うこととしている。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67563</xdr:rowOff>
    </xdr:from>
    <xdr:to>
      <xdr:col>82</xdr:col>
      <xdr:colOff>107950</xdr:colOff>
      <xdr:row>76</xdr:row>
      <xdr:rowOff>131572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9776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67563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20039"/>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110998</xdr:rowOff>
    </xdr:from>
    <xdr:to>
      <xdr:col>73</xdr:col>
      <xdr:colOff>180975</xdr:colOff>
      <xdr:row>75</xdr:row>
      <xdr:rowOff>161289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697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110998</xdr:rowOff>
    </xdr:from>
    <xdr:to>
      <xdr:col>69</xdr:col>
      <xdr:colOff>92075</xdr:colOff>
      <xdr:row>77</xdr:row>
      <xdr:rowOff>33274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6974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80772</xdr:rowOff>
    </xdr:from>
    <xdr:to>
      <xdr:col>82</xdr:col>
      <xdr:colOff>158750</xdr:colOff>
      <xdr:row>77</xdr:row>
      <xdr:rowOff>10922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97299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xdr:rowOff>
    </xdr:from>
    <xdr:to>
      <xdr:col>78</xdr:col>
      <xdr:colOff>120650</xdr:colOff>
      <xdr:row>76</xdr:row>
      <xdr:rowOff>118363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128541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60198</xdr:rowOff>
    </xdr:from>
    <xdr:to>
      <xdr:col>69</xdr:col>
      <xdr:colOff>142875</xdr:colOff>
      <xdr:row>75</xdr:row>
      <xdr:rowOff>161798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525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153924</xdr:rowOff>
    </xdr:from>
    <xdr:to>
      <xdr:col>65</xdr:col>
      <xdr:colOff>53975</xdr:colOff>
      <xdr:row>77</xdr:row>
      <xdr:rowOff>84074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94251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19602</xdr:rowOff>
    </xdr:from>
    <xdr:to>
      <xdr:col>29</xdr:col>
      <xdr:colOff>127000</xdr:colOff>
      <xdr:row>16</xdr:row>
      <xdr:rowOff>82499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10427"/>
          <a:ext cx="647700" cy="62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4379</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952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82499</xdr:rowOff>
    </xdr:from>
    <xdr:to>
      <xdr:col>26</xdr:col>
      <xdr:colOff>50800</xdr:colOff>
      <xdr:row>16</xdr:row>
      <xdr:rowOff>125924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73324"/>
          <a:ext cx="698500" cy="43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120776</xdr:rowOff>
    </xdr:from>
    <xdr:to>
      <xdr:col>22</xdr:col>
      <xdr:colOff>114300</xdr:colOff>
      <xdr:row>16</xdr:row>
      <xdr:rowOff>125924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911601"/>
          <a:ext cx="698500" cy="5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109565</xdr:rowOff>
    </xdr:from>
    <xdr:to>
      <xdr:col>18</xdr:col>
      <xdr:colOff>177800</xdr:colOff>
      <xdr:row>16</xdr:row>
      <xdr:rowOff>120776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2908300" y="2900390"/>
          <a:ext cx="698500" cy="11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140252</xdr:rowOff>
    </xdr:from>
    <xdr:to>
      <xdr:col>29</xdr:col>
      <xdr:colOff>177800</xdr:colOff>
      <xdr:row>16</xdr:row>
      <xdr:rowOff>70402</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59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156779</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604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31699</xdr:rowOff>
    </xdr:from>
    <xdr:to>
      <xdr:col>26</xdr:col>
      <xdr:colOff>101600</xdr:colOff>
      <xdr:row>16</xdr:row>
      <xdr:rowOff>133299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22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143476</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91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75124</xdr:rowOff>
    </xdr:from>
    <xdr:to>
      <xdr:col>22</xdr:col>
      <xdr:colOff>165100</xdr:colOff>
      <xdr:row>17</xdr:row>
      <xdr:rowOff>5274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65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161501</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5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69976</xdr:rowOff>
    </xdr:from>
    <xdr:to>
      <xdr:col>19</xdr:col>
      <xdr:colOff>38100</xdr:colOff>
      <xdr:row>17</xdr:row>
      <xdr:rowOff>126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60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10303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629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58765</xdr:rowOff>
    </xdr:from>
    <xdr:to>
      <xdr:col>15</xdr:col>
      <xdr:colOff>101600</xdr:colOff>
      <xdr:row>16</xdr:row>
      <xdr:rowOff>160365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49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170542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618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283210</xdr:rowOff>
    </xdr:from>
    <xdr:to>
      <xdr:col>29</xdr:col>
      <xdr:colOff>127000</xdr:colOff>
      <xdr:row>35</xdr:row>
      <xdr:rowOff>13595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50660"/>
          <a:ext cx="647700" cy="73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283210</xdr:rowOff>
    </xdr:from>
    <xdr:to>
      <xdr:col>26</xdr:col>
      <xdr:colOff>50800</xdr:colOff>
      <xdr:row>35</xdr:row>
      <xdr:rowOff>14167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50660"/>
          <a:ext cx="698500" cy="73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14167</xdr:rowOff>
    </xdr:from>
    <xdr:to>
      <xdr:col>22</xdr:col>
      <xdr:colOff>114300</xdr:colOff>
      <xdr:row>35</xdr:row>
      <xdr:rowOff>126257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24517"/>
          <a:ext cx="698500" cy="112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71850</xdr:rowOff>
    </xdr:from>
    <xdr:to>
      <xdr:col>18</xdr:col>
      <xdr:colOff>177800</xdr:colOff>
      <xdr:row>35</xdr:row>
      <xdr:rowOff>126257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82200"/>
          <a:ext cx="698500" cy="54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305695</xdr:rowOff>
    </xdr:from>
    <xdr:to>
      <xdr:col>29</xdr:col>
      <xdr:colOff>177800</xdr:colOff>
      <xdr:row>35</xdr:row>
      <xdr:rowOff>64395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73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150772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1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232410</xdr:rowOff>
    </xdr:from>
    <xdr:to>
      <xdr:col>26</xdr:col>
      <xdr:colOff>101600</xdr:colOff>
      <xdr:row>34</xdr:row>
      <xdr:rowOff>334010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99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1287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306267</xdr:rowOff>
    </xdr:from>
    <xdr:to>
      <xdr:col>22</xdr:col>
      <xdr:colOff>165100</xdr:colOff>
      <xdr:row>35</xdr:row>
      <xdr:rowOff>64967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73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75144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42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75457</xdr:rowOff>
    </xdr:from>
    <xdr:to>
      <xdr:col>19</xdr:col>
      <xdr:colOff>38100</xdr:colOff>
      <xdr:row>35</xdr:row>
      <xdr:rowOff>177057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85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187234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54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21050</xdr:rowOff>
    </xdr:from>
    <xdr:to>
      <xdr:col>15</xdr:col>
      <xdr:colOff>101600</xdr:colOff>
      <xdr:row>35</xdr:row>
      <xdr:rowOff>122650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31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132827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9572</xdr:rowOff>
    </xdr:from>
    <xdr:to>
      <xdr:col>24</xdr:col>
      <xdr:colOff>63500</xdr:colOff>
      <xdr:row>35</xdr:row>
      <xdr:rowOff>71545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10322"/>
          <a:ext cx="838200" cy="6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71545</xdr:rowOff>
    </xdr:from>
    <xdr:to>
      <xdr:col>19</xdr:col>
      <xdr:colOff>177800</xdr:colOff>
      <xdr:row>35</xdr:row>
      <xdr:rowOff>109973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72295"/>
          <a:ext cx="889000" cy="3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97459</xdr:rowOff>
    </xdr:from>
    <xdr:to>
      <xdr:col>15</xdr:col>
      <xdr:colOff>50800</xdr:colOff>
      <xdr:row>35</xdr:row>
      <xdr:rowOff>109973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098209"/>
          <a:ext cx="889000" cy="1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96499</xdr:rowOff>
    </xdr:from>
    <xdr:to>
      <xdr:col>10</xdr:col>
      <xdr:colOff>114300</xdr:colOff>
      <xdr:row>35</xdr:row>
      <xdr:rowOff>97459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097249"/>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130222</xdr:rowOff>
    </xdr:from>
    <xdr:to>
      <xdr:col>24</xdr:col>
      <xdr:colOff>114300</xdr:colOff>
      <xdr:row>35</xdr:row>
      <xdr:rowOff>60372</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5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153099</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10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20745</xdr:rowOff>
    </xdr:from>
    <xdr:to>
      <xdr:col>20</xdr:col>
      <xdr:colOff>38100</xdr:colOff>
      <xdr:row>35</xdr:row>
      <xdr:rowOff>122345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2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138872</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9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59173</xdr:rowOff>
    </xdr:from>
    <xdr:to>
      <xdr:col>15</xdr:col>
      <xdr:colOff>101600</xdr:colOff>
      <xdr:row>35</xdr:row>
      <xdr:rowOff>160773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5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5850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3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46659</xdr:rowOff>
    </xdr:from>
    <xdr:to>
      <xdr:col>10</xdr:col>
      <xdr:colOff>165100</xdr:colOff>
      <xdr:row>35</xdr:row>
      <xdr:rowOff>148259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4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164786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2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45699</xdr:rowOff>
    </xdr:from>
    <xdr:to>
      <xdr:col>6</xdr:col>
      <xdr:colOff>38100</xdr:colOff>
      <xdr:row>35</xdr:row>
      <xdr:rowOff>147299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4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163826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2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42391</xdr:rowOff>
    </xdr:from>
    <xdr:to>
      <xdr:col>24</xdr:col>
      <xdr:colOff>63500</xdr:colOff>
      <xdr:row>56</xdr:row>
      <xdr:rowOff>111820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43591"/>
          <a:ext cx="838200" cy="6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111302</xdr:rowOff>
    </xdr:from>
    <xdr:to>
      <xdr:col>19</xdr:col>
      <xdr:colOff>177800</xdr:colOff>
      <xdr:row>56</xdr:row>
      <xdr:rowOff>111820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12502"/>
          <a:ext cx="8890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111302</xdr:rowOff>
    </xdr:from>
    <xdr:to>
      <xdr:col>15</xdr:col>
      <xdr:colOff>50800</xdr:colOff>
      <xdr:row>56</xdr:row>
      <xdr:rowOff>167053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12502"/>
          <a:ext cx="889000" cy="5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167053</xdr:rowOff>
    </xdr:from>
    <xdr:to>
      <xdr:col>10</xdr:col>
      <xdr:colOff>114300</xdr:colOff>
      <xdr:row>57</xdr:row>
      <xdr:rowOff>12154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68253"/>
          <a:ext cx="889000" cy="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163041</xdr:rowOff>
    </xdr:from>
    <xdr:to>
      <xdr:col>24</xdr:col>
      <xdr:colOff>114300</xdr:colOff>
      <xdr:row>56</xdr:row>
      <xdr:rowOff>93191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44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61020</xdr:rowOff>
    </xdr:from>
    <xdr:to>
      <xdr:col>20</xdr:col>
      <xdr:colOff>38100</xdr:colOff>
      <xdr:row>56</xdr:row>
      <xdr:rowOff>162620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6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7697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43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60502</xdr:rowOff>
    </xdr:from>
    <xdr:to>
      <xdr:col>15</xdr:col>
      <xdr:colOff>101600</xdr:colOff>
      <xdr:row>56</xdr:row>
      <xdr:rowOff>162102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6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7179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3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116253</xdr:rowOff>
    </xdr:from>
    <xdr:to>
      <xdr:col>10</xdr:col>
      <xdr:colOff>165100</xdr:colOff>
      <xdr:row>57</xdr:row>
      <xdr:rowOff>46403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1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62930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492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132804</xdr:rowOff>
    </xdr:from>
    <xdr:to>
      <xdr:col>6</xdr:col>
      <xdr:colOff>38100</xdr:colOff>
      <xdr:row>57</xdr:row>
      <xdr:rowOff>62954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3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79481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0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120681</xdr:rowOff>
    </xdr:from>
    <xdr:to>
      <xdr:col>24</xdr:col>
      <xdr:colOff>63500</xdr:colOff>
      <xdr:row>78</xdr:row>
      <xdr:rowOff>125595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93781"/>
          <a:ext cx="8382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117297</xdr:rowOff>
    </xdr:from>
    <xdr:to>
      <xdr:col>19</xdr:col>
      <xdr:colOff>177800</xdr:colOff>
      <xdr:row>78</xdr:row>
      <xdr:rowOff>125595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90397"/>
          <a:ext cx="889000" cy="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117297</xdr:rowOff>
    </xdr:from>
    <xdr:to>
      <xdr:col>15</xdr:col>
      <xdr:colOff>50800</xdr:colOff>
      <xdr:row>78</xdr:row>
      <xdr:rowOff>126442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9039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124864</xdr:rowOff>
    </xdr:from>
    <xdr:to>
      <xdr:col>10</xdr:col>
      <xdr:colOff>114300</xdr:colOff>
      <xdr:row>78</xdr:row>
      <xdr:rowOff>126442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97964"/>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69881</xdr:rowOff>
    </xdr:from>
    <xdr:to>
      <xdr:col>24</xdr:col>
      <xdr:colOff>114300</xdr:colOff>
      <xdr:row>79</xdr:row>
      <xdr:rowOff>31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4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156258</xdr:rowOff>
    </xdr:from>
    <xdr:ext cx="378565"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57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74795</xdr:rowOff>
    </xdr:from>
    <xdr:to>
      <xdr:col>20</xdr:col>
      <xdr:colOff>38100</xdr:colOff>
      <xdr:row>79</xdr:row>
      <xdr:rowOff>4945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4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167522</xdr:rowOff>
    </xdr:from>
    <xdr:ext cx="378565"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8017" y="13540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66497</xdr:rowOff>
    </xdr:from>
    <xdr:to>
      <xdr:col>15</xdr:col>
      <xdr:colOff>101600</xdr:colOff>
      <xdr:row>78</xdr:row>
      <xdr:rowOff>168097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159224</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17" y="1353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75642</xdr:rowOff>
    </xdr:from>
    <xdr:to>
      <xdr:col>10</xdr:col>
      <xdr:colOff>165100</xdr:colOff>
      <xdr:row>79</xdr:row>
      <xdr:rowOff>5792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4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168369</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17" y="13541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74064</xdr:rowOff>
    </xdr:from>
    <xdr:to>
      <xdr:col>6</xdr:col>
      <xdr:colOff>38100</xdr:colOff>
      <xdr:row>79</xdr:row>
      <xdr:rowOff>4214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166791</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41017" y="13539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53039</xdr:rowOff>
    </xdr:from>
    <xdr:to>
      <xdr:col>24</xdr:col>
      <xdr:colOff>63500</xdr:colOff>
      <xdr:row>95</xdr:row>
      <xdr:rowOff>158848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40789"/>
          <a:ext cx="838200" cy="10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158848</xdr:rowOff>
    </xdr:from>
    <xdr:to>
      <xdr:col>19</xdr:col>
      <xdr:colOff>177800</xdr:colOff>
      <xdr:row>96</xdr:row>
      <xdr:rowOff>27566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46598"/>
          <a:ext cx="889000" cy="4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72906</xdr:rowOff>
    </xdr:from>
    <xdr:to>
      <xdr:col>15</xdr:col>
      <xdr:colOff>50800</xdr:colOff>
      <xdr:row>96</xdr:row>
      <xdr:rowOff>27566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60656"/>
          <a:ext cx="889000" cy="12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72906</xdr:rowOff>
    </xdr:from>
    <xdr:to>
      <xdr:col>10</xdr:col>
      <xdr:colOff>114300</xdr:colOff>
      <xdr:row>97</xdr:row>
      <xdr:rowOff>16887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60656"/>
          <a:ext cx="889000" cy="2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2239</xdr:rowOff>
    </xdr:from>
    <xdr:to>
      <xdr:col>24</xdr:col>
      <xdr:colOff>114300</xdr:colOff>
      <xdr:row>95</xdr:row>
      <xdr:rowOff>103839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152116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6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108048</xdr:rowOff>
    </xdr:from>
    <xdr:to>
      <xdr:col>20</xdr:col>
      <xdr:colOff>38100</xdr:colOff>
      <xdr:row>96</xdr:row>
      <xdr:rowOff>38198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9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29325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8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148216</xdr:rowOff>
    </xdr:from>
    <xdr:to>
      <xdr:col>15</xdr:col>
      <xdr:colOff>101600</xdr:colOff>
      <xdr:row>96</xdr:row>
      <xdr:rowOff>78366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3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69493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2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22106</xdr:rowOff>
    </xdr:from>
    <xdr:to>
      <xdr:col>10</xdr:col>
      <xdr:colOff>165100</xdr:colOff>
      <xdr:row>95</xdr:row>
      <xdr:rowOff>123706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0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114833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40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137537</xdr:rowOff>
    </xdr:from>
    <xdr:to>
      <xdr:col>6</xdr:col>
      <xdr:colOff>38100</xdr:colOff>
      <xdr:row>97</xdr:row>
      <xdr:rowOff>67687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9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58814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8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103003</xdr:rowOff>
    </xdr:from>
    <xdr:to>
      <xdr:col>55</xdr:col>
      <xdr:colOff>0</xdr:colOff>
      <xdr:row>35</xdr:row>
      <xdr:rowOff>148534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103753"/>
          <a:ext cx="838200" cy="4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148534</xdr:rowOff>
    </xdr:from>
    <xdr:to>
      <xdr:col>50</xdr:col>
      <xdr:colOff>114300</xdr:colOff>
      <xdr:row>35</xdr:row>
      <xdr:rowOff>166293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49284"/>
          <a:ext cx="889000" cy="1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166293</xdr:rowOff>
    </xdr:from>
    <xdr:to>
      <xdr:col>45</xdr:col>
      <xdr:colOff>177800</xdr:colOff>
      <xdr:row>36</xdr:row>
      <xdr:rowOff>54674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167043"/>
          <a:ext cx="889000" cy="5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146715</xdr:rowOff>
    </xdr:from>
    <xdr:to>
      <xdr:col>41</xdr:col>
      <xdr:colOff>50800</xdr:colOff>
      <xdr:row>36</xdr:row>
      <xdr:rowOff>54674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804565"/>
          <a:ext cx="889000" cy="42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52203</xdr:rowOff>
    </xdr:from>
    <xdr:to>
      <xdr:col>55</xdr:col>
      <xdr:colOff>50800</xdr:colOff>
      <xdr:row>35</xdr:row>
      <xdr:rowOff>153803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5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75080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90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97734</xdr:rowOff>
    </xdr:from>
    <xdr:to>
      <xdr:col>50</xdr:col>
      <xdr:colOff>165100</xdr:colOff>
      <xdr:row>36</xdr:row>
      <xdr:rowOff>27884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9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44411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873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115493</xdr:rowOff>
    </xdr:from>
    <xdr:to>
      <xdr:col>46</xdr:col>
      <xdr:colOff>38100</xdr:colOff>
      <xdr:row>36</xdr:row>
      <xdr:rowOff>45643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62170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891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3874</xdr:rowOff>
    </xdr:from>
    <xdr:to>
      <xdr:col>41</xdr:col>
      <xdr:colOff>101600</xdr:colOff>
      <xdr:row>36</xdr:row>
      <xdr:rowOff>105474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7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122001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5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95915</xdr:rowOff>
    </xdr:from>
    <xdr:to>
      <xdr:col>36</xdr:col>
      <xdr:colOff>165100</xdr:colOff>
      <xdr:row>34</xdr:row>
      <xdr:rowOff>26065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7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42592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52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117115</xdr:rowOff>
    </xdr:from>
    <xdr:to>
      <xdr:col>55</xdr:col>
      <xdr:colOff>0</xdr:colOff>
      <xdr:row>57</xdr:row>
      <xdr:rowOff>153405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18315"/>
          <a:ext cx="838200" cy="20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153405</xdr:rowOff>
    </xdr:from>
    <xdr:to>
      <xdr:col>50</xdr:col>
      <xdr:colOff>114300</xdr:colOff>
      <xdr:row>58</xdr:row>
      <xdr:rowOff>8251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26055"/>
          <a:ext cx="889000" cy="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161648</xdr:rowOff>
    </xdr:from>
    <xdr:to>
      <xdr:col>45</xdr:col>
      <xdr:colOff>177800</xdr:colOff>
      <xdr:row>58</xdr:row>
      <xdr:rowOff>8251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34298"/>
          <a:ext cx="889000" cy="1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66891</xdr:rowOff>
    </xdr:from>
    <xdr:to>
      <xdr:col>41</xdr:col>
      <xdr:colOff>50800</xdr:colOff>
      <xdr:row>57</xdr:row>
      <xdr:rowOff>161648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39541"/>
          <a:ext cx="889000" cy="9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66315</xdr:rowOff>
    </xdr:from>
    <xdr:to>
      <xdr:col>55</xdr:col>
      <xdr:colOff>50800</xdr:colOff>
      <xdr:row>56</xdr:row>
      <xdr:rowOff>167915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6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89192</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5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102605</xdr:rowOff>
    </xdr:from>
    <xdr:to>
      <xdr:col>50</xdr:col>
      <xdr:colOff>165100</xdr:colOff>
      <xdr:row>58</xdr:row>
      <xdr:rowOff>32755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23882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128901</xdr:rowOff>
    </xdr:from>
    <xdr:to>
      <xdr:col>46</xdr:col>
      <xdr:colOff>38100</xdr:colOff>
      <xdr:row>58</xdr:row>
      <xdr:rowOff>59051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0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50178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9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110848</xdr:rowOff>
    </xdr:from>
    <xdr:to>
      <xdr:col>41</xdr:col>
      <xdr:colOff>101600</xdr:colOff>
      <xdr:row>58</xdr:row>
      <xdr:rowOff>40998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8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32125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7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16091</xdr:rowOff>
    </xdr:from>
    <xdr:to>
      <xdr:col>36</xdr:col>
      <xdr:colOff>165100</xdr:colOff>
      <xdr:row>57</xdr:row>
      <xdr:rowOff>117691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108818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88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26915</xdr:rowOff>
    </xdr:from>
    <xdr:to>
      <xdr:col>55</xdr:col>
      <xdr:colOff>0</xdr:colOff>
      <xdr:row>77</xdr:row>
      <xdr:rowOff>163497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885665"/>
          <a:ext cx="838200" cy="47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145763</xdr:rowOff>
    </xdr:from>
    <xdr:to>
      <xdr:col>50</xdr:col>
      <xdr:colOff>114300</xdr:colOff>
      <xdr:row>77</xdr:row>
      <xdr:rowOff>163497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47413"/>
          <a:ext cx="889000" cy="1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121103</xdr:rowOff>
    </xdr:from>
    <xdr:to>
      <xdr:col>45</xdr:col>
      <xdr:colOff>177800</xdr:colOff>
      <xdr:row>77</xdr:row>
      <xdr:rowOff>145763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22753"/>
          <a:ext cx="889000" cy="2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80487</xdr:rowOff>
    </xdr:from>
    <xdr:to>
      <xdr:col>41</xdr:col>
      <xdr:colOff>50800</xdr:colOff>
      <xdr:row>77</xdr:row>
      <xdr:rowOff>121103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10687"/>
          <a:ext cx="889000" cy="2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147565</xdr:rowOff>
    </xdr:from>
    <xdr:to>
      <xdr:col>55</xdr:col>
      <xdr:colOff>50800</xdr:colOff>
      <xdr:row>75</xdr:row>
      <xdr:rowOff>77715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83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170442</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68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112697</xdr:rowOff>
    </xdr:from>
    <xdr:to>
      <xdr:col>50</xdr:col>
      <xdr:colOff>165100</xdr:colOff>
      <xdr:row>78</xdr:row>
      <xdr:rowOff>42847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1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33974</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07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94963</xdr:rowOff>
    </xdr:from>
    <xdr:to>
      <xdr:col>46</xdr:col>
      <xdr:colOff>38100</xdr:colOff>
      <xdr:row>78</xdr:row>
      <xdr:rowOff>25113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9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16240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3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70303</xdr:rowOff>
    </xdr:from>
    <xdr:to>
      <xdr:col>41</xdr:col>
      <xdr:colOff>101600</xdr:colOff>
      <xdr:row>78</xdr:row>
      <xdr:rowOff>453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7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163030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6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29687</xdr:rowOff>
    </xdr:from>
    <xdr:to>
      <xdr:col>36</xdr:col>
      <xdr:colOff>165100</xdr:colOff>
      <xdr:row>76</xdr:row>
      <xdr:rowOff>131287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5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147814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83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9541</xdr:rowOff>
    </xdr:from>
    <xdr:to>
      <xdr:col>55</xdr:col>
      <xdr:colOff>0</xdr:colOff>
      <xdr:row>98</xdr:row>
      <xdr:rowOff>11156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11641"/>
          <a:ext cx="838200" cy="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9541</xdr:rowOff>
    </xdr:from>
    <xdr:to>
      <xdr:col>50</xdr:col>
      <xdr:colOff>114300</xdr:colOff>
      <xdr:row>98</xdr:row>
      <xdr:rowOff>43425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11641"/>
          <a:ext cx="889000" cy="3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33638</xdr:rowOff>
    </xdr:from>
    <xdr:to>
      <xdr:col>45</xdr:col>
      <xdr:colOff>177800</xdr:colOff>
      <xdr:row>98</xdr:row>
      <xdr:rowOff>43425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35738"/>
          <a:ext cx="889000" cy="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32663</xdr:rowOff>
    </xdr:from>
    <xdr:to>
      <xdr:col>41</xdr:col>
      <xdr:colOff>50800</xdr:colOff>
      <xdr:row>98</xdr:row>
      <xdr:rowOff>33638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34763"/>
          <a:ext cx="889000" cy="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131806</xdr:rowOff>
    </xdr:from>
    <xdr:to>
      <xdr:col>55</xdr:col>
      <xdr:colOff>50800</xdr:colOff>
      <xdr:row>98</xdr:row>
      <xdr:rowOff>61956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130191</xdr:rowOff>
    </xdr:from>
    <xdr:to>
      <xdr:col>50</xdr:col>
      <xdr:colOff>165100</xdr:colOff>
      <xdr:row>98</xdr:row>
      <xdr:rowOff>60341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6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51468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5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164075</xdr:rowOff>
    </xdr:from>
    <xdr:to>
      <xdr:col>46</xdr:col>
      <xdr:colOff>38100</xdr:colOff>
      <xdr:row>98</xdr:row>
      <xdr:rowOff>94225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9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85352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8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154288</xdr:rowOff>
    </xdr:from>
    <xdr:to>
      <xdr:col>41</xdr:col>
      <xdr:colOff>101600</xdr:colOff>
      <xdr:row>98</xdr:row>
      <xdr:rowOff>84438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8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75565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153313</xdr:rowOff>
    </xdr:from>
    <xdr:to>
      <xdr:col>36</xdr:col>
      <xdr:colOff>165100</xdr:colOff>
      <xdr:row>98</xdr:row>
      <xdr:rowOff>83463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8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74590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7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66073</xdr:rowOff>
    </xdr:from>
    <xdr:to>
      <xdr:col>85</xdr:col>
      <xdr:colOff>127000</xdr:colOff>
      <xdr:row>75</xdr:row>
      <xdr:rowOff>98342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2924823"/>
          <a:ext cx="838200" cy="3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98342</xdr:rowOff>
    </xdr:from>
    <xdr:to>
      <xdr:col>81</xdr:col>
      <xdr:colOff>50800</xdr:colOff>
      <xdr:row>75</xdr:row>
      <xdr:rowOff>154116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2957092"/>
          <a:ext cx="889000" cy="5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154116</xdr:rowOff>
    </xdr:from>
    <xdr:to>
      <xdr:col>76</xdr:col>
      <xdr:colOff>114300</xdr:colOff>
      <xdr:row>76</xdr:row>
      <xdr:rowOff>69304</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12866"/>
          <a:ext cx="889000" cy="8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69304</xdr:rowOff>
    </xdr:from>
    <xdr:to>
      <xdr:col>71</xdr:col>
      <xdr:colOff>177800</xdr:colOff>
      <xdr:row>76</xdr:row>
      <xdr:rowOff>82107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99504"/>
          <a:ext cx="8890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15273</xdr:rowOff>
    </xdr:from>
    <xdr:to>
      <xdr:col>85</xdr:col>
      <xdr:colOff>177800</xdr:colOff>
      <xdr:row>75</xdr:row>
      <xdr:rowOff>116873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87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38150</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72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47542</xdr:rowOff>
    </xdr:from>
    <xdr:to>
      <xdr:col>81</xdr:col>
      <xdr:colOff>101600</xdr:colOff>
      <xdr:row>75</xdr:row>
      <xdr:rowOff>149141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9062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165669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681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103315</xdr:rowOff>
    </xdr:from>
    <xdr:to>
      <xdr:col>76</xdr:col>
      <xdr:colOff>165100</xdr:colOff>
      <xdr:row>76</xdr:row>
      <xdr:rowOff>33465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9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49992</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737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18504</xdr:rowOff>
    </xdr:from>
    <xdr:to>
      <xdr:col>72</xdr:col>
      <xdr:colOff>38100</xdr:colOff>
      <xdr:row>76</xdr:row>
      <xdr:rowOff>120104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4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136632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2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31307</xdr:rowOff>
    </xdr:from>
    <xdr:to>
      <xdr:col>67</xdr:col>
      <xdr:colOff>101600</xdr:colOff>
      <xdr:row>76</xdr:row>
      <xdr:rowOff>132907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6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149434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3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75924</xdr:rowOff>
    </xdr:from>
    <xdr:to>
      <xdr:col>85</xdr:col>
      <xdr:colOff>127000</xdr:colOff>
      <xdr:row>98</xdr:row>
      <xdr:rowOff>119286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78024"/>
          <a:ext cx="838200" cy="4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45326</xdr:rowOff>
    </xdr:from>
    <xdr:to>
      <xdr:col>81</xdr:col>
      <xdr:colOff>50800</xdr:colOff>
      <xdr:row>98</xdr:row>
      <xdr:rowOff>119286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47426"/>
          <a:ext cx="889000" cy="7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117796</xdr:rowOff>
    </xdr:from>
    <xdr:to>
      <xdr:col>76</xdr:col>
      <xdr:colOff>114300</xdr:colOff>
      <xdr:row>98</xdr:row>
      <xdr:rowOff>45326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48446"/>
          <a:ext cx="889000" cy="9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117796</xdr:rowOff>
    </xdr:from>
    <xdr:to>
      <xdr:col>71</xdr:col>
      <xdr:colOff>177800</xdr:colOff>
      <xdr:row>98</xdr:row>
      <xdr:rowOff>156183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48446"/>
          <a:ext cx="889000" cy="20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25124</xdr:rowOff>
    </xdr:from>
    <xdr:to>
      <xdr:col>85</xdr:col>
      <xdr:colOff>177800</xdr:colOff>
      <xdr:row>98</xdr:row>
      <xdr:rowOff>126724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2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3551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68486</xdr:rowOff>
    </xdr:from>
    <xdr:to>
      <xdr:col>81</xdr:col>
      <xdr:colOff>101600</xdr:colOff>
      <xdr:row>98</xdr:row>
      <xdr:rowOff>170086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161213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6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165976</xdr:rowOff>
    </xdr:from>
    <xdr:to>
      <xdr:col>76</xdr:col>
      <xdr:colOff>165100</xdr:colOff>
      <xdr:row>98</xdr:row>
      <xdr:rowOff>96126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112653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7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66996</xdr:rowOff>
    </xdr:from>
    <xdr:to>
      <xdr:col>72</xdr:col>
      <xdr:colOff>38100</xdr:colOff>
      <xdr:row>97</xdr:row>
      <xdr:rowOff>168596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69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13673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7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105383</xdr:rowOff>
    </xdr:from>
    <xdr:to>
      <xdr:col>67</xdr:col>
      <xdr:colOff>101600</xdr:colOff>
      <xdr:row>99</xdr:row>
      <xdr:rowOff>35533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0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26660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70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21194</xdr:rowOff>
    </xdr:from>
    <xdr:to>
      <xdr:col>116</xdr:col>
      <xdr:colOff>63500</xdr:colOff>
      <xdr:row>35</xdr:row>
      <xdr:rowOff>24714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6021944"/>
          <a:ext cx="8382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88082</xdr:rowOff>
    </xdr:from>
    <xdr:to>
      <xdr:col>111</xdr:col>
      <xdr:colOff>177800</xdr:colOff>
      <xdr:row>35</xdr:row>
      <xdr:rowOff>24714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5917382"/>
          <a:ext cx="889000" cy="10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152730</xdr:rowOff>
    </xdr:from>
    <xdr:to>
      <xdr:col>107</xdr:col>
      <xdr:colOff>50800</xdr:colOff>
      <xdr:row>34</xdr:row>
      <xdr:rowOff>88082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5810580"/>
          <a:ext cx="889000" cy="10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145415</xdr:rowOff>
    </xdr:from>
    <xdr:to>
      <xdr:col>102</xdr:col>
      <xdr:colOff>114300</xdr:colOff>
      <xdr:row>33</xdr:row>
      <xdr:rowOff>152730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5803265"/>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141844</xdr:rowOff>
    </xdr:from>
    <xdr:to>
      <xdr:col>116</xdr:col>
      <xdr:colOff>114300</xdr:colOff>
      <xdr:row>35</xdr:row>
      <xdr:rowOff>71994</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59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164721</xdr:rowOff>
    </xdr:from>
    <xdr:ext cx="534377"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582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145364</xdr:rowOff>
    </xdr:from>
    <xdr:to>
      <xdr:col>112</xdr:col>
      <xdr:colOff>38100</xdr:colOff>
      <xdr:row>35</xdr:row>
      <xdr:rowOff>75514</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59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92041</xdr:rowOff>
    </xdr:from>
    <xdr:ext cx="534377"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56111" y="574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37282</xdr:rowOff>
    </xdr:from>
    <xdr:to>
      <xdr:col>107</xdr:col>
      <xdr:colOff>101600</xdr:colOff>
      <xdr:row>34</xdr:row>
      <xdr:rowOff>138882</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586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155409</xdr:rowOff>
    </xdr:from>
    <xdr:ext cx="534377"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67111" y="564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101930</xdr:rowOff>
    </xdr:from>
    <xdr:to>
      <xdr:col>102</xdr:col>
      <xdr:colOff>165100</xdr:colOff>
      <xdr:row>34</xdr:row>
      <xdr:rowOff>32080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57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48607</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278111" y="553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94615</xdr:rowOff>
    </xdr:from>
    <xdr:to>
      <xdr:col>98</xdr:col>
      <xdr:colOff>38100</xdr:colOff>
      <xdr:row>34</xdr:row>
      <xdr:rowOff>24765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57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41292</xdr:rowOff>
    </xdr:from>
    <xdr:ext cx="534377"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389111" y="552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18047</xdr:rowOff>
    </xdr:from>
    <xdr:to>
      <xdr:col>116</xdr:col>
      <xdr:colOff>63500</xdr:colOff>
      <xdr:row>59</xdr:row>
      <xdr:rowOff>26429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33597"/>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18047</xdr:rowOff>
    </xdr:from>
    <xdr:to>
      <xdr:col>111</xdr:col>
      <xdr:colOff>177800</xdr:colOff>
      <xdr:row>59</xdr:row>
      <xdr:rowOff>18732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33597"/>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2425</xdr:rowOff>
    </xdr:from>
    <xdr:to>
      <xdr:col>107</xdr:col>
      <xdr:colOff>50800</xdr:colOff>
      <xdr:row>59</xdr:row>
      <xdr:rowOff>18732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17975"/>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166522</xdr:rowOff>
    </xdr:from>
    <xdr:to>
      <xdr:col>102</xdr:col>
      <xdr:colOff>114300</xdr:colOff>
      <xdr:row>59</xdr:row>
      <xdr:rowOff>2425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10622"/>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147079</xdr:rowOff>
    </xdr:from>
    <xdr:to>
      <xdr:col>116</xdr:col>
      <xdr:colOff>114300</xdr:colOff>
      <xdr:row>59</xdr:row>
      <xdr:rowOff>77229</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62006</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6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138697</xdr:rowOff>
    </xdr:from>
    <xdr:to>
      <xdr:col>112</xdr:col>
      <xdr:colOff>38100</xdr:colOff>
      <xdr:row>59</xdr:row>
      <xdr:rowOff>68847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59974</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75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139382</xdr:rowOff>
    </xdr:from>
    <xdr:to>
      <xdr:col>107</xdr:col>
      <xdr:colOff>101600</xdr:colOff>
      <xdr:row>59</xdr:row>
      <xdr:rowOff>69532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8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60659</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76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123075</xdr:rowOff>
    </xdr:from>
    <xdr:to>
      <xdr:col>102</xdr:col>
      <xdr:colOff>165100</xdr:colOff>
      <xdr:row>59</xdr:row>
      <xdr:rowOff>53225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6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44352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15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115722</xdr:rowOff>
    </xdr:from>
    <xdr:to>
      <xdr:col>98</xdr:col>
      <xdr:colOff>38100</xdr:colOff>
      <xdr:row>59</xdr:row>
      <xdr:rowOff>45872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5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36999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15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4007</xdr:rowOff>
    </xdr:from>
    <xdr:to>
      <xdr:col>116</xdr:col>
      <xdr:colOff>63500</xdr:colOff>
      <xdr:row>73</xdr:row>
      <xdr:rowOff>14275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19857"/>
          <a:ext cx="838200" cy="1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14275</xdr:rowOff>
    </xdr:from>
    <xdr:to>
      <xdr:col>111</xdr:col>
      <xdr:colOff>177800</xdr:colOff>
      <xdr:row>73</xdr:row>
      <xdr:rowOff>154559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530125"/>
          <a:ext cx="889000" cy="14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154559</xdr:rowOff>
    </xdr:from>
    <xdr:to>
      <xdr:col>107</xdr:col>
      <xdr:colOff>50800</xdr:colOff>
      <xdr:row>73</xdr:row>
      <xdr:rowOff>169380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670409"/>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152768</xdr:rowOff>
    </xdr:from>
    <xdr:to>
      <xdr:col>102</xdr:col>
      <xdr:colOff>114300</xdr:colOff>
      <xdr:row>73</xdr:row>
      <xdr:rowOff>169380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668618"/>
          <a:ext cx="8890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124657</xdr:rowOff>
    </xdr:from>
    <xdr:to>
      <xdr:col>116</xdr:col>
      <xdr:colOff>114300</xdr:colOff>
      <xdr:row>73</xdr:row>
      <xdr:rowOff>54807</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46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147534</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3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134925</xdr:rowOff>
    </xdr:from>
    <xdr:to>
      <xdr:col>112</xdr:col>
      <xdr:colOff>38100</xdr:colOff>
      <xdr:row>73</xdr:row>
      <xdr:rowOff>65075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47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56202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5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103759</xdr:rowOff>
    </xdr:from>
    <xdr:to>
      <xdr:col>107</xdr:col>
      <xdr:colOff>101600</xdr:colOff>
      <xdr:row>74</xdr:row>
      <xdr:rowOff>33909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61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25036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71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118580</xdr:rowOff>
    </xdr:from>
    <xdr:to>
      <xdr:col>102</xdr:col>
      <xdr:colOff>165100</xdr:colOff>
      <xdr:row>74</xdr:row>
      <xdr:rowOff>48730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6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39857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2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101968</xdr:rowOff>
    </xdr:from>
    <xdr:to>
      <xdr:col>98</xdr:col>
      <xdr:colOff>38100</xdr:colOff>
      <xdr:row>74</xdr:row>
      <xdr:rowOff>32118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6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23245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1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性質別の住民一人当たりのコストは、全体的に類似団体を上回っている。特に物件費、補助費等、</a:t>
          </a:r>
          <a:r>
            <a:rPr kumimoji="1" lang="ja-JP" altLang="en-US" sz="1100">
              <a:solidFill>
                <a:schemeClr val="dk1"/>
              </a:solidFill>
              <a:effectLst/>
              <a:latin typeface="+mn-lt"/>
              <a:ea typeface="+mn-ea"/>
              <a:cs typeface="+mn-cs"/>
            </a:rPr>
            <a:t>普通建設（うち新規整備）、公債費、投資及び出資金</a:t>
          </a:r>
          <a:r>
            <a:rPr kumimoji="1" lang="ja-JP" altLang="ja-JP" sz="1100">
              <a:solidFill>
                <a:schemeClr val="dk1"/>
              </a:solidFill>
              <a:effectLst/>
              <a:latin typeface="+mn-lt"/>
              <a:ea typeface="+mn-ea"/>
              <a:cs typeface="+mn-cs"/>
            </a:rPr>
            <a:t>は類似団体と比較して大きく上回っている。要因については、物件費では電算改修費用及び公共施設修繕費用の増、補助費等については、企業会計や一部事務組合（ごみ処理場建設負担金）の補助金が多額であるため、類似団体よりは高い数値となっている。投資及び出資金については公立神崎総合病院や下水道事業への出資金が多額であり、類似団体と比較すると大きく上回っている。</a:t>
          </a:r>
          <a:r>
            <a:rPr kumimoji="1" lang="ja-JP" altLang="en-US" sz="1100">
              <a:solidFill>
                <a:schemeClr val="dk1"/>
              </a:solidFill>
              <a:effectLst/>
              <a:latin typeface="+mn-lt"/>
              <a:ea typeface="+mn-ea"/>
              <a:cs typeface="+mn-cs"/>
            </a:rPr>
            <a:t>普通建設（うち新規整備）が増加したのは粟賀小学校跡地整備事業の増額が主な要因である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今後については、第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次神河町行財政改革大綱に掲げた補助金の適正化と整理統合などの取り組みや、公共施設総合管理計画を基に計画的・合理的な管理に努めていく。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2921</xdr:rowOff>
    </xdr:from>
    <xdr:to>
      <xdr:col>24</xdr:col>
      <xdr:colOff>63500</xdr:colOff>
      <xdr:row>34</xdr:row>
      <xdr:rowOff>64643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32221"/>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64643</xdr:rowOff>
    </xdr:from>
    <xdr:to>
      <xdr:col>19</xdr:col>
      <xdr:colOff>177800</xdr:colOff>
      <xdr:row>35</xdr:row>
      <xdr:rowOff>39307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93943"/>
          <a:ext cx="889000" cy="14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39307</xdr:rowOff>
    </xdr:from>
    <xdr:to>
      <xdr:col>15</xdr:col>
      <xdr:colOff>50800</xdr:colOff>
      <xdr:row>35</xdr:row>
      <xdr:rowOff>137795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0057"/>
          <a:ext cx="889000" cy="9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58928</xdr:rowOff>
    </xdr:from>
    <xdr:to>
      <xdr:col>10</xdr:col>
      <xdr:colOff>114300</xdr:colOff>
      <xdr:row>35</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59678"/>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123571</xdr:rowOff>
    </xdr:from>
    <xdr:to>
      <xdr:col>24</xdr:col>
      <xdr:colOff>114300</xdr:colOff>
      <xdr:row>34</xdr:row>
      <xdr:rowOff>53721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8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146448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3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13843</xdr:rowOff>
    </xdr:from>
    <xdr:to>
      <xdr:col>20</xdr:col>
      <xdr:colOff>38100</xdr:colOff>
      <xdr:row>34</xdr:row>
      <xdr:rowOff>115443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131970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1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159957</xdr:rowOff>
    </xdr:from>
    <xdr:to>
      <xdr:col>15</xdr:col>
      <xdr:colOff>101600</xdr:colOff>
      <xdr:row>35</xdr:row>
      <xdr:rowOff>90107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8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106634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86995</xdr:rowOff>
    </xdr:from>
    <xdr:to>
      <xdr:col>10</xdr:col>
      <xdr:colOff>165100</xdr:colOff>
      <xdr:row>36</xdr:row>
      <xdr:rowOff>17145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8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33672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6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xdr:rowOff>
    </xdr:from>
    <xdr:to>
      <xdr:col>6</xdr:col>
      <xdr:colOff>38100</xdr:colOff>
      <xdr:row>35</xdr:row>
      <xdr:rowOff>109728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0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126255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8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84931</xdr:rowOff>
    </xdr:from>
    <xdr:to>
      <xdr:col>24</xdr:col>
      <xdr:colOff>63500</xdr:colOff>
      <xdr:row>57</xdr:row>
      <xdr:rowOff>140380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57581"/>
          <a:ext cx="838200" cy="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75359</xdr:rowOff>
    </xdr:from>
    <xdr:to>
      <xdr:col>19</xdr:col>
      <xdr:colOff>177800</xdr:colOff>
      <xdr:row>57</xdr:row>
      <xdr:rowOff>140380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48009"/>
          <a:ext cx="889000" cy="6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68297</xdr:rowOff>
    </xdr:from>
    <xdr:to>
      <xdr:col>15</xdr:col>
      <xdr:colOff>50800</xdr:colOff>
      <xdr:row>57</xdr:row>
      <xdr:rowOff>75359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40947"/>
          <a:ext cx="889000"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152757</xdr:rowOff>
    </xdr:from>
    <xdr:to>
      <xdr:col>10</xdr:col>
      <xdr:colOff>114300</xdr:colOff>
      <xdr:row>57</xdr:row>
      <xdr:rowOff>68297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3957"/>
          <a:ext cx="889000" cy="8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34131</xdr:rowOff>
    </xdr:from>
    <xdr:to>
      <xdr:col>24</xdr:col>
      <xdr:colOff>114300</xdr:colOff>
      <xdr:row>57</xdr:row>
      <xdr:rowOff>135731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57008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5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89580</xdr:rowOff>
    </xdr:from>
    <xdr:to>
      <xdr:col>20</xdr:col>
      <xdr:colOff>38100</xdr:colOff>
      <xdr:row>58</xdr:row>
      <xdr:rowOff>19730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10857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5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24559</xdr:rowOff>
    </xdr:from>
    <xdr:to>
      <xdr:col>15</xdr:col>
      <xdr:colOff>101600</xdr:colOff>
      <xdr:row>57</xdr:row>
      <xdr:rowOff>126159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9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142686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72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17497</xdr:rowOff>
    </xdr:from>
    <xdr:to>
      <xdr:col>10</xdr:col>
      <xdr:colOff>165100</xdr:colOff>
      <xdr:row>57</xdr:row>
      <xdr:rowOff>119097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6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101957</xdr:rowOff>
    </xdr:from>
    <xdr:to>
      <xdr:col>6</xdr:col>
      <xdr:colOff>38100</xdr:colOff>
      <xdr:row>57</xdr:row>
      <xdr:rowOff>32107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23234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95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92449</xdr:rowOff>
    </xdr:from>
    <xdr:to>
      <xdr:col>24</xdr:col>
      <xdr:colOff>63500</xdr:colOff>
      <xdr:row>78</xdr:row>
      <xdr:rowOff>39374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94099"/>
          <a:ext cx="838200" cy="11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39374</xdr:rowOff>
    </xdr:from>
    <xdr:to>
      <xdr:col>19</xdr:col>
      <xdr:colOff>177800</xdr:colOff>
      <xdr:row>78</xdr:row>
      <xdr:rowOff>141391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12474"/>
          <a:ext cx="889000" cy="10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78290</xdr:rowOff>
    </xdr:from>
    <xdr:to>
      <xdr:col>15</xdr:col>
      <xdr:colOff>50800</xdr:colOff>
      <xdr:row>78</xdr:row>
      <xdr:rowOff>141391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51390"/>
          <a:ext cx="889000" cy="6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78290</xdr:rowOff>
    </xdr:from>
    <xdr:to>
      <xdr:col>10</xdr:col>
      <xdr:colOff>114300</xdr:colOff>
      <xdr:row>79</xdr:row>
      <xdr:rowOff>99733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51390"/>
          <a:ext cx="889000" cy="19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41649</xdr:rowOff>
    </xdr:from>
    <xdr:to>
      <xdr:col>24</xdr:col>
      <xdr:colOff>114300</xdr:colOff>
      <xdr:row>77</xdr:row>
      <xdr:rowOff>143249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4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20076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2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160024</xdr:rowOff>
    </xdr:from>
    <xdr:to>
      <xdr:col>20</xdr:col>
      <xdr:colOff>38100</xdr:colOff>
      <xdr:row>78</xdr:row>
      <xdr:rowOff>90174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6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81301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54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90591</xdr:rowOff>
    </xdr:from>
    <xdr:to>
      <xdr:col>15</xdr:col>
      <xdr:colOff>101600</xdr:colOff>
      <xdr:row>79</xdr:row>
      <xdr:rowOff>20741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6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11868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5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27490</xdr:rowOff>
    </xdr:from>
    <xdr:to>
      <xdr:col>10</xdr:col>
      <xdr:colOff>165100</xdr:colOff>
      <xdr:row>78</xdr:row>
      <xdr:rowOff>129090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120217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93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48933</xdr:rowOff>
    </xdr:from>
    <xdr:to>
      <xdr:col>6</xdr:col>
      <xdr:colOff>38100</xdr:colOff>
      <xdr:row>79</xdr:row>
      <xdr:rowOff>150533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9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141660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8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164027</xdr:rowOff>
    </xdr:from>
    <xdr:to>
      <xdr:col>24</xdr:col>
      <xdr:colOff>63500</xdr:colOff>
      <xdr:row>95</xdr:row>
      <xdr:rowOff>36505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280327"/>
          <a:ext cx="838200" cy="4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36505</xdr:rowOff>
    </xdr:from>
    <xdr:to>
      <xdr:col>19</xdr:col>
      <xdr:colOff>177800</xdr:colOff>
      <xdr:row>95</xdr:row>
      <xdr:rowOff>71842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324255"/>
          <a:ext cx="889000" cy="3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71842</xdr:rowOff>
    </xdr:from>
    <xdr:to>
      <xdr:col>15</xdr:col>
      <xdr:colOff>50800</xdr:colOff>
      <xdr:row>95</xdr:row>
      <xdr:rowOff>86916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359592"/>
          <a:ext cx="889000" cy="1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58387</xdr:rowOff>
    </xdr:from>
    <xdr:to>
      <xdr:col>10</xdr:col>
      <xdr:colOff>114300</xdr:colOff>
      <xdr:row>95</xdr:row>
      <xdr:rowOff>86916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346137"/>
          <a:ext cx="889000" cy="2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113227</xdr:rowOff>
    </xdr:from>
    <xdr:to>
      <xdr:col>24</xdr:col>
      <xdr:colOff>114300</xdr:colOff>
      <xdr:row>95</xdr:row>
      <xdr:rowOff>43377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2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136104</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08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157155</xdr:rowOff>
    </xdr:from>
    <xdr:to>
      <xdr:col>20</xdr:col>
      <xdr:colOff>38100</xdr:colOff>
      <xdr:row>95</xdr:row>
      <xdr:rowOff>87305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27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103832</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04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21042</xdr:rowOff>
    </xdr:from>
    <xdr:to>
      <xdr:col>15</xdr:col>
      <xdr:colOff>101600</xdr:colOff>
      <xdr:row>95</xdr:row>
      <xdr:rowOff>122642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0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139169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08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36116</xdr:rowOff>
    </xdr:from>
    <xdr:to>
      <xdr:col>10</xdr:col>
      <xdr:colOff>165100</xdr:colOff>
      <xdr:row>95</xdr:row>
      <xdr:rowOff>137716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32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154243</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09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7587</xdr:rowOff>
    </xdr:from>
    <xdr:to>
      <xdr:col>6</xdr:col>
      <xdr:colOff>38100</xdr:colOff>
      <xdr:row>95</xdr:row>
      <xdr:rowOff>109187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29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125714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07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88102</xdr:rowOff>
    </xdr:from>
    <xdr:to>
      <xdr:col>55</xdr:col>
      <xdr:colOff>0</xdr:colOff>
      <xdr:row>39</xdr:row>
      <xdr:rowOff>89081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74652"/>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85162</xdr:rowOff>
    </xdr:from>
    <xdr:to>
      <xdr:col>50</xdr:col>
      <xdr:colOff>114300</xdr:colOff>
      <xdr:row>39</xdr:row>
      <xdr:rowOff>89081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71712"/>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85162</xdr:rowOff>
    </xdr:from>
    <xdr:to>
      <xdr:col>45</xdr:col>
      <xdr:colOff>177800</xdr:colOff>
      <xdr:row>39</xdr:row>
      <xdr:rowOff>90061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7171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89081</xdr:rowOff>
    </xdr:from>
    <xdr:to>
      <xdr:col>41</xdr:col>
      <xdr:colOff>50800</xdr:colOff>
      <xdr:row>39</xdr:row>
      <xdr:rowOff>90061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7563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37302</xdr:rowOff>
    </xdr:from>
    <xdr:to>
      <xdr:col>55</xdr:col>
      <xdr:colOff>50800</xdr:colOff>
      <xdr:row>39</xdr:row>
      <xdr:rowOff>138902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123679</xdr:rowOff>
    </xdr:from>
    <xdr:ext cx="313932"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38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38281</xdr:rowOff>
    </xdr:from>
    <xdr:to>
      <xdr:col>50</xdr:col>
      <xdr:colOff>165100</xdr:colOff>
      <xdr:row>39</xdr:row>
      <xdr:rowOff>139881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2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131008</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817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34362</xdr:rowOff>
    </xdr:from>
    <xdr:to>
      <xdr:col>46</xdr:col>
      <xdr:colOff>38100</xdr:colOff>
      <xdr:row>39</xdr:row>
      <xdr:rowOff>135962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2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127089</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813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39261</xdr:rowOff>
    </xdr:from>
    <xdr:to>
      <xdr:col>41</xdr:col>
      <xdr:colOff>101600</xdr:colOff>
      <xdr:row>39</xdr:row>
      <xdr:rowOff>140861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2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131988</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8185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38281</xdr:rowOff>
    </xdr:from>
    <xdr:to>
      <xdr:col>36</xdr:col>
      <xdr:colOff>165100</xdr:colOff>
      <xdr:row>39</xdr:row>
      <xdr:rowOff>139881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2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131008</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817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82524</xdr:rowOff>
    </xdr:from>
    <xdr:to>
      <xdr:col>55</xdr:col>
      <xdr:colOff>0</xdr:colOff>
      <xdr:row>54</xdr:row>
      <xdr:rowOff>90869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340824"/>
          <a:ext cx="838200" cy="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82524</xdr:rowOff>
    </xdr:from>
    <xdr:to>
      <xdr:col>50</xdr:col>
      <xdr:colOff>114300</xdr:colOff>
      <xdr:row>54</xdr:row>
      <xdr:rowOff>117005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340824"/>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117005</xdr:rowOff>
    </xdr:from>
    <xdr:to>
      <xdr:col>45</xdr:col>
      <xdr:colOff>177800</xdr:colOff>
      <xdr:row>55</xdr:row>
      <xdr:rowOff>68796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375305"/>
          <a:ext cx="889000" cy="1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17767</xdr:rowOff>
    </xdr:from>
    <xdr:to>
      <xdr:col>41</xdr:col>
      <xdr:colOff>50800</xdr:colOff>
      <xdr:row>55</xdr:row>
      <xdr:rowOff>68796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447517"/>
          <a:ext cx="889000" cy="5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40069</xdr:rowOff>
    </xdr:from>
    <xdr:to>
      <xdr:col>55</xdr:col>
      <xdr:colOff>50800</xdr:colOff>
      <xdr:row>54</xdr:row>
      <xdr:rowOff>141669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29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62946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14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31724</xdr:rowOff>
    </xdr:from>
    <xdr:to>
      <xdr:col>50</xdr:col>
      <xdr:colOff>165100</xdr:colOff>
      <xdr:row>54</xdr:row>
      <xdr:rowOff>133324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149851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06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66205</xdr:rowOff>
    </xdr:from>
    <xdr:to>
      <xdr:col>46</xdr:col>
      <xdr:colOff>38100</xdr:colOff>
      <xdr:row>54</xdr:row>
      <xdr:rowOff>167805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12882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09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17996</xdr:rowOff>
    </xdr:from>
    <xdr:to>
      <xdr:col>41</xdr:col>
      <xdr:colOff>101600</xdr:colOff>
      <xdr:row>55</xdr:row>
      <xdr:rowOff>119596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136123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22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138417</xdr:rowOff>
    </xdr:from>
    <xdr:to>
      <xdr:col>36</xdr:col>
      <xdr:colOff>165100</xdr:colOff>
      <xdr:row>55</xdr:row>
      <xdr:rowOff>68567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9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85094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17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111640</xdr:rowOff>
    </xdr:from>
    <xdr:to>
      <xdr:col>55</xdr:col>
      <xdr:colOff>0</xdr:colOff>
      <xdr:row>78</xdr:row>
      <xdr:rowOff>114725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84740"/>
          <a:ext cx="8382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111640</xdr:rowOff>
    </xdr:from>
    <xdr:to>
      <xdr:col>50</xdr:col>
      <xdr:colOff>114300</xdr:colOff>
      <xdr:row>78</xdr:row>
      <xdr:rowOff>127984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484740"/>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114836</xdr:rowOff>
    </xdr:from>
    <xdr:to>
      <xdr:col>45</xdr:col>
      <xdr:colOff>177800</xdr:colOff>
      <xdr:row>78</xdr:row>
      <xdr:rowOff>127984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87936"/>
          <a:ext cx="889000" cy="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143647</xdr:rowOff>
    </xdr:from>
    <xdr:to>
      <xdr:col>41</xdr:col>
      <xdr:colOff>50800</xdr:colOff>
      <xdr:row>78</xdr:row>
      <xdr:rowOff>114836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45297"/>
          <a:ext cx="889000" cy="14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63925</xdr:rowOff>
    </xdr:from>
    <xdr:to>
      <xdr:col>55</xdr:col>
      <xdr:colOff>50800</xdr:colOff>
      <xdr:row>78</xdr:row>
      <xdr:rowOff>165525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3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23302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60840</xdr:rowOff>
    </xdr:from>
    <xdr:to>
      <xdr:col>50</xdr:col>
      <xdr:colOff>165100</xdr:colOff>
      <xdr:row>78</xdr:row>
      <xdr:rowOff>162440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7517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0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77184</xdr:rowOff>
    </xdr:from>
    <xdr:to>
      <xdr:col>46</xdr:col>
      <xdr:colOff>38100</xdr:colOff>
      <xdr:row>79</xdr:row>
      <xdr:rowOff>7334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5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169911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4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64036</xdr:rowOff>
    </xdr:from>
    <xdr:to>
      <xdr:col>41</xdr:col>
      <xdr:colOff>101600</xdr:colOff>
      <xdr:row>78</xdr:row>
      <xdr:rowOff>165636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3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10713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21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92847</xdr:rowOff>
    </xdr:from>
    <xdr:to>
      <xdr:col>36</xdr:col>
      <xdr:colOff>165100</xdr:colOff>
      <xdr:row>78</xdr:row>
      <xdr:rowOff>22997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9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39524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69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157880</xdr:rowOff>
    </xdr:from>
    <xdr:to>
      <xdr:col>55</xdr:col>
      <xdr:colOff>0</xdr:colOff>
      <xdr:row>98</xdr:row>
      <xdr:rowOff>22912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788530"/>
          <a:ext cx="838200" cy="3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157880</xdr:rowOff>
    </xdr:from>
    <xdr:to>
      <xdr:col>50</xdr:col>
      <xdr:colOff>114300</xdr:colOff>
      <xdr:row>98</xdr:row>
      <xdr:rowOff>14805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788530"/>
          <a:ext cx="889000" cy="2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144070</xdr:rowOff>
    </xdr:from>
    <xdr:to>
      <xdr:col>45</xdr:col>
      <xdr:colOff>177800</xdr:colOff>
      <xdr:row>98</xdr:row>
      <xdr:rowOff>14805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74720"/>
          <a:ext cx="889000" cy="4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144070</xdr:rowOff>
    </xdr:from>
    <xdr:to>
      <xdr:col>41</xdr:col>
      <xdr:colOff>50800</xdr:colOff>
      <xdr:row>97</xdr:row>
      <xdr:rowOff>151701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774720"/>
          <a:ext cx="88900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143562</xdr:rowOff>
    </xdr:from>
    <xdr:to>
      <xdr:col>55</xdr:col>
      <xdr:colOff>50800</xdr:colOff>
      <xdr:row>98</xdr:row>
      <xdr:rowOff>73712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166439</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62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107080</xdr:rowOff>
    </xdr:from>
    <xdr:to>
      <xdr:col>50</xdr:col>
      <xdr:colOff>165100</xdr:colOff>
      <xdr:row>98</xdr:row>
      <xdr:rowOff>37230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53757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1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135455</xdr:rowOff>
    </xdr:from>
    <xdr:to>
      <xdr:col>46</xdr:col>
      <xdr:colOff>38100</xdr:colOff>
      <xdr:row>98</xdr:row>
      <xdr:rowOff>65605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6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82132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4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93270</xdr:rowOff>
    </xdr:from>
    <xdr:to>
      <xdr:col>41</xdr:col>
      <xdr:colOff>101600</xdr:colOff>
      <xdr:row>98</xdr:row>
      <xdr:rowOff>23420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39947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49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100901</xdr:rowOff>
    </xdr:from>
    <xdr:to>
      <xdr:col>36</xdr:col>
      <xdr:colOff>165100</xdr:colOff>
      <xdr:row>98</xdr:row>
      <xdr:rowOff>31051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3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47578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50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94584</xdr:rowOff>
    </xdr:from>
    <xdr:to>
      <xdr:col>85</xdr:col>
      <xdr:colOff>127000</xdr:colOff>
      <xdr:row>37</xdr:row>
      <xdr:rowOff>47819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95334"/>
          <a:ext cx="838200" cy="29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47819</xdr:rowOff>
    </xdr:from>
    <xdr:to>
      <xdr:col>81</xdr:col>
      <xdr:colOff>50800</xdr:colOff>
      <xdr:row>37</xdr:row>
      <xdr:rowOff>117836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91469"/>
          <a:ext cx="889000" cy="7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54726</xdr:rowOff>
    </xdr:from>
    <xdr:to>
      <xdr:col>76</xdr:col>
      <xdr:colOff>114300</xdr:colOff>
      <xdr:row>37</xdr:row>
      <xdr:rowOff>117836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98376"/>
          <a:ext cx="889000" cy="6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54726</xdr:rowOff>
    </xdr:from>
    <xdr:to>
      <xdr:col>71</xdr:col>
      <xdr:colOff>177800</xdr:colOff>
      <xdr:row>37</xdr:row>
      <xdr:rowOff>99336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98376"/>
          <a:ext cx="889000" cy="4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43784</xdr:rowOff>
    </xdr:from>
    <xdr:to>
      <xdr:col>85</xdr:col>
      <xdr:colOff>177800</xdr:colOff>
      <xdr:row>35</xdr:row>
      <xdr:rowOff>145384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4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66661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9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168469</xdr:rowOff>
    </xdr:from>
    <xdr:to>
      <xdr:col>81</xdr:col>
      <xdr:colOff>101600</xdr:colOff>
      <xdr:row>37</xdr:row>
      <xdr:rowOff>98619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89746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3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67036</xdr:rowOff>
    </xdr:from>
    <xdr:to>
      <xdr:col>76</xdr:col>
      <xdr:colOff>165100</xdr:colOff>
      <xdr:row>37</xdr:row>
      <xdr:rowOff>168636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1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159763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3926</xdr:rowOff>
    </xdr:from>
    <xdr:to>
      <xdr:col>72</xdr:col>
      <xdr:colOff>38100</xdr:colOff>
      <xdr:row>37</xdr:row>
      <xdr:rowOff>105526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4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96653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4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48536</xdr:rowOff>
    </xdr:from>
    <xdr:to>
      <xdr:col>67</xdr:col>
      <xdr:colOff>101600</xdr:colOff>
      <xdr:row>37</xdr:row>
      <xdr:rowOff>150136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141263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8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1228</xdr:rowOff>
    </xdr:from>
    <xdr:to>
      <xdr:col>85</xdr:col>
      <xdr:colOff>127000</xdr:colOff>
      <xdr:row>56</xdr:row>
      <xdr:rowOff>121321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259528"/>
          <a:ext cx="838200" cy="46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121321</xdr:rowOff>
    </xdr:from>
    <xdr:to>
      <xdr:col>81</xdr:col>
      <xdr:colOff>50800</xdr:colOff>
      <xdr:row>56</xdr:row>
      <xdr:rowOff>150572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22521"/>
          <a:ext cx="889000" cy="2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150572</xdr:rowOff>
    </xdr:from>
    <xdr:to>
      <xdr:col>76</xdr:col>
      <xdr:colOff>114300</xdr:colOff>
      <xdr:row>56</xdr:row>
      <xdr:rowOff>170218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51772"/>
          <a:ext cx="889000" cy="1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67906</xdr:rowOff>
    </xdr:from>
    <xdr:to>
      <xdr:col>71</xdr:col>
      <xdr:colOff>177800</xdr:colOff>
      <xdr:row>56</xdr:row>
      <xdr:rowOff>170218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69106"/>
          <a:ext cx="889000" cy="10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121878</xdr:rowOff>
    </xdr:from>
    <xdr:to>
      <xdr:col>85</xdr:col>
      <xdr:colOff>177800</xdr:colOff>
      <xdr:row>54</xdr:row>
      <xdr:rowOff>52028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20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144755</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060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70521</xdr:rowOff>
    </xdr:from>
    <xdr:to>
      <xdr:col>81</xdr:col>
      <xdr:colOff>101600</xdr:colOff>
      <xdr:row>57</xdr:row>
      <xdr:rowOff>671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7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163248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6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99772</xdr:rowOff>
    </xdr:from>
    <xdr:to>
      <xdr:col>76</xdr:col>
      <xdr:colOff>165100</xdr:colOff>
      <xdr:row>57</xdr:row>
      <xdr:rowOff>29922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0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46449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119418</xdr:rowOff>
    </xdr:from>
    <xdr:to>
      <xdr:col>72</xdr:col>
      <xdr:colOff>38100</xdr:colOff>
      <xdr:row>57</xdr:row>
      <xdr:rowOff>49568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40695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1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17106</xdr:rowOff>
    </xdr:from>
    <xdr:to>
      <xdr:col>67</xdr:col>
      <xdr:colOff>101600</xdr:colOff>
      <xdr:row>56</xdr:row>
      <xdr:rowOff>118706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1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135233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9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66055</xdr:rowOff>
    </xdr:from>
    <xdr:to>
      <xdr:col>85</xdr:col>
      <xdr:colOff>127000</xdr:colOff>
      <xdr:row>95</xdr:row>
      <xdr:rowOff>98337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353805"/>
          <a:ext cx="838200" cy="3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98337</xdr:rowOff>
    </xdr:from>
    <xdr:to>
      <xdr:col>81</xdr:col>
      <xdr:colOff>50800</xdr:colOff>
      <xdr:row>95</xdr:row>
      <xdr:rowOff>154116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386087"/>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154116</xdr:rowOff>
    </xdr:from>
    <xdr:to>
      <xdr:col>76</xdr:col>
      <xdr:colOff>114300</xdr:colOff>
      <xdr:row>96</xdr:row>
      <xdr:rowOff>69300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41866"/>
          <a:ext cx="889000" cy="8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69300</xdr:rowOff>
    </xdr:from>
    <xdr:to>
      <xdr:col>71</xdr:col>
      <xdr:colOff>177800</xdr:colOff>
      <xdr:row>96</xdr:row>
      <xdr:rowOff>82107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28500"/>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15255</xdr:rowOff>
    </xdr:from>
    <xdr:to>
      <xdr:col>85</xdr:col>
      <xdr:colOff>177800</xdr:colOff>
      <xdr:row>95</xdr:row>
      <xdr:rowOff>116855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38132</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15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47537</xdr:rowOff>
    </xdr:from>
    <xdr:to>
      <xdr:col>81</xdr:col>
      <xdr:colOff>101600</xdr:colOff>
      <xdr:row>95</xdr:row>
      <xdr:rowOff>149137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3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165664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11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103316</xdr:rowOff>
    </xdr:from>
    <xdr:to>
      <xdr:col>76</xdr:col>
      <xdr:colOff>165100</xdr:colOff>
      <xdr:row>96</xdr:row>
      <xdr:rowOff>33466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9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49993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1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18500</xdr:rowOff>
    </xdr:from>
    <xdr:to>
      <xdr:col>72</xdr:col>
      <xdr:colOff>38100</xdr:colOff>
      <xdr:row>96</xdr:row>
      <xdr:rowOff>120100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7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136627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5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31307</xdr:rowOff>
    </xdr:from>
    <xdr:to>
      <xdr:col>67</xdr:col>
      <xdr:colOff>101600</xdr:colOff>
      <xdr:row>96</xdr:row>
      <xdr:rowOff>132907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9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149434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6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目的別の住民一人当たりのコストは、全体的に類似団体を上回っている。議会費、衛生費、</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費、公債費については大幅に上回っている状況である。議会費については、</a:t>
          </a:r>
          <a:r>
            <a:rPr kumimoji="1" lang="ja-JP" altLang="en-US" sz="1100">
              <a:solidFill>
                <a:schemeClr val="dk1"/>
              </a:solidFill>
              <a:effectLst/>
              <a:latin typeface="+mn-lt"/>
              <a:ea typeface="+mn-ea"/>
              <a:cs typeface="+mn-cs"/>
            </a:rPr>
            <a:t>先進地視察経費</a:t>
          </a:r>
          <a:r>
            <a:rPr kumimoji="1" lang="ja-JP" altLang="ja-JP" sz="1100">
              <a:solidFill>
                <a:schemeClr val="dk1"/>
              </a:solidFill>
              <a:effectLst/>
              <a:latin typeface="+mn-lt"/>
              <a:ea typeface="+mn-ea"/>
              <a:cs typeface="+mn-cs"/>
            </a:rPr>
            <a:t>の増、衛生費については、一部事務組合（ごみ・し尿処理施設）への負担金と企業会計（病院・上下水道）への補助金が大きいことによる。</a:t>
          </a:r>
          <a:r>
            <a:rPr kumimoji="1" lang="ja-JP" altLang="en-US" sz="1100">
              <a:solidFill>
                <a:schemeClr val="dk1"/>
              </a:solidFill>
              <a:effectLst/>
              <a:latin typeface="+mn-lt"/>
              <a:ea typeface="+mn-ea"/>
              <a:cs typeface="+mn-cs"/>
            </a:rPr>
            <a:t>教育費については粟賀小学校跡地整備事業の増のため大幅に増額となっている</a:t>
          </a:r>
          <a:r>
            <a:rPr kumimoji="1" lang="ja-JP" altLang="ja-JP" sz="1100">
              <a:solidFill>
                <a:schemeClr val="dk1"/>
              </a:solidFill>
              <a:effectLst/>
              <a:latin typeface="+mn-lt"/>
              <a:ea typeface="+mn-ea"/>
              <a:cs typeface="+mn-cs"/>
            </a:rPr>
            <a:t>。公債費については、類似団体平均値を大きく上回っており、今後も大型建設事業の地方債の償還が本格的に始まることから引き続き高い水準を維持していく見込みである。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18.33</a:t>
          </a:r>
          <a:r>
            <a:rPr kumimoji="1" lang="ja-JP" altLang="ja-JP" sz="1100">
              <a:solidFill>
                <a:schemeClr val="dk1"/>
              </a:solidFill>
              <a:effectLst/>
              <a:latin typeface="+mn-lt"/>
              <a:ea typeface="+mn-ea"/>
              <a:cs typeface="+mn-cs"/>
            </a:rPr>
            <a:t>億円となっている。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年度の実質収支額は、歳入</a:t>
          </a:r>
          <a:r>
            <a:rPr kumimoji="1" lang="en-US" altLang="ja-JP" sz="1100">
              <a:solidFill>
                <a:schemeClr val="dk1"/>
              </a:solidFill>
              <a:effectLst/>
              <a:latin typeface="+mn-lt"/>
              <a:ea typeface="+mn-ea"/>
              <a:cs typeface="+mn-cs"/>
            </a:rPr>
            <a:t>105.97</a:t>
          </a:r>
          <a:r>
            <a:rPr kumimoji="1" lang="ja-JP" altLang="ja-JP" sz="1100">
              <a:solidFill>
                <a:schemeClr val="dk1"/>
              </a:solidFill>
              <a:effectLst/>
              <a:latin typeface="+mn-lt"/>
              <a:ea typeface="+mn-ea"/>
              <a:cs typeface="+mn-cs"/>
            </a:rPr>
            <a:t>億円から歳出</a:t>
          </a:r>
          <a:r>
            <a:rPr kumimoji="1" lang="en-US" altLang="ja-JP" sz="1100">
              <a:solidFill>
                <a:schemeClr val="dk1"/>
              </a:solidFill>
              <a:effectLst/>
              <a:latin typeface="+mn-lt"/>
              <a:ea typeface="+mn-ea"/>
              <a:cs typeface="+mn-cs"/>
            </a:rPr>
            <a:t>103.29</a:t>
          </a:r>
          <a:r>
            <a:rPr kumimoji="1" lang="ja-JP" altLang="ja-JP" sz="1100">
              <a:solidFill>
                <a:schemeClr val="dk1"/>
              </a:solidFill>
              <a:effectLst/>
              <a:latin typeface="+mn-lt"/>
              <a:ea typeface="+mn-ea"/>
              <a:cs typeface="+mn-cs"/>
            </a:rPr>
            <a:t>億円を差し引いた金額から、さらに翌年度へ繰越財源</a:t>
          </a:r>
          <a:r>
            <a:rPr kumimoji="1" lang="en-US" altLang="ja-JP" sz="1100">
              <a:solidFill>
                <a:schemeClr val="dk1"/>
              </a:solidFill>
              <a:effectLst/>
              <a:latin typeface="+mn-lt"/>
              <a:ea typeface="+mn-ea"/>
              <a:cs typeface="+mn-cs"/>
            </a:rPr>
            <a:t>0.75</a:t>
          </a:r>
          <a:r>
            <a:rPr kumimoji="1" lang="ja-JP" altLang="ja-JP" sz="1100">
              <a:solidFill>
                <a:schemeClr val="dk1"/>
              </a:solidFill>
              <a:effectLst/>
              <a:latin typeface="+mn-lt"/>
              <a:ea typeface="+mn-ea"/>
              <a:cs typeface="+mn-cs"/>
            </a:rPr>
            <a:t>億円を差し引いた</a:t>
          </a:r>
          <a:r>
            <a:rPr kumimoji="1" lang="en-US" altLang="ja-JP" sz="1100">
              <a:solidFill>
                <a:schemeClr val="dk1"/>
              </a:solidFill>
              <a:effectLst/>
              <a:latin typeface="+mn-lt"/>
              <a:ea typeface="+mn-ea"/>
              <a:cs typeface="+mn-cs"/>
            </a:rPr>
            <a:t>1.93</a:t>
          </a:r>
          <a:r>
            <a:rPr kumimoji="1" lang="ja-JP" altLang="ja-JP" sz="1100">
              <a:solidFill>
                <a:schemeClr val="dk1"/>
              </a:solidFill>
              <a:effectLst/>
              <a:latin typeface="+mn-lt"/>
              <a:ea typeface="+mn-ea"/>
              <a:cs typeface="+mn-cs"/>
            </a:rPr>
            <a:t>億円が黒字ということになり、これを標準財政規模で除した実質収支比率は</a:t>
          </a:r>
          <a:r>
            <a:rPr kumimoji="1" lang="en-US" altLang="ja-JP" sz="1100">
              <a:solidFill>
                <a:schemeClr val="dk1"/>
              </a:solidFill>
              <a:effectLst/>
              <a:latin typeface="+mn-lt"/>
              <a:ea typeface="+mn-ea"/>
              <a:cs typeface="+mn-cs"/>
            </a:rPr>
            <a:t>3.42</a:t>
          </a:r>
          <a:r>
            <a:rPr kumimoji="1" lang="ja-JP" altLang="ja-JP" sz="1100">
              <a:solidFill>
                <a:schemeClr val="dk1"/>
              </a:solidFill>
              <a:effectLst/>
              <a:latin typeface="+mn-lt"/>
              <a:ea typeface="+mn-ea"/>
              <a:cs typeface="+mn-cs"/>
            </a:rPr>
            <a:t>％となる。実質単年度収支は、令和５年度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赤字となった。今後は</a:t>
          </a:r>
          <a:r>
            <a:rPr kumimoji="1" lang="ja-JP" altLang="en-US" sz="1100">
              <a:solidFill>
                <a:schemeClr val="dk1"/>
              </a:solidFill>
              <a:effectLst/>
              <a:latin typeface="+mn-lt"/>
              <a:ea typeface="+mn-ea"/>
              <a:cs typeface="+mn-cs"/>
            </a:rPr>
            <a:t>町税、</a:t>
          </a:r>
          <a:r>
            <a:rPr kumimoji="1" lang="ja-JP" altLang="ja-JP" sz="1100">
              <a:solidFill>
                <a:schemeClr val="dk1"/>
              </a:solidFill>
              <a:effectLst/>
              <a:latin typeface="+mn-lt"/>
              <a:ea typeface="+mn-ea"/>
              <a:cs typeface="+mn-cs"/>
            </a:rPr>
            <a:t>普通交付税を含めた一般財源の確保がさらに厳しくなる見込みであり、動向を注視していく必要がある。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公立神崎総合病院事業会計においては、令和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年度は前年度と比較して資金剰余金が約</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億円減少した。これは、人件費の増加や物価高騰による経費の増加等により、純損失が前年度より拡大したことに加え、現預金</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億円を長期性預金へ振り替えたことによるものである。</a:t>
          </a:r>
          <a:endParaRPr lang="ja-JP" altLang="ja-JP" sz="1400">
            <a:effectLst/>
          </a:endParaRPr>
        </a:p>
        <a:p>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条の収支補填後の当年度損益勘定留保資金は約△</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億円であり、当年度純損失の約</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億円を控除した額が当年度の資金剰余金の減少分である。）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水道事業会計及び下水道事業会計においては直近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年間において安定した資金剰余金が発生しており、健全な財政運営・企業経営が行われている。</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年度については、水道事業は</a:t>
          </a:r>
          <a:r>
            <a:rPr kumimoji="1" lang="en-US" altLang="ja-JP" sz="1100">
              <a:solidFill>
                <a:schemeClr val="dk1"/>
              </a:solidFill>
              <a:effectLst/>
              <a:latin typeface="+mn-lt"/>
              <a:ea typeface="+mn-ea"/>
              <a:cs typeface="+mn-cs"/>
            </a:rPr>
            <a:t>30,000</a:t>
          </a:r>
          <a:r>
            <a:rPr kumimoji="1" lang="ja-JP" altLang="ja-JP" sz="1100">
              <a:solidFill>
                <a:schemeClr val="dk1"/>
              </a:solidFill>
              <a:effectLst/>
              <a:latin typeface="+mn-lt"/>
              <a:ea typeface="+mn-ea"/>
              <a:cs typeface="+mn-cs"/>
            </a:rPr>
            <a:t>千円、下水道は</a:t>
          </a:r>
          <a:r>
            <a:rPr kumimoji="1" lang="en-US" altLang="ja-JP" sz="1100">
              <a:solidFill>
                <a:schemeClr val="dk1"/>
              </a:solidFill>
              <a:effectLst/>
              <a:latin typeface="+mn-lt"/>
              <a:ea typeface="+mn-ea"/>
              <a:cs typeface="+mn-cs"/>
            </a:rPr>
            <a:t>80,000</a:t>
          </a:r>
          <a:r>
            <a:rPr kumimoji="1" lang="ja-JP" altLang="ja-JP" sz="1100">
              <a:solidFill>
                <a:schemeClr val="dk1"/>
              </a:solidFill>
              <a:effectLst/>
              <a:latin typeface="+mn-lt"/>
              <a:ea typeface="+mn-ea"/>
              <a:cs typeface="+mn-cs"/>
            </a:rPr>
            <a:t>千円の投資有価証券を購入したことにより流動資産が減少したが、資産運用による減少であり、問題なく企業経営をおこなえている。上下水道ともに人口の減少による収入の減少、施設の老朽化等によって設備投資の増加が予測され、策定した経営戦略によるシミュレーションでは資金が今後減少していく経営状況となっているため補助金・企業債を効果的に活用しながら財政面、設備面ともに健全な企業経営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）のうち、普通会計の元利償還金が増加しているが、公営企業債の元利償還金に対する繰入金は減少している。</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単年度では、標準財政規模は増加し</a:t>
          </a:r>
          <a:r>
            <a:rPr kumimoji="1" lang="ja-JP" altLang="en-US" sz="1100">
              <a:solidFill>
                <a:schemeClr val="dk1"/>
              </a:solidFill>
              <a:effectLst/>
              <a:latin typeface="+mn-lt"/>
              <a:ea typeface="+mn-ea"/>
              <a:cs typeface="+mn-cs"/>
            </a:rPr>
            <a:t>、控除される算入公債費等</a:t>
          </a:r>
          <a:r>
            <a:rPr kumimoji="1" lang="ja-JP" altLang="ja-JP" sz="1100">
              <a:solidFill>
                <a:schemeClr val="dk1"/>
              </a:solidFill>
              <a:effectLst/>
              <a:latin typeface="+mn-lt"/>
              <a:ea typeface="+mn-ea"/>
              <a:cs typeface="+mn-cs"/>
            </a:rPr>
            <a:t>も増加し</a:t>
          </a:r>
          <a:r>
            <a:rPr kumimoji="1" lang="ja-JP" altLang="en-US" sz="1100">
              <a:solidFill>
                <a:schemeClr val="dk1"/>
              </a:solidFill>
              <a:effectLst/>
              <a:latin typeface="+mn-lt"/>
              <a:ea typeface="+mn-ea"/>
              <a:cs typeface="+mn-cs"/>
            </a:rPr>
            <a:t>たため</a:t>
          </a:r>
          <a:r>
            <a:rPr kumimoji="1" lang="ja-JP" altLang="ja-JP" sz="1100">
              <a:solidFill>
                <a:schemeClr val="dk1"/>
              </a:solidFill>
              <a:effectLst/>
              <a:latin typeface="+mn-lt"/>
              <a:ea typeface="+mn-ea"/>
              <a:cs typeface="+mn-cs"/>
            </a:rPr>
            <a:t>、比率は昨年度に比べ</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今後は粟賀小学校跡地整備事業等の償還が始まるため、普通会計の元利償還金は増えていく見込みである。繰上償還の財源確保に努めるなど、分子の増加幅を抑制していく必要がある。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「一般会計等に係る地方債の現在高」が対前年度</a:t>
          </a:r>
          <a:r>
            <a:rPr kumimoji="1" lang="en-US" altLang="ja-JP" sz="1100">
              <a:solidFill>
                <a:schemeClr val="dk1"/>
              </a:solidFill>
              <a:effectLst/>
              <a:latin typeface="+mn-lt"/>
              <a:ea typeface="+mn-ea"/>
              <a:cs typeface="+mn-cs"/>
            </a:rPr>
            <a:t>218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したが、債務負担行為に基づく支出予定額は、粟賀小学校跡地整備事業の工事費が</a:t>
          </a:r>
          <a:r>
            <a:rPr kumimoji="1" lang="ja-JP" altLang="en-US" sz="1100">
              <a:solidFill>
                <a:schemeClr val="dk1"/>
              </a:solidFill>
              <a:effectLst/>
              <a:latin typeface="+mn-lt"/>
              <a:ea typeface="+mn-ea"/>
              <a:cs typeface="+mn-cs"/>
            </a:rPr>
            <a:t>完了</a:t>
          </a:r>
          <a:r>
            <a:rPr kumimoji="1" lang="ja-JP" altLang="ja-JP" sz="1100">
              <a:solidFill>
                <a:schemeClr val="dk1"/>
              </a:solidFill>
              <a:effectLst/>
              <a:latin typeface="+mn-lt"/>
              <a:ea typeface="+mn-ea"/>
              <a:cs typeface="+mn-cs"/>
            </a:rPr>
            <a:t>となったこと等により、</a:t>
          </a:r>
          <a:r>
            <a:rPr kumimoji="1" lang="en-US" altLang="ja-JP" sz="1100">
              <a:solidFill>
                <a:schemeClr val="dk1"/>
              </a:solidFill>
              <a:effectLst/>
              <a:latin typeface="+mn-lt"/>
              <a:ea typeface="+mn-ea"/>
              <a:cs typeface="+mn-cs"/>
            </a:rPr>
            <a:t>681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また、将来負担額から差し引くことができる充当可能基金については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基準財政需要額算入見込額は</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百万円減少している。</a:t>
          </a:r>
          <a:endParaRPr lang="ja-JP" altLang="ja-JP" sz="1400">
            <a:effectLst/>
          </a:endParaRPr>
        </a:p>
        <a:p>
          <a:r>
            <a:rPr kumimoji="1" lang="ja-JP" altLang="ja-JP" sz="1100">
              <a:solidFill>
                <a:schemeClr val="dk1"/>
              </a:solidFill>
              <a:effectLst/>
              <a:latin typeface="+mn-lt"/>
              <a:ea typeface="+mn-ea"/>
              <a:cs typeface="+mn-cs"/>
            </a:rPr>
            <a:t>　これらの要因により、将来負担比率の分子は対前年度</a:t>
          </a:r>
          <a:r>
            <a:rPr kumimoji="1" lang="en-US" altLang="ja-JP" sz="1100">
              <a:solidFill>
                <a:schemeClr val="dk1"/>
              </a:solidFill>
              <a:effectLst/>
              <a:latin typeface="+mn-lt"/>
              <a:ea typeface="+mn-ea"/>
              <a:cs typeface="+mn-cs"/>
            </a:rPr>
            <a:t>490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兵庫県神河町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積立</a:t>
          </a:r>
          <a:r>
            <a:rPr kumimoji="1" lang="ja-JP" altLang="ja-JP" sz="1100">
              <a:solidFill>
                <a:schemeClr val="dk1"/>
              </a:solidFill>
              <a:effectLst/>
              <a:latin typeface="+mn-lt"/>
              <a:ea typeface="+mn-ea"/>
              <a:cs typeface="+mn-cs"/>
            </a:rPr>
            <a:t>金の増加</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により「財政調整基金」を</a:t>
          </a:r>
          <a:r>
            <a:rPr kumimoji="1" lang="en-US" altLang="ja-JP" sz="1100">
              <a:solidFill>
                <a:schemeClr val="dk1"/>
              </a:solidFill>
              <a:effectLst/>
              <a:latin typeface="+mn-lt"/>
              <a:ea typeface="+mn-ea"/>
              <a:cs typeface="+mn-cs"/>
            </a:rPr>
            <a:t>151</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円を繰入し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83</a:t>
          </a:r>
          <a:r>
            <a:rPr kumimoji="1" lang="ja-JP" altLang="en-US" sz="1100">
              <a:solidFill>
                <a:schemeClr val="dk1"/>
              </a:solidFill>
              <a:effectLst/>
              <a:latin typeface="+mn-lt"/>
              <a:ea typeface="+mn-ea"/>
              <a:cs typeface="+mn-cs"/>
            </a:rPr>
            <a:t>百万円の積立をした。差し引き</a:t>
          </a:r>
          <a:r>
            <a:rPr kumimoji="1" lang="en-US" altLang="ja-JP" sz="1100">
              <a:solidFill>
                <a:schemeClr val="dk1"/>
              </a:solidFill>
              <a:effectLst/>
              <a:latin typeface="+mn-lt"/>
              <a:ea typeface="+mn-ea"/>
              <a:cs typeface="+mn-cs"/>
            </a:rPr>
            <a:t>68</a:t>
          </a:r>
          <a:r>
            <a:rPr kumimoji="1" lang="ja-JP" altLang="en-US" sz="1100">
              <a:solidFill>
                <a:schemeClr val="dk1"/>
              </a:solidFill>
              <a:effectLst/>
              <a:latin typeface="+mn-lt"/>
              <a:ea typeface="+mn-ea"/>
              <a:cs typeface="+mn-cs"/>
            </a:rPr>
            <a:t>百万円の減。</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町債管理基金は</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百万円を繰入し、</a:t>
          </a:r>
          <a:r>
            <a:rPr kumimoji="1" lang="en-US" altLang="ja-JP" sz="1100">
              <a:solidFill>
                <a:schemeClr val="dk1"/>
              </a:solidFill>
              <a:effectLst/>
              <a:latin typeface="+mn-lt"/>
              <a:ea typeface="+mn-ea"/>
              <a:cs typeface="+mn-cs"/>
            </a:rPr>
            <a:t>33</a:t>
          </a:r>
          <a:r>
            <a:rPr kumimoji="1" lang="ja-JP" altLang="en-US" sz="1100">
              <a:solidFill>
                <a:schemeClr val="dk1"/>
              </a:solidFill>
              <a:effectLst/>
              <a:latin typeface="+mn-lt"/>
              <a:ea typeface="+mn-ea"/>
              <a:cs typeface="+mn-cs"/>
            </a:rPr>
            <a:t>百万円積立てで差し引き</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百万円の増。</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特目基金は</a:t>
          </a:r>
          <a:r>
            <a:rPr kumimoji="1" lang="en-US" altLang="ja-JP" sz="1100">
              <a:solidFill>
                <a:schemeClr val="dk1"/>
              </a:solidFill>
              <a:effectLst/>
              <a:latin typeface="+mn-lt"/>
              <a:ea typeface="+mn-ea"/>
              <a:cs typeface="+mn-cs"/>
            </a:rPr>
            <a:t>235</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を繰入し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257</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円積立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で差し引き</a:t>
          </a:r>
          <a:r>
            <a:rPr kumimoji="1" lang="en-US" altLang="ja-JP" sz="1100">
              <a:solidFill>
                <a:schemeClr val="dk1"/>
              </a:solidFill>
              <a:effectLst/>
              <a:latin typeface="+mn-lt"/>
              <a:ea typeface="+mn-ea"/>
              <a:cs typeface="+mn-cs"/>
            </a:rPr>
            <a:t>22</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基金全体としては</a:t>
          </a:r>
          <a:r>
            <a:rPr kumimoji="1" lang="en-US" altLang="ja-JP" sz="1100">
              <a:solidFill>
                <a:schemeClr val="dk1"/>
              </a:solidFill>
              <a:effectLst/>
              <a:latin typeface="+mn-lt"/>
              <a:ea typeface="+mn-ea"/>
              <a:cs typeface="+mn-cs"/>
            </a:rPr>
            <a:t>26</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各年度の予算執執行の結果生じた決算余剰金の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を財政調整基金から優先に積み立てる。その他の余剰金についても、標準財政規模の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％以上となるまでは財政調整基金に積み立て、それ以上の余剰金については、基金の使途の明確化を図るため、特定目的基金に積み立てていくことを予定している。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公共施設維持管理基金：公共施設の維持管理に要する財源を確保し、将来にわたる町財政の健全な運営の推進を図る</a:t>
          </a:r>
          <a:r>
            <a:rPr kumimoji="1" lang="ja-JP" altLang="en-US"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まちづくり基金：町民の連携強化及び均衡ある地域振興を図る</a:t>
          </a:r>
          <a:r>
            <a:rPr kumimoji="1" lang="ja-JP" altLang="en-US"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企業版ふるさと納税基金：企業版ふるさと納税の寄附を積立て、寄附目的事業に充てる。</a:t>
          </a:r>
          <a:endParaRPr kumimoji="1" lang="en-US" altLang="ja-JP" sz="110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公共施設維持管理基金：少子高齢化の進展による人口減少問題をはじめ、それに伴う生産人口の減少や税収の減など本町の財政が逼迫する中で、今後、これまで整備してきた公共施設の改修について</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百万円を取り崩したことによる減。</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企業版ふるさと納税基金：</a:t>
          </a:r>
          <a:r>
            <a:rPr kumimoji="1" lang="ja-JP" altLang="en-US" sz="1100">
              <a:solidFill>
                <a:schemeClr val="dk1"/>
              </a:solidFill>
              <a:effectLst/>
              <a:latin typeface="+mn-lt"/>
              <a:ea typeface="+mn-ea"/>
              <a:cs typeface="+mn-cs"/>
            </a:rPr>
            <a:t>粟賀小学校跡地整備事業への寄附で</a:t>
          </a:r>
          <a:r>
            <a:rPr kumimoji="1" lang="en-US" altLang="ja-JP" sz="1100">
              <a:solidFill>
                <a:schemeClr val="dk1"/>
              </a:solidFill>
              <a:effectLst/>
              <a:latin typeface="+mn-lt"/>
              <a:ea typeface="+mn-ea"/>
              <a:cs typeface="+mn-cs"/>
            </a:rPr>
            <a:t>100</a:t>
          </a:r>
          <a:r>
            <a:rPr kumimoji="1" lang="ja-JP" altLang="en-US" sz="1100">
              <a:solidFill>
                <a:schemeClr val="dk1"/>
              </a:solidFill>
              <a:effectLst/>
              <a:latin typeface="+mn-lt"/>
              <a:ea typeface="+mn-ea"/>
              <a:cs typeface="+mn-cs"/>
            </a:rPr>
            <a:t>百万円積立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まちづくり基金：地域自治協議会の設立に伴い、町内７ブロックの地域自治協議会へ補助金を交付するため、</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R20</a:t>
          </a:r>
          <a:r>
            <a:rPr kumimoji="1" lang="ja-JP" altLang="ja-JP" sz="1100">
              <a:solidFill>
                <a:schemeClr val="dk1"/>
              </a:solidFill>
              <a:effectLst/>
              <a:latin typeface="+mn-lt"/>
              <a:ea typeface="+mn-ea"/>
              <a:cs typeface="+mn-cs"/>
            </a:rPr>
            <a:t>まで基金を</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百万円ずつ取り崩す予定</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企業版ふるさと納税基金：</a:t>
          </a:r>
          <a:r>
            <a:rPr kumimoji="1" lang="ja-JP" altLang="en-US" sz="1100">
              <a:solidFill>
                <a:schemeClr val="dk1"/>
              </a:solidFill>
              <a:effectLst/>
              <a:latin typeface="+mn-lt"/>
              <a:ea typeface="+mn-ea"/>
              <a:cs typeface="+mn-cs"/>
            </a:rPr>
            <a:t>建設した施設の備品購入費、小中学校の環境改善等の事業に充てる予定</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町税は前年度比で</a:t>
          </a:r>
          <a:r>
            <a:rPr kumimoji="1" lang="en-US" altLang="ja-JP" sz="1100">
              <a:solidFill>
                <a:schemeClr val="dk1"/>
              </a:solidFill>
              <a:effectLst/>
              <a:latin typeface="+mn-lt"/>
              <a:ea typeface="+mn-ea"/>
              <a:cs typeface="+mn-cs"/>
            </a:rPr>
            <a:t>68</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、普通交付税は</a:t>
          </a:r>
          <a:r>
            <a:rPr kumimoji="1" lang="en-US" altLang="ja-JP" sz="1100">
              <a:solidFill>
                <a:schemeClr val="dk1"/>
              </a:solidFill>
              <a:effectLst/>
              <a:latin typeface="+mn-lt"/>
              <a:ea typeface="+mn-ea"/>
              <a:cs typeface="+mn-cs"/>
            </a:rPr>
            <a:t>231</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た。人件費は</a:t>
          </a:r>
          <a:r>
            <a:rPr kumimoji="1" lang="en-US" altLang="ja-JP" sz="1100">
              <a:solidFill>
                <a:schemeClr val="dk1"/>
              </a:solidFill>
              <a:effectLst/>
              <a:latin typeface="+mn-lt"/>
              <a:ea typeface="+mn-ea"/>
              <a:cs typeface="+mn-cs"/>
            </a:rPr>
            <a:t>106</a:t>
          </a:r>
          <a:r>
            <a:rPr kumimoji="1" lang="ja-JP" altLang="en-US" sz="1100">
              <a:solidFill>
                <a:schemeClr val="dk1"/>
              </a:solidFill>
              <a:effectLst/>
              <a:latin typeface="+mn-lt"/>
              <a:ea typeface="+mn-ea"/>
              <a:cs typeface="+mn-cs"/>
            </a:rPr>
            <a:t>百万円増、物件費は</a:t>
          </a:r>
          <a:r>
            <a:rPr kumimoji="1" lang="en-US" altLang="ja-JP" sz="1100">
              <a:solidFill>
                <a:schemeClr val="dk1"/>
              </a:solidFill>
              <a:effectLst/>
              <a:latin typeface="+mn-lt"/>
              <a:ea typeface="+mn-ea"/>
              <a:cs typeface="+mn-cs"/>
            </a:rPr>
            <a:t>178</a:t>
          </a:r>
          <a:r>
            <a:rPr kumimoji="1" lang="ja-JP" altLang="en-US" sz="1100">
              <a:solidFill>
                <a:schemeClr val="dk1"/>
              </a:solidFill>
              <a:effectLst/>
              <a:latin typeface="+mn-lt"/>
              <a:ea typeface="+mn-ea"/>
              <a:cs typeface="+mn-cs"/>
            </a:rPr>
            <a:t>百万円増、</a:t>
          </a:r>
          <a:r>
            <a:rPr kumimoji="1" lang="ja-JP" altLang="ja-JP" sz="1100">
              <a:solidFill>
                <a:schemeClr val="dk1"/>
              </a:solidFill>
              <a:effectLst/>
              <a:latin typeface="+mn-lt"/>
              <a:ea typeface="+mn-ea"/>
              <a:cs typeface="+mn-cs"/>
            </a:rPr>
            <a:t>公債費が</a:t>
          </a:r>
          <a:r>
            <a:rPr kumimoji="1" lang="en-US" altLang="ja-JP" sz="1100">
              <a:solidFill>
                <a:schemeClr val="dk1"/>
              </a:solidFill>
              <a:effectLst/>
              <a:latin typeface="+mn-lt"/>
              <a:ea typeface="+mn-ea"/>
              <a:cs typeface="+mn-cs"/>
            </a:rPr>
            <a:t>42</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円増、</a:t>
          </a:r>
          <a:r>
            <a:rPr kumimoji="1" lang="ja-JP" altLang="en-US" sz="1100">
              <a:solidFill>
                <a:schemeClr val="dk1"/>
              </a:solidFill>
              <a:effectLst/>
              <a:latin typeface="+mn-lt"/>
              <a:ea typeface="+mn-ea"/>
              <a:cs typeface="+mn-cs"/>
            </a:rPr>
            <a:t>積立</a:t>
          </a:r>
          <a:r>
            <a:rPr kumimoji="1" lang="ja-JP" altLang="ja-JP" sz="1100">
              <a:solidFill>
                <a:schemeClr val="dk1"/>
              </a:solidFill>
              <a:effectLst/>
              <a:latin typeface="+mn-lt"/>
              <a:ea typeface="+mn-ea"/>
              <a:cs typeface="+mn-cs"/>
            </a:rPr>
            <a:t>金が</a:t>
          </a:r>
          <a:r>
            <a:rPr kumimoji="1" lang="en-US" altLang="ja-JP" sz="1100">
              <a:solidFill>
                <a:schemeClr val="dk1"/>
              </a:solidFill>
              <a:effectLst/>
              <a:latin typeface="+mn-lt"/>
              <a:ea typeface="+mn-ea"/>
              <a:cs typeface="+mn-cs"/>
            </a:rPr>
            <a:t>109</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円増額となった。</a:t>
          </a:r>
          <a:endParaRPr lang="ja-JP" altLang="ja-JP" sz="1400">
            <a:effectLst/>
          </a:endParaRPr>
        </a:p>
        <a:p>
          <a:r>
            <a:rPr kumimoji="1" lang="ja-JP" altLang="ja-JP" sz="1100">
              <a:solidFill>
                <a:schemeClr val="dk1"/>
              </a:solidFill>
              <a:effectLst/>
              <a:latin typeface="+mn-lt"/>
              <a:ea typeface="+mn-ea"/>
              <a:cs typeface="+mn-cs"/>
            </a:rPr>
            <a:t>その結果、令和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度の実質収支額の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83</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円のみ積み立て、繰入は</a:t>
          </a:r>
          <a:r>
            <a:rPr kumimoji="1" lang="en-US" altLang="ja-JP" sz="1100">
              <a:solidFill>
                <a:schemeClr val="dk1"/>
              </a:solidFill>
              <a:effectLst/>
              <a:latin typeface="+mn-lt"/>
              <a:ea typeface="+mn-ea"/>
              <a:cs typeface="+mn-cs"/>
            </a:rPr>
            <a:t>1.51</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財政調整基金残高を標準財政規模の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％以上となるように務めることとしている。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普通交付税の再算定により、</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百万円を積み立てた</a:t>
          </a:r>
          <a:r>
            <a:rPr kumimoji="1" lang="ja-JP" altLang="en-US"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（前年度は</a:t>
          </a:r>
          <a:r>
            <a:rPr kumimoji="1" lang="en-US" altLang="ja-JP" sz="1100">
              <a:solidFill>
                <a:schemeClr val="dk1"/>
              </a:solidFill>
              <a:effectLst/>
              <a:latin typeface="+mn-ea"/>
              <a:ea typeface="+mn-ea"/>
              <a:cs typeface="+mn-cs"/>
            </a:rPr>
            <a:t>25</a:t>
          </a:r>
          <a:r>
            <a:rPr kumimoji="1" lang="ja-JP" altLang="en-US" sz="1100">
              <a:solidFill>
                <a:schemeClr val="dk1"/>
              </a:solidFill>
              <a:effectLst/>
              <a:latin typeface="+mn-ea"/>
              <a:ea typeface="+mn-ea"/>
              <a:cs typeface="+mn-cs"/>
            </a:rPr>
            <a:t>百万円を積み立てている）</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R7</a:t>
          </a:r>
          <a:r>
            <a:rPr kumimoji="1" lang="ja-JP" altLang="en-US"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R8</a:t>
          </a:r>
          <a:r>
            <a:rPr kumimoji="1" lang="ja-JP" altLang="en-US"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百万円を</a:t>
          </a:r>
          <a:r>
            <a:rPr kumimoji="1" lang="ja-JP" altLang="ja-JP" sz="1100">
              <a:solidFill>
                <a:schemeClr val="dk1"/>
              </a:solidFill>
              <a:effectLst/>
              <a:latin typeface="+mn-lt"/>
              <a:ea typeface="+mn-ea"/>
              <a:cs typeface="+mn-cs"/>
            </a:rPr>
            <a:t>取り崩す予定。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これまで、合併時に作成した新町建設計画により施設整備を進めてきたことから、有形固定資産減価償却率は全国平均を下回っている。今後も現状の水準を維持できるよう、令和４年度に改訂した「神河町公共施設等総合管理計画」において、延べ床面積約</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％の縮減と長寿命化という目標を掲げ、老朽化した施設の集約化・複合化や除却を進めている。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D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D00-000046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D00-000048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D00-00004A000000}"/>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104616</xdr:rowOff>
    </xdr:from>
    <xdr:to>
      <xdr:col>23</xdr:col>
      <xdr:colOff>136525</xdr:colOff>
      <xdr:row>29</xdr:row>
      <xdr:rowOff>34766</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711700" y="567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127493</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D00-000056000000}"/>
            </a:ext>
          </a:extLst>
        </xdr:cNvPr>
        <xdr:cNvSpPr txBox="1"/>
      </xdr:nvSpPr>
      <xdr:spPr>
        <a:xfrm>
          <a:off x="4813300" y="5528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66834</xdr:rowOff>
    </xdr:from>
    <xdr:to>
      <xdr:col>19</xdr:col>
      <xdr:colOff>187325</xdr:colOff>
      <xdr:row>28</xdr:row>
      <xdr:rowOff>168434</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000500" y="563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117634</xdr:rowOff>
    </xdr:from>
    <xdr:to>
      <xdr:col>23</xdr:col>
      <xdr:colOff>85725</xdr:colOff>
      <xdr:row>28</xdr:row>
      <xdr:rowOff>155416</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4051300" y="5689759"/>
          <a:ext cx="7112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12859</xdr:rowOff>
    </xdr:from>
    <xdr:to>
      <xdr:col>15</xdr:col>
      <xdr:colOff>187325</xdr:colOff>
      <xdr:row>28</xdr:row>
      <xdr:rowOff>114459</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3238500" y="558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63659</xdr:rowOff>
    </xdr:from>
    <xdr:to>
      <xdr:col>19</xdr:col>
      <xdr:colOff>136525</xdr:colOff>
      <xdr:row>28</xdr:row>
      <xdr:rowOff>117634</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3289300" y="5635784"/>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127635</xdr:rowOff>
    </xdr:from>
    <xdr:to>
      <xdr:col>11</xdr:col>
      <xdr:colOff>187325</xdr:colOff>
      <xdr:row>28</xdr:row>
      <xdr:rowOff>57785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476500" y="55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6985</xdr:rowOff>
    </xdr:from>
    <xdr:to>
      <xdr:col>15</xdr:col>
      <xdr:colOff>136525</xdr:colOff>
      <xdr:row>28</xdr:row>
      <xdr:rowOff>63659</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527300" y="5579110"/>
          <a:ext cx="762000" cy="5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73660</xdr:rowOff>
    </xdr:from>
    <xdr:to>
      <xdr:col>7</xdr:col>
      <xdr:colOff>187325</xdr:colOff>
      <xdr:row>28</xdr:row>
      <xdr:rowOff>3810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1714500" y="54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124460</xdr:rowOff>
    </xdr:from>
    <xdr:to>
      <xdr:col>11</xdr:col>
      <xdr:colOff>136525</xdr:colOff>
      <xdr:row>28</xdr:row>
      <xdr:rowOff>6985</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1765300" y="552513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5" name="n_1aveValue有形固定資産減価償却率">
          <a:extLst>
            <a:ext uri="{FF2B5EF4-FFF2-40B4-BE49-F238E27FC236}">
              <a16:creationId xmlns:a16="http://schemas.microsoft.com/office/drawing/2014/main" id="{00000000-0008-0000-0D00-00005F000000}"/>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6" name="n_2aveValue有形固定資産減価償却率">
          <a:extLst>
            <a:ext uri="{FF2B5EF4-FFF2-40B4-BE49-F238E27FC236}">
              <a16:creationId xmlns:a16="http://schemas.microsoft.com/office/drawing/2014/main" id="{00000000-0008-0000-0D00-000060000000}"/>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7" name="n_3aveValue有形固定資産減価償却率">
          <a:extLst>
            <a:ext uri="{FF2B5EF4-FFF2-40B4-BE49-F238E27FC236}">
              <a16:creationId xmlns:a16="http://schemas.microsoft.com/office/drawing/2014/main" id="{00000000-0008-0000-0D00-00006100000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98" name="n_4aveValue有形固定資産減価償却率">
          <a:extLst>
            <a:ext uri="{FF2B5EF4-FFF2-40B4-BE49-F238E27FC236}">
              <a16:creationId xmlns:a16="http://schemas.microsoft.com/office/drawing/2014/main" id="{00000000-0008-0000-0D00-000062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13511</xdr:rowOff>
    </xdr:from>
    <xdr:ext cx="405111" cy="259045"/>
    <xdr:sp macro="" textlink="">
      <xdr:nvSpPr>
        <xdr:cNvPr id="99" name="n_1mainValue有形固定資産減価償却率">
          <a:extLst>
            <a:ext uri="{FF2B5EF4-FFF2-40B4-BE49-F238E27FC236}">
              <a16:creationId xmlns:a16="http://schemas.microsoft.com/office/drawing/2014/main" id="{00000000-0008-0000-0D00-000063000000}"/>
            </a:ext>
          </a:extLst>
        </xdr:cNvPr>
        <xdr:cNvSpPr txBox="1"/>
      </xdr:nvSpPr>
      <xdr:spPr>
        <a:xfrm>
          <a:off x="3836044" y="5414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130986</xdr:rowOff>
    </xdr:from>
    <xdr:ext cx="405111" cy="259045"/>
    <xdr:sp macro="" textlink="">
      <xdr:nvSpPr>
        <xdr:cNvPr id="100" name="n_2mainValue有形固定資産減価償却率">
          <a:extLst>
            <a:ext uri="{FF2B5EF4-FFF2-40B4-BE49-F238E27FC236}">
              <a16:creationId xmlns:a16="http://schemas.microsoft.com/office/drawing/2014/main" id="{00000000-0008-0000-0D00-000064000000}"/>
            </a:ext>
          </a:extLst>
        </xdr:cNvPr>
        <xdr:cNvSpPr txBox="1"/>
      </xdr:nvSpPr>
      <xdr:spPr>
        <a:xfrm>
          <a:off x="3086744" y="5360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74312</xdr:rowOff>
    </xdr:from>
    <xdr:ext cx="405111" cy="259045"/>
    <xdr:sp macro="" textlink="">
      <xdr:nvSpPr>
        <xdr:cNvPr id="101" name="n_3mainValue有形固定資産減価償却率">
          <a:extLst>
            <a:ext uri="{FF2B5EF4-FFF2-40B4-BE49-F238E27FC236}">
              <a16:creationId xmlns:a16="http://schemas.microsoft.com/office/drawing/2014/main" id="{00000000-0008-0000-0D00-000065000000}"/>
            </a:ext>
          </a:extLst>
        </xdr:cNvPr>
        <xdr:cNvSpPr txBox="1"/>
      </xdr:nvSpPr>
      <xdr:spPr>
        <a:xfrm>
          <a:off x="2324744"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20337</xdr:rowOff>
    </xdr:from>
    <xdr:ext cx="405111" cy="259045"/>
    <xdr:sp macro="" textlink="">
      <xdr:nvSpPr>
        <xdr:cNvPr id="102" name="n_4mainValue有形固定資産減価償却率">
          <a:extLst>
            <a:ext uri="{FF2B5EF4-FFF2-40B4-BE49-F238E27FC236}">
              <a16:creationId xmlns:a16="http://schemas.microsoft.com/office/drawing/2014/main" id="{00000000-0008-0000-0D00-000066000000}"/>
            </a:ext>
          </a:extLst>
        </xdr:cNvPr>
        <xdr:cNvSpPr txBox="1"/>
      </xdr:nvSpPr>
      <xdr:spPr>
        <a:xfrm>
          <a:off x="1562744" y="524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債務償還比率及び将来負担比率は、町債残高が多いこと等により、類似団体と比較して高い状況となっている。</a:t>
          </a:r>
          <a:endParaRPr lang="ja-JP" altLang="ja-JP">
            <a:effectLst/>
          </a:endParaRPr>
        </a:p>
        <a:p>
          <a:r>
            <a:rPr kumimoji="1" lang="ja-JP" altLang="ja-JP" sz="1100">
              <a:solidFill>
                <a:schemeClr val="dk1"/>
              </a:solidFill>
              <a:effectLst/>
              <a:latin typeface="+mn-lt"/>
              <a:ea typeface="+mn-ea"/>
              <a:cs typeface="+mn-cs"/>
            </a:rPr>
            <a:t>　町債の多くは交付税措置率の高い起債であるため、実質的な財政負担は指標より軽減されるが、今後は、</a:t>
          </a:r>
          <a:r>
            <a:rPr kumimoji="1" lang="ja-JP" altLang="en-US" sz="1100">
              <a:solidFill>
                <a:schemeClr val="dk1"/>
              </a:solidFill>
              <a:effectLst/>
              <a:latin typeface="+mn-lt"/>
              <a:ea typeface="+mn-ea"/>
              <a:cs typeface="+mn-cs"/>
            </a:rPr>
            <a:t>中播消防署及び</a:t>
          </a:r>
          <a:r>
            <a:rPr kumimoji="1" lang="ja-JP" altLang="ja-JP" sz="1100">
              <a:solidFill>
                <a:schemeClr val="dk1"/>
              </a:solidFill>
              <a:effectLst/>
              <a:latin typeface="+mn-lt"/>
              <a:ea typeface="+mn-ea"/>
              <a:cs typeface="+mn-cs"/>
            </a:rPr>
            <a:t>クリーンセンター建替え事業等により地方債の残高も増えていく見込みであり、債務償還比率に注意を払っていく。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150604</xdr:rowOff>
    </xdr:from>
    <xdr:to>
      <xdr:col>76</xdr:col>
      <xdr:colOff>73025</xdr:colOff>
      <xdr:row>32</xdr:row>
      <xdr:rowOff>80754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744700" y="623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129031</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4846300" y="621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163558</xdr:rowOff>
    </xdr:from>
    <xdr:to>
      <xdr:col>72</xdr:col>
      <xdr:colOff>123825</xdr:colOff>
      <xdr:row>32</xdr:row>
      <xdr:rowOff>93708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033500" y="625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29954</xdr:rowOff>
    </xdr:from>
    <xdr:to>
      <xdr:col>76</xdr:col>
      <xdr:colOff>22225</xdr:colOff>
      <xdr:row>32</xdr:row>
      <xdr:rowOff>42908</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4084300" y="6287879"/>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118527</xdr:rowOff>
    </xdr:from>
    <xdr:to>
      <xdr:col>68</xdr:col>
      <xdr:colOff>123825</xdr:colOff>
      <xdr:row>32</xdr:row>
      <xdr:rowOff>48677</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3271500" y="620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169327</xdr:rowOff>
    </xdr:from>
    <xdr:to>
      <xdr:col>72</xdr:col>
      <xdr:colOff>73025</xdr:colOff>
      <xdr:row>32</xdr:row>
      <xdr:rowOff>42908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3322300" y="6255802"/>
          <a:ext cx="762000" cy="4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100793</xdr:rowOff>
    </xdr:from>
    <xdr:to>
      <xdr:col>64</xdr:col>
      <xdr:colOff>123825</xdr:colOff>
      <xdr:row>32</xdr:row>
      <xdr:rowOff>30943</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2509500" y="618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151593</xdr:rowOff>
    </xdr:from>
    <xdr:to>
      <xdr:col>68</xdr:col>
      <xdr:colOff>73025</xdr:colOff>
      <xdr:row>31</xdr:row>
      <xdr:rowOff>169327</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2560300" y="6238068"/>
          <a:ext cx="762000" cy="1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91766</xdr:rowOff>
    </xdr:from>
    <xdr:to>
      <xdr:col>60</xdr:col>
      <xdr:colOff>123825</xdr:colOff>
      <xdr:row>34</xdr:row>
      <xdr:rowOff>21916</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747500" y="652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151593</xdr:rowOff>
    </xdr:from>
    <xdr:to>
      <xdr:col>64</xdr:col>
      <xdr:colOff>73025</xdr:colOff>
      <xdr:row>33</xdr:row>
      <xdr:rowOff>142566</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1798300" y="6238068"/>
          <a:ext cx="762000" cy="33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84835</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3836727" y="634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39804</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3087427" y="629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22070</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2325427" y="627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13043</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1563427" y="661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132842</xdr:rowOff>
    </xdr:from>
    <xdr:to>
      <xdr:col>24</xdr:col>
      <xdr:colOff>114300</xdr:colOff>
      <xdr:row>34</xdr:row>
      <xdr:rowOff>62992</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579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47769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5705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91694</xdr:rowOff>
    </xdr:from>
    <xdr:to>
      <xdr:col>20</xdr:col>
      <xdr:colOff>38100</xdr:colOff>
      <xdr:row>34</xdr:row>
      <xdr:rowOff>21844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574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142494</xdr:rowOff>
    </xdr:from>
    <xdr:to>
      <xdr:col>24</xdr:col>
      <xdr:colOff>63500</xdr:colOff>
      <xdr:row>34</xdr:row>
      <xdr:rowOff>12192</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580034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48260</xdr:rowOff>
    </xdr:from>
    <xdr:to>
      <xdr:col>15</xdr:col>
      <xdr:colOff>101600</xdr:colOff>
      <xdr:row>33</xdr:row>
      <xdr:rowOff>149860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99060</xdr:rowOff>
    </xdr:from>
    <xdr:to>
      <xdr:col>19</xdr:col>
      <xdr:colOff>177800</xdr:colOff>
      <xdr:row>33</xdr:row>
      <xdr:rowOff>142494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575691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4826</xdr:rowOff>
    </xdr:from>
    <xdr:to>
      <xdr:col>10</xdr:col>
      <xdr:colOff>165100</xdr:colOff>
      <xdr:row>33</xdr:row>
      <xdr:rowOff>106426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566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55626</xdr:rowOff>
    </xdr:from>
    <xdr:to>
      <xdr:col>15</xdr:col>
      <xdr:colOff>50800</xdr:colOff>
      <xdr:row>33</xdr:row>
      <xdr:rowOff>99060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571347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132842</xdr:rowOff>
    </xdr:from>
    <xdr:to>
      <xdr:col>6</xdr:col>
      <xdr:colOff>38100</xdr:colOff>
      <xdr:row>33</xdr:row>
      <xdr:rowOff>62992</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56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12192</xdr:rowOff>
    </xdr:from>
    <xdr:to>
      <xdr:col>10</xdr:col>
      <xdr:colOff>114300</xdr:colOff>
      <xdr:row>33</xdr:row>
      <xdr:rowOff>55626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56700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38371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52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166387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48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122953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43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79519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39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167799</xdr:rowOff>
    </xdr:from>
    <xdr:to>
      <xdr:col>55</xdr:col>
      <xdr:colOff>50800</xdr:colOff>
      <xdr:row>39</xdr:row>
      <xdr:rowOff>97949</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68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19226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3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8350</xdr:rowOff>
    </xdr:from>
    <xdr:to>
      <xdr:col>50</xdr:col>
      <xdr:colOff>165100</xdr:colOff>
      <xdr:row>39</xdr:row>
      <xdr:rowOff>109950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6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47149</xdr:rowOff>
    </xdr:from>
    <xdr:to>
      <xdr:col>55</xdr:col>
      <xdr:colOff>0</xdr:colOff>
      <xdr:row>39</xdr:row>
      <xdr:rowOff>59150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33699"/>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20847</xdr:rowOff>
    </xdr:from>
    <xdr:to>
      <xdr:col>46</xdr:col>
      <xdr:colOff>38100</xdr:colOff>
      <xdr:row>39</xdr:row>
      <xdr:rowOff>122447</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59150</xdr:rowOff>
    </xdr:from>
    <xdr:to>
      <xdr:col>50</xdr:col>
      <xdr:colOff>114300</xdr:colOff>
      <xdr:row>39</xdr:row>
      <xdr:rowOff>71647</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45700"/>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30982</xdr:rowOff>
    </xdr:from>
    <xdr:to>
      <xdr:col>41</xdr:col>
      <xdr:colOff>101600</xdr:colOff>
      <xdr:row>39</xdr:row>
      <xdr:rowOff>132582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1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71647</xdr:rowOff>
    </xdr:from>
    <xdr:to>
      <xdr:col>45</xdr:col>
      <xdr:colOff>177800</xdr:colOff>
      <xdr:row>39</xdr:row>
      <xdr:rowOff>81782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58197"/>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40773</xdr:rowOff>
    </xdr:from>
    <xdr:to>
      <xdr:col>36</xdr:col>
      <xdr:colOff>165100</xdr:colOff>
      <xdr:row>39</xdr:row>
      <xdr:rowOff>142373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2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81782</xdr:rowOff>
    </xdr:from>
    <xdr:to>
      <xdr:col>41</xdr:col>
      <xdr:colOff>50800</xdr:colOff>
      <xdr:row>39</xdr:row>
      <xdr:rowOff>91573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68332"/>
          <a:ext cx="8890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126477</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47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138974</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48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149109</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49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158900</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50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6350</xdr:rowOff>
    </xdr:from>
    <xdr:to>
      <xdr:col>24</xdr:col>
      <xdr:colOff>114300</xdr:colOff>
      <xdr:row>58</xdr:row>
      <xdr:rowOff>107950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29227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148409</xdr:rowOff>
    </xdr:from>
    <xdr:to>
      <xdr:col>20</xdr:col>
      <xdr:colOff>38100</xdr:colOff>
      <xdr:row>58</xdr:row>
      <xdr:rowOff>78559</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99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27759</xdr:rowOff>
    </xdr:from>
    <xdr:to>
      <xdr:col>24</xdr:col>
      <xdr:colOff>63500</xdr:colOff>
      <xdr:row>58</xdr:row>
      <xdr:rowOff>57150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997185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120650</xdr:rowOff>
    </xdr:from>
    <xdr:to>
      <xdr:col>15</xdr:col>
      <xdr:colOff>101600</xdr:colOff>
      <xdr:row>58</xdr:row>
      <xdr:rowOff>50800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0</xdr:rowOff>
    </xdr:from>
    <xdr:to>
      <xdr:col>19</xdr:col>
      <xdr:colOff>177800</xdr:colOff>
      <xdr:row>58</xdr:row>
      <xdr:rowOff>27759</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994410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92891</xdr:rowOff>
    </xdr:from>
    <xdr:to>
      <xdr:col>10</xdr:col>
      <xdr:colOff>165100</xdr:colOff>
      <xdr:row>58</xdr:row>
      <xdr:rowOff>23041</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986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143691</xdr:rowOff>
    </xdr:from>
    <xdr:to>
      <xdr:col>15</xdr:col>
      <xdr:colOff>50800</xdr:colOff>
      <xdr:row>58</xdr:row>
      <xdr:rowOff>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991634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65133</xdr:rowOff>
    </xdr:from>
    <xdr:to>
      <xdr:col>6</xdr:col>
      <xdr:colOff>38100</xdr:colOff>
      <xdr:row>57</xdr:row>
      <xdr:rowOff>166733</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115933</xdr:rowOff>
    </xdr:from>
    <xdr:to>
      <xdr:col>10</xdr:col>
      <xdr:colOff>114300</xdr:colOff>
      <xdr:row>57</xdr:row>
      <xdr:rowOff>143691</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988858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95086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969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67327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9640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11810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38543</xdr:rowOff>
    </xdr:from>
    <xdr:to>
      <xdr:col>55</xdr:col>
      <xdr:colOff>50800</xdr:colOff>
      <xdr:row>59</xdr:row>
      <xdr:rowOff>140143</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15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61420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005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59901</xdr:rowOff>
    </xdr:from>
    <xdr:to>
      <xdr:col>50</xdr:col>
      <xdr:colOff>165100</xdr:colOff>
      <xdr:row>59</xdr:row>
      <xdr:rowOff>161501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17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89343</xdr:rowOff>
    </xdr:from>
    <xdr:to>
      <xdr:col>55</xdr:col>
      <xdr:colOff>0</xdr:colOff>
      <xdr:row>59</xdr:row>
      <xdr:rowOff>110701</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204893"/>
          <a:ext cx="838200" cy="2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82116</xdr:rowOff>
    </xdr:from>
    <xdr:to>
      <xdr:col>46</xdr:col>
      <xdr:colOff>38100</xdr:colOff>
      <xdr:row>60</xdr:row>
      <xdr:rowOff>12266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110701</xdr:rowOff>
    </xdr:from>
    <xdr:to>
      <xdr:col>50</xdr:col>
      <xdr:colOff>114300</xdr:colOff>
      <xdr:row>59</xdr:row>
      <xdr:rowOff>132916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226251"/>
          <a:ext cx="889000" cy="2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99633</xdr:rowOff>
    </xdr:from>
    <xdr:to>
      <xdr:col>41</xdr:col>
      <xdr:colOff>101600</xdr:colOff>
      <xdr:row>60</xdr:row>
      <xdr:rowOff>29783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21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132916</xdr:rowOff>
    </xdr:from>
    <xdr:to>
      <xdr:col>45</xdr:col>
      <xdr:colOff>177800</xdr:colOff>
      <xdr:row>59</xdr:row>
      <xdr:rowOff>150433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248466"/>
          <a:ext cx="889000" cy="1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117038</xdr:rowOff>
    </xdr:from>
    <xdr:to>
      <xdr:col>36</xdr:col>
      <xdr:colOff>165100</xdr:colOff>
      <xdr:row>60</xdr:row>
      <xdr:rowOff>47188</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2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150433</xdr:rowOff>
    </xdr:from>
    <xdr:to>
      <xdr:col>41</xdr:col>
      <xdr:colOff>50800</xdr:colOff>
      <xdr:row>59</xdr:row>
      <xdr:rowOff>167838</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265983"/>
          <a:ext cx="8890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6578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995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28793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997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46310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999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63715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007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38736</xdr:rowOff>
    </xdr:from>
    <xdr:to>
      <xdr:col>24</xdr:col>
      <xdr:colOff>114300</xdr:colOff>
      <xdr:row>82</xdr:row>
      <xdr:rowOff>140336</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61613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149225</xdr:rowOff>
    </xdr:from>
    <xdr:to>
      <xdr:col>20</xdr:col>
      <xdr:colOff>38100</xdr:colOff>
      <xdr:row>82</xdr:row>
      <xdr:rowOff>79375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28575</xdr:rowOff>
    </xdr:from>
    <xdr:to>
      <xdr:col>24</xdr:col>
      <xdr:colOff>63500</xdr:colOff>
      <xdr:row>82</xdr:row>
      <xdr:rowOff>89536</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087475"/>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74930</xdr:rowOff>
    </xdr:from>
    <xdr:to>
      <xdr:col>15</xdr:col>
      <xdr:colOff>101600</xdr:colOff>
      <xdr:row>82</xdr:row>
      <xdr:rowOff>5080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125730</xdr:rowOff>
    </xdr:from>
    <xdr:to>
      <xdr:col>19</xdr:col>
      <xdr:colOff>177800</xdr:colOff>
      <xdr:row>82</xdr:row>
      <xdr:rowOff>28575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0131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168275</xdr:rowOff>
    </xdr:from>
    <xdr:to>
      <xdr:col>10</xdr:col>
      <xdr:colOff>165100</xdr:colOff>
      <xdr:row>81</xdr:row>
      <xdr:rowOff>98425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47625</xdr:rowOff>
    </xdr:from>
    <xdr:to>
      <xdr:col>15</xdr:col>
      <xdr:colOff>50800</xdr:colOff>
      <xdr:row>81</xdr:row>
      <xdr:rowOff>125730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393507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88264</xdr:rowOff>
    </xdr:from>
    <xdr:to>
      <xdr:col>6</xdr:col>
      <xdr:colOff>38100</xdr:colOff>
      <xdr:row>81</xdr:row>
      <xdr:rowOff>18414</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139064</xdr:rowOff>
    </xdr:from>
    <xdr:to>
      <xdr:col>10</xdr:col>
      <xdr:colOff>114300</xdr:colOff>
      <xdr:row>81</xdr:row>
      <xdr:rowOff>47625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3855064"/>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95902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21607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114952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34941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152273</xdr:rowOff>
    </xdr:from>
    <xdr:to>
      <xdr:col>55</xdr:col>
      <xdr:colOff>50800</xdr:colOff>
      <xdr:row>86</xdr:row>
      <xdr:rowOff>82423</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2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67200</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154369</xdr:rowOff>
    </xdr:from>
    <xdr:to>
      <xdr:col>50</xdr:col>
      <xdr:colOff>165100</xdr:colOff>
      <xdr:row>86</xdr:row>
      <xdr:rowOff>84519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2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31623</xdr:rowOff>
    </xdr:from>
    <xdr:to>
      <xdr:col>55</xdr:col>
      <xdr:colOff>0</xdr:colOff>
      <xdr:row>86</xdr:row>
      <xdr:rowOff>33719</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776323"/>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156274</xdr:rowOff>
    </xdr:from>
    <xdr:to>
      <xdr:col>46</xdr:col>
      <xdr:colOff>38100</xdr:colOff>
      <xdr:row>86</xdr:row>
      <xdr:rowOff>86424</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2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33719</xdr:rowOff>
    </xdr:from>
    <xdr:to>
      <xdr:col>50</xdr:col>
      <xdr:colOff>114300</xdr:colOff>
      <xdr:row>86</xdr:row>
      <xdr:rowOff>35624</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77841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157987</xdr:rowOff>
    </xdr:from>
    <xdr:to>
      <xdr:col>41</xdr:col>
      <xdr:colOff>101600</xdr:colOff>
      <xdr:row>86</xdr:row>
      <xdr:rowOff>88137</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3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35624</xdr:rowOff>
    </xdr:from>
    <xdr:to>
      <xdr:col>45</xdr:col>
      <xdr:colOff>177800</xdr:colOff>
      <xdr:row>86</xdr:row>
      <xdr:rowOff>37337</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780324"/>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159513</xdr:rowOff>
    </xdr:from>
    <xdr:to>
      <xdr:col>36</xdr:col>
      <xdr:colOff>165100</xdr:colOff>
      <xdr:row>86</xdr:row>
      <xdr:rowOff>89663</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37337</xdr:rowOff>
    </xdr:from>
    <xdr:to>
      <xdr:col>41</xdr:col>
      <xdr:colOff>50800</xdr:colOff>
      <xdr:row>86</xdr:row>
      <xdr:rowOff>38863</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782037"/>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75646</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2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77551</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2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79264</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2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80790</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31115</xdr:rowOff>
    </xdr:from>
    <xdr:to>
      <xdr:col>85</xdr:col>
      <xdr:colOff>177800</xdr:colOff>
      <xdr:row>37</xdr:row>
      <xdr:rowOff>132715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53992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137795</xdr:rowOff>
    </xdr:from>
    <xdr:to>
      <xdr:col>81</xdr:col>
      <xdr:colOff>101600</xdr:colOff>
      <xdr:row>37</xdr:row>
      <xdr:rowOff>67945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17145</xdr:rowOff>
    </xdr:from>
    <xdr:to>
      <xdr:col>85</xdr:col>
      <xdr:colOff>127000</xdr:colOff>
      <xdr:row>37</xdr:row>
      <xdr:rowOff>81915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5481300" y="636079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84455</xdr:rowOff>
    </xdr:from>
    <xdr:to>
      <xdr:col>76</xdr:col>
      <xdr:colOff>165100</xdr:colOff>
      <xdr:row>37</xdr:row>
      <xdr:rowOff>14605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135255</xdr:rowOff>
    </xdr:from>
    <xdr:to>
      <xdr:col>81</xdr:col>
      <xdr:colOff>50800</xdr:colOff>
      <xdr:row>37</xdr:row>
      <xdr:rowOff>17145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63074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19685</xdr:rowOff>
    </xdr:from>
    <xdr:to>
      <xdr:col>72</xdr:col>
      <xdr:colOff>38100</xdr:colOff>
      <xdr:row>36</xdr:row>
      <xdr:rowOff>121285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70485</xdr:rowOff>
    </xdr:from>
    <xdr:to>
      <xdr:col>76</xdr:col>
      <xdr:colOff>114300</xdr:colOff>
      <xdr:row>36</xdr:row>
      <xdr:rowOff>135255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624268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126365</xdr:rowOff>
    </xdr:from>
    <xdr:to>
      <xdr:col>67</xdr:col>
      <xdr:colOff>101600</xdr:colOff>
      <xdr:row>36</xdr:row>
      <xdr:rowOff>56515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5715</xdr:rowOff>
    </xdr:from>
    <xdr:to>
      <xdr:col>71</xdr:col>
      <xdr:colOff>177800</xdr:colOff>
      <xdr:row>36</xdr:row>
      <xdr:rowOff>70485</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617791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84472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137812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73042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42689</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73406</xdr:rowOff>
    </xdr:from>
    <xdr:to>
      <xdr:col>112</xdr:col>
      <xdr:colOff>38100</xdr:colOff>
      <xdr:row>40</xdr:row>
      <xdr:rowOff>3556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115062</xdr:rowOff>
    </xdr:from>
    <xdr:to>
      <xdr:col>116</xdr:col>
      <xdr:colOff>63500</xdr:colOff>
      <xdr:row>39</xdr:row>
      <xdr:rowOff>124206</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1323300" y="68016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9398</xdr:rowOff>
    </xdr:from>
    <xdr:to>
      <xdr:col>107</xdr:col>
      <xdr:colOff>101600</xdr:colOff>
      <xdr:row>39</xdr:row>
      <xdr:rowOff>110998</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60198</xdr:rowOff>
    </xdr:from>
    <xdr:to>
      <xdr:col>111</xdr:col>
      <xdr:colOff>177800</xdr:colOff>
      <xdr:row>39</xdr:row>
      <xdr:rowOff>124206</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20434300" y="67467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18542</xdr:rowOff>
    </xdr:from>
    <xdr:to>
      <xdr:col>102</xdr:col>
      <xdr:colOff>165100</xdr:colOff>
      <xdr:row>39</xdr:row>
      <xdr:rowOff>120142</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60198</xdr:rowOff>
    </xdr:from>
    <xdr:to>
      <xdr:col>107</xdr:col>
      <xdr:colOff>50800</xdr:colOff>
      <xdr:row>39</xdr:row>
      <xdr:rowOff>69342</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9545300" y="67467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27686</xdr:rowOff>
    </xdr:from>
    <xdr:to>
      <xdr:col>98</xdr:col>
      <xdr:colOff>38100</xdr:colOff>
      <xdr:row>39</xdr:row>
      <xdr:rowOff>129286</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69342</xdr:rowOff>
    </xdr:from>
    <xdr:to>
      <xdr:col>102</xdr:col>
      <xdr:colOff>114300</xdr:colOff>
      <xdr:row>39</xdr:row>
      <xdr:rowOff>78486</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8656300" y="6755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166133</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102125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111269</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427" y="679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120413</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427"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71137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xdr:rowOff>
    </xdr:from>
    <xdr:to>
      <xdr:col>81</xdr:col>
      <xdr:colOff>101600</xdr:colOff>
      <xdr:row>59</xdr:row>
      <xdr:rowOff>102235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51435</xdr:rowOff>
    </xdr:from>
    <xdr:to>
      <xdr:col>85</xdr:col>
      <xdr:colOff>127000</xdr:colOff>
      <xdr:row>59</xdr:row>
      <xdr:rowOff>99060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1016698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126365</xdr:rowOff>
    </xdr:from>
    <xdr:to>
      <xdr:col>76</xdr:col>
      <xdr:colOff>165100</xdr:colOff>
      <xdr:row>59</xdr:row>
      <xdr:rowOff>56515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xdr:rowOff>
    </xdr:from>
    <xdr:to>
      <xdr:col>81</xdr:col>
      <xdr:colOff>50800</xdr:colOff>
      <xdr:row>59</xdr:row>
      <xdr:rowOff>51435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101212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71120</xdr:rowOff>
    </xdr:from>
    <xdr:to>
      <xdr:col>72</xdr:col>
      <xdr:colOff>38100</xdr:colOff>
      <xdr:row>59</xdr:row>
      <xdr:rowOff>1270</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121920</xdr:rowOff>
    </xdr:from>
    <xdr:to>
      <xdr:col>76</xdr:col>
      <xdr:colOff>114300</xdr:colOff>
      <xdr:row>59</xdr:row>
      <xdr:rowOff>5715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1006602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xdr:rowOff>
    </xdr:from>
    <xdr:to>
      <xdr:col>67</xdr:col>
      <xdr:colOff>101600</xdr:colOff>
      <xdr:row>58</xdr:row>
      <xdr:rowOff>107950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57150</xdr:rowOff>
    </xdr:from>
    <xdr:to>
      <xdr:col>71</xdr:col>
      <xdr:colOff>177800</xdr:colOff>
      <xdr:row>58</xdr:row>
      <xdr:rowOff>121920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100012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118762</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73042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17797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124477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E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00000000-0008-0000-0E00-000051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00000000-0008-0000-0E00-000053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00000000-0008-0000-0E00-000055020000}"/>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42600</xdr:rowOff>
    </xdr:from>
    <xdr:to>
      <xdr:col>116</xdr:col>
      <xdr:colOff>114300</xdr:colOff>
      <xdr:row>62</xdr:row>
      <xdr:rowOff>144200</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2110700" y="1067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21027</xdr:rowOff>
    </xdr:from>
    <xdr:ext cx="469744" cy="259045"/>
    <xdr:sp macro="" textlink="">
      <xdr:nvSpPr>
        <xdr:cNvPr id="609" name="【学校施設】&#10;一人当たり面積該当値テキスト">
          <a:extLst>
            <a:ext uri="{FF2B5EF4-FFF2-40B4-BE49-F238E27FC236}">
              <a16:creationId xmlns:a16="http://schemas.microsoft.com/office/drawing/2014/main" id="{00000000-0008-0000-0E00-000061020000}"/>
            </a:ext>
          </a:extLst>
        </xdr:cNvPr>
        <xdr:cNvSpPr txBox="1"/>
      </xdr:nvSpPr>
      <xdr:spPr>
        <a:xfrm>
          <a:off x="22199600" y="1065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59255</xdr:rowOff>
    </xdr:from>
    <xdr:to>
      <xdr:col>112</xdr:col>
      <xdr:colOff>38100</xdr:colOff>
      <xdr:row>62</xdr:row>
      <xdr:rowOff>160855</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1272500" y="1068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93400</xdr:rowOff>
    </xdr:from>
    <xdr:to>
      <xdr:col>116</xdr:col>
      <xdr:colOff>63500</xdr:colOff>
      <xdr:row>62</xdr:row>
      <xdr:rowOff>110055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1323300" y="10723300"/>
          <a:ext cx="8382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76889</xdr:rowOff>
    </xdr:from>
    <xdr:to>
      <xdr:col>107</xdr:col>
      <xdr:colOff>101600</xdr:colOff>
      <xdr:row>63</xdr:row>
      <xdr:rowOff>7039</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0383500" y="1070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110055</xdr:rowOff>
    </xdr:from>
    <xdr:to>
      <xdr:col>111</xdr:col>
      <xdr:colOff>177800</xdr:colOff>
      <xdr:row>62</xdr:row>
      <xdr:rowOff>127689</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20434300" y="10739955"/>
          <a:ext cx="889000" cy="1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89299</xdr:rowOff>
    </xdr:from>
    <xdr:to>
      <xdr:col>102</xdr:col>
      <xdr:colOff>165100</xdr:colOff>
      <xdr:row>63</xdr:row>
      <xdr:rowOff>19449</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9494500" y="1071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127689</xdr:rowOff>
    </xdr:from>
    <xdr:to>
      <xdr:col>107</xdr:col>
      <xdr:colOff>50800</xdr:colOff>
      <xdr:row>62</xdr:row>
      <xdr:rowOff>140099</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19545300" y="10757589"/>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103015</xdr:rowOff>
    </xdr:from>
    <xdr:to>
      <xdr:col>98</xdr:col>
      <xdr:colOff>38100</xdr:colOff>
      <xdr:row>63</xdr:row>
      <xdr:rowOff>33165</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8605500" y="1073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140099</xdr:rowOff>
    </xdr:from>
    <xdr:to>
      <xdr:col>102</xdr:col>
      <xdr:colOff>114300</xdr:colOff>
      <xdr:row>62</xdr:row>
      <xdr:rowOff>153815</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8656300" y="1076999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00000000-0008-0000-0E00-00006A020000}"/>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00000000-0008-0000-0E00-00006B020000}"/>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00000000-0008-0000-0E00-00006C020000}"/>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00000000-0008-0000-0E00-00006D020000}"/>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151982</xdr:rowOff>
    </xdr:from>
    <xdr:ext cx="469744" cy="259045"/>
    <xdr:sp macro="" textlink="">
      <xdr:nvSpPr>
        <xdr:cNvPr id="622" name="n_1mainValue【学校施設】&#10;一人当たり面積">
          <a:extLst>
            <a:ext uri="{FF2B5EF4-FFF2-40B4-BE49-F238E27FC236}">
              <a16:creationId xmlns:a16="http://schemas.microsoft.com/office/drawing/2014/main" id="{00000000-0008-0000-0E00-00006E020000}"/>
            </a:ext>
          </a:extLst>
        </xdr:cNvPr>
        <xdr:cNvSpPr txBox="1"/>
      </xdr:nvSpPr>
      <xdr:spPr>
        <a:xfrm>
          <a:off x="21075727" y="1078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169616</xdr:rowOff>
    </xdr:from>
    <xdr:ext cx="469744" cy="259045"/>
    <xdr:sp macro="" textlink="">
      <xdr:nvSpPr>
        <xdr:cNvPr id="623" name="n_2mainValue【学校施設】&#10;一人当たり面積">
          <a:extLst>
            <a:ext uri="{FF2B5EF4-FFF2-40B4-BE49-F238E27FC236}">
              <a16:creationId xmlns:a16="http://schemas.microsoft.com/office/drawing/2014/main" id="{00000000-0008-0000-0E00-00006F020000}"/>
            </a:ext>
          </a:extLst>
        </xdr:cNvPr>
        <xdr:cNvSpPr txBox="1"/>
      </xdr:nvSpPr>
      <xdr:spPr>
        <a:xfrm>
          <a:off x="20199427" y="1079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10576</xdr:rowOff>
    </xdr:from>
    <xdr:ext cx="469744" cy="259045"/>
    <xdr:sp macro="" textlink="">
      <xdr:nvSpPr>
        <xdr:cNvPr id="624" name="n_3mainValue【学校施設】&#10;一人当たり面積">
          <a:extLst>
            <a:ext uri="{FF2B5EF4-FFF2-40B4-BE49-F238E27FC236}">
              <a16:creationId xmlns:a16="http://schemas.microsoft.com/office/drawing/2014/main" id="{00000000-0008-0000-0E00-000070020000}"/>
            </a:ext>
          </a:extLst>
        </xdr:cNvPr>
        <xdr:cNvSpPr txBox="1"/>
      </xdr:nvSpPr>
      <xdr:spPr>
        <a:xfrm>
          <a:off x="19310427" y="1081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24292</xdr:rowOff>
    </xdr:from>
    <xdr:ext cx="469744" cy="259045"/>
    <xdr:sp macro="" textlink="">
      <xdr:nvSpPr>
        <xdr:cNvPr id="625" name="n_4mainValue【学校施設】&#10;一人当たり面積">
          <a:extLst>
            <a:ext uri="{FF2B5EF4-FFF2-40B4-BE49-F238E27FC236}">
              <a16:creationId xmlns:a16="http://schemas.microsoft.com/office/drawing/2014/main" id="{00000000-0008-0000-0E00-000071020000}"/>
            </a:ext>
          </a:extLst>
        </xdr:cNvPr>
        <xdr:cNvSpPr txBox="1"/>
      </xdr:nvSpPr>
      <xdr:spPr>
        <a:xfrm>
          <a:off x="18421427" y="108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129358</xdr:rowOff>
    </xdr:from>
    <xdr:to>
      <xdr:col>85</xdr:col>
      <xdr:colOff>177800</xdr:colOff>
      <xdr:row>84</xdr:row>
      <xdr:rowOff>59508</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107785</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83638</xdr:rowOff>
    </xdr:from>
    <xdr:to>
      <xdr:col>81</xdr:col>
      <xdr:colOff>101600</xdr:colOff>
      <xdr:row>84</xdr:row>
      <xdr:rowOff>13788</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134438</xdr:rowOff>
    </xdr:from>
    <xdr:to>
      <xdr:col>85</xdr:col>
      <xdr:colOff>127000</xdr:colOff>
      <xdr:row>84</xdr:row>
      <xdr:rowOff>8708</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43647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77107</xdr:rowOff>
    </xdr:from>
    <xdr:to>
      <xdr:col>76</xdr:col>
      <xdr:colOff>165100</xdr:colOff>
      <xdr:row>84</xdr:row>
      <xdr:rowOff>7257</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127907</xdr:rowOff>
    </xdr:from>
    <xdr:to>
      <xdr:col>81</xdr:col>
      <xdr:colOff>50800</xdr:colOff>
      <xdr:row>83</xdr:row>
      <xdr:rowOff>134438</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4592300" y="143582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28121</xdr:rowOff>
    </xdr:from>
    <xdr:to>
      <xdr:col>72</xdr:col>
      <xdr:colOff>38100</xdr:colOff>
      <xdr:row>83</xdr:row>
      <xdr:rowOff>129721</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78921</xdr:rowOff>
    </xdr:from>
    <xdr:to>
      <xdr:col>76</xdr:col>
      <xdr:colOff>114300</xdr:colOff>
      <xdr:row>83</xdr:row>
      <xdr:rowOff>127907</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3703300" y="143092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150586</xdr:rowOff>
    </xdr:from>
    <xdr:to>
      <xdr:col>67</xdr:col>
      <xdr:colOff>101600</xdr:colOff>
      <xdr:row>83</xdr:row>
      <xdr:rowOff>80736</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29936</xdr:rowOff>
    </xdr:from>
    <xdr:to>
      <xdr:col>71</xdr:col>
      <xdr:colOff>177800</xdr:colOff>
      <xdr:row>83</xdr:row>
      <xdr:rowOff>78921</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42602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4915</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169834</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440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120848</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71863</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430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00000000-0008-0000-0E00-0000C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00000000-0008-0000-0E00-0000C702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00000000-0008-0000-0E00-0000C9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00000000-0008-0000-0E00-0000CB020000}"/>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727" name="【児童館】&#10;一人当たり面積該当値テキスト">
          <a:extLst>
            <a:ext uri="{FF2B5EF4-FFF2-40B4-BE49-F238E27FC236}">
              <a16:creationId xmlns:a16="http://schemas.microsoft.com/office/drawing/2014/main" id="{00000000-0008-0000-0E00-0000D7020000}"/>
            </a:ext>
          </a:extLst>
        </xdr:cNvPr>
        <xdr:cNvSpPr txBox="1"/>
      </xdr:nvSpPr>
      <xdr:spPr>
        <a:xfrm>
          <a:off x="221996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9071</xdr:rowOff>
    </xdr:from>
    <xdr:to>
      <xdr:col>112</xdr:col>
      <xdr:colOff>38100</xdr:colOff>
      <xdr:row>82</xdr:row>
      <xdr:rowOff>110671</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1272500" y="140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59871</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flipV="1">
          <a:off x="21323300" y="140970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30843</xdr:rowOff>
    </xdr:from>
    <xdr:to>
      <xdr:col>107</xdr:col>
      <xdr:colOff>101600</xdr:colOff>
      <xdr:row>82</xdr:row>
      <xdr:rowOff>132443</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0383500" y="1408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59871</xdr:rowOff>
    </xdr:from>
    <xdr:to>
      <xdr:col>111</xdr:col>
      <xdr:colOff>177800</xdr:colOff>
      <xdr:row>82</xdr:row>
      <xdr:rowOff>81643</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20434300" y="1411877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41729</xdr:rowOff>
    </xdr:from>
    <xdr:to>
      <xdr:col>102</xdr:col>
      <xdr:colOff>165100</xdr:colOff>
      <xdr:row>82</xdr:row>
      <xdr:rowOff>143329</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19494500" y="1410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81643</xdr:rowOff>
    </xdr:from>
    <xdr:to>
      <xdr:col>107</xdr:col>
      <xdr:colOff>50800</xdr:colOff>
      <xdr:row>82</xdr:row>
      <xdr:rowOff>92529</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flipV="1">
          <a:off x="19545300" y="141405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92529</xdr:rowOff>
    </xdr:from>
    <xdr:to>
      <xdr:col>102</xdr:col>
      <xdr:colOff>114300</xdr:colOff>
      <xdr:row>82</xdr:row>
      <xdr:rowOff>114300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flipV="1">
          <a:off x="18656300" y="141514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00000000-0008-0000-0E00-0000E0020000}"/>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00000000-0008-0000-0E00-0000E1020000}"/>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00000000-0008-0000-0E00-0000E2020000}"/>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00000000-0008-0000-0E00-0000E3020000}"/>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127198</xdr:rowOff>
    </xdr:from>
    <xdr:ext cx="469744" cy="259045"/>
    <xdr:sp macro="" textlink="">
      <xdr:nvSpPr>
        <xdr:cNvPr id="740" name="n_1mainValue【児童館】&#10;一人当たり面積">
          <a:extLst>
            <a:ext uri="{FF2B5EF4-FFF2-40B4-BE49-F238E27FC236}">
              <a16:creationId xmlns:a16="http://schemas.microsoft.com/office/drawing/2014/main" id="{00000000-0008-0000-0E00-0000E4020000}"/>
            </a:ext>
          </a:extLst>
        </xdr:cNvPr>
        <xdr:cNvSpPr txBox="1"/>
      </xdr:nvSpPr>
      <xdr:spPr>
        <a:xfrm>
          <a:off x="21075727" y="1384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148970</xdr:rowOff>
    </xdr:from>
    <xdr:ext cx="469744" cy="259045"/>
    <xdr:sp macro="" textlink="">
      <xdr:nvSpPr>
        <xdr:cNvPr id="741" name="n_2mainValue【児童館】&#10;一人当たり面積">
          <a:extLst>
            <a:ext uri="{FF2B5EF4-FFF2-40B4-BE49-F238E27FC236}">
              <a16:creationId xmlns:a16="http://schemas.microsoft.com/office/drawing/2014/main" id="{00000000-0008-0000-0E00-0000E5020000}"/>
            </a:ext>
          </a:extLst>
        </xdr:cNvPr>
        <xdr:cNvSpPr txBox="1"/>
      </xdr:nvSpPr>
      <xdr:spPr>
        <a:xfrm>
          <a:off x="20199427" y="138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159856</xdr:rowOff>
    </xdr:from>
    <xdr:ext cx="469744" cy="259045"/>
    <xdr:sp macro="" textlink="">
      <xdr:nvSpPr>
        <xdr:cNvPr id="742" name="n_3mainValue【児童館】&#10;一人当たり面積">
          <a:extLst>
            <a:ext uri="{FF2B5EF4-FFF2-40B4-BE49-F238E27FC236}">
              <a16:creationId xmlns:a16="http://schemas.microsoft.com/office/drawing/2014/main" id="{00000000-0008-0000-0E00-0000E6020000}"/>
            </a:ext>
          </a:extLst>
        </xdr:cNvPr>
        <xdr:cNvSpPr txBox="1"/>
      </xdr:nvSpPr>
      <xdr:spPr>
        <a:xfrm>
          <a:off x="19310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43" name="n_4mainValue【児童館】&#10;一人当たり面積">
          <a:extLst>
            <a:ext uri="{FF2B5EF4-FFF2-40B4-BE49-F238E27FC236}">
              <a16:creationId xmlns:a16="http://schemas.microsoft.com/office/drawing/2014/main" id="{00000000-0008-0000-0E00-0000E7020000}"/>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00000000-0008-0000-0E00-00000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00000000-0008-0000-0E00-000002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00000000-0008-0000-0E00-0000040300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74" name="【公民館】&#10;有形固定資産減価償却率平均値テキスト">
          <a:extLst>
            <a:ext uri="{FF2B5EF4-FFF2-40B4-BE49-F238E27FC236}">
              <a16:creationId xmlns:a16="http://schemas.microsoft.com/office/drawing/2014/main" id="{00000000-0008-0000-0E00-000006030000}"/>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00000000-0008-0000-0E00-00000803000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6268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786" name="【公民館】&#10;有形固定資産減価償却率該当値テキスト">
          <a:extLst>
            <a:ext uri="{FF2B5EF4-FFF2-40B4-BE49-F238E27FC236}">
              <a16:creationId xmlns:a16="http://schemas.microsoft.com/office/drawing/2014/main" id="{00000000-0008-0000-0E00-000012030000}"/>
            </a:ext>
          </a:extLst>
        </xdr:cNvPr>
        <xdr:cNvSpPr txBox="1"/>
      </xdr:nvSpPr>
      <xdr:spPr>
        <a:xfrm>
          <a:off x="163576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90714</xdr:rowOff>
    </xdr:from>
    <xdr:to>
      <xdr:col>81</xdr:col>
      <xdr:colOff>101600</xdr:colOff>
      <xdr:row>106</xdr:row>
      <xdr:rowOff>20864</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5430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141514</xdr:rowOff>
    </xdr:from>
    <xdr:to>
      <xdr:col>85</xdr:col>
      <xdr:colOff>127000</xdr:colOff>
      <xdr:row>106</xdr:row>
      <xdr:rowOff>7620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5481300" y="1814376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51526</xdr:rowOff>
    </xdr:from>
    <xdr:to>
      <xdr:col>76</xdr:col>
      <xdr:colOff>165100</xdr:colOff>
      <xdr:row>105</xdr:row>
      <xdr:rowOff>153126</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4541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102326</xdr:rowOff>
    </xdr:from>
    <xdr:to>
      <xdr:col>81</xdr:col>
      <xdr:colOff>50800</xdr:colOff>
      <xdr:row>105</xdr:row>
      <xdr:rowOff>141514</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4592300" y="1810457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3652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64770</xdr:rowOff>
    </xdr:from>
    <xdr:to>
      <xdr:col>76</xdr:col>
      <xdr:colOff>114300</xdr:colOff>
      <xdr:row>105</xdr:row>
      <xdr:rowOff>102326</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3703300" y="180670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23768</xdr:rowOff>
    </xdr:from>
    <xdr:to>
      <xdr:col>67</xdr:col>
      <xdr:colOff>101600</xdr:colOff>
      <xdr:row>105</xdr:row>
      <xdr:rowOff>125368</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2763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64770</xdr:rowOff>
    </xdr:from>
    <xdr:to>
      <xdr:col>71</xdr:col>
      <xdr:colOff>177800</xdr:colOff>
      <xdr:row>105</xdr:row>
      <xdr:rowOff>74568</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flipV="1">
          <a:off x="12814300" y="1806702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5" name="n_1aveValue【公民館】&#10;有形固定資産減価償却率">
          <a:extLst>
            <a:ext uri="{FF2B5EF4-FFF2-40B4-BE49-F238E27FC236}">
              <a16:creationId xmlns:a16="http://schemas.microsoft.com/office/drawing/2014/main" id="{00000000-0008-0000-0E00-00001B030000}"/>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6" name="n_2aveValue【公民館】&#10;有形固定資産減価償却率">
          <a:extLst>
            <a:ext uri="{FF2B5EF4-FFF2-40B4-BE49-F238E27FC236}">
              <a16:creationId xmlns:a16="http://schemas.microsoft.com/office/drawing/2014/main" id="{00000000-0008-0000-0E00-00001C030000}"/>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7" name="n_3aveValue【公民館】&#10;有形固定資産減価償却率">
          <a:extLst>
            <a:ext uri="{FF2B5EF4-FFF2-40B4-BE49-F238E27FC236}">
              <a16:creationId xmlns:a16="http://schemas.microsoft.com/office/drawing/2014/main" id="{00000000-0008-0000-0E00-00001D030000}"/>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8" name="n_4aveValue【公民館】&#10;有形固定資産減価償却率">
          <a:extLst>
            <a:ext uri="{FF2B5EF4-FFF2-40B4-BE49-F238E27FC236}">
              <a16:creationId xmlns:a16="http://schemas.microsoft.com/office/drawing/2014/main" id="{00000000-0008-0000-0E00-00001E030000}"/>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11991</xdr:rowOff>
    </xdr:from>
    <xdr:ext cx="405111" cy="259045"/>
    <xdr:sp macro="" textlink="">
      <xdr:nvSpPr>
        <xdr:cNvPr id="799" name="n_1mainValue【公民館】&#10;有形固定資産減価償却率">
          <a:extLst>
            <a:ext uri="{FF2B5EF4-FFF2-40B4-BE49-F238E27FC236}">
              <a16:creationId xmlns:a16="http://schemas.microsoft.com/office/drawing/2014/main" id="{00000000-0008-0000-0E00-00001F030000}"/>
            </a:ext>
          </a:extLst>
        </xdr:cNvPr>
        <xdr:cNvSpPr txBox="1"/>
      </xdr:nvSpPr>
      <xdr:spPr>
        <a:xfrm>
          <a:off x="152660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144253</xdr:rowOff>
    </xdr:from>
    <xdr:ext cx="405111" cy="259045"/>
    <xdr:sp macro="" textlink="">
      <xdr:nvSpPr>
        <xdr:cNvPr id="800" name="n_2mainValue【公民館】&#10;有形固定資産減価償却率">
          <a:extLst>
            <a:ext uri="{FF2B5EF4-FFF2-40B4-BE49-F238E27FC236}">
              <a16:creationId xmlns:a16="http://schemas.microsoft.com/office/drawing/2014/main" id="{00000000-0008-0000-0E00-000020030000}"/>
            </a:ext>
          </a:extLst>
        </xdr:cNvPr>
        <xdr:cNvSpPr txBox="1"/>
      </xdr:nvSpPr>
      <xdr:spPr>
        <a:xfrm>
          <a:off x="14389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106697</xdr:rowOff>
    </xdr:from>
    <xdr:ext cx="405111" cy="259045"/>
    <xdr:sp macro="" textlink="">
      <xdr:nvSpPr>
        <xdr:cNvPr id="801" name="n_3mainValue【公民館】&#10;有形固定資産減価償却率">
          <a:extLst>
            <a:ext uri="{FF2B5EF4-FFF2-40B4-BE49-F238E27FC236}">
              <a16:creationId xmlns:a16="http://schemas.microsoft.com/office/drawing/2014/main" id="{00000000-0008-0000-0E00-000021030000}"/>
            </a:ext>
          </a:extLst>
        </xdr:cNvPr>
        <xdr:cNvSpPr txBox="1"/>
      </xdr:nvSpPr>
      <xdr:spPr>
        <a:xfrm>
          <a:off x="13500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141895</xdr:rowOff>
    </xdr:from>
    <xdr:ext cx="405111" cy="259045"/>
    <xdr:sp macro="" textlink="">
      <xdr:nvSpPr>
        <xdr:cNvPr id="802" name="n_4mainValue【公民館】&#10;有形固定資産減価償却率">
          <a:extLst>
            <a:ext uri="{FF2B5EF4-FFF2-40B4-BE49-F238E27FC236}">
              <a16:creationId xmlns:a16="http://schemas.microsoft.com/office/drawing/2014/main" id="{00000000-0008-0000-0E00-000022030000}"/>
            </a:ext>
          </a:extLst>
        </xdr:cNvPr>
        <xdr:cNvSpPr txBox="1"/>
      </xdr:nvSpPr>
      <xdr:spPr>
        <a:xfrm>
          <a:off x="12611744" y="1780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00000000-0008-0000-0E00-00003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00000000-0008-0000-0E00-00003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00000000-0008-0000-0E00-00003B03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00000000-0008-0000-0E00-00003D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31" name="【公民館】&#10;一人当たり面積平均値テキスト">
          <a:extLst>
            <a:ext uri="{FF2B5EF4-FFF2-40B4-BE49-F238E27FC236}">
              <a16:creationId xmlns:a16="http://schemas.microsoft.com/office/drawing/2014/main" id="{00000000-0008-0000-0E00-00003F030000}"/>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00000000-0008-0000-0E00-00004203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00000000-0008-0000-0E00-000043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E00-00004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2110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105427</xdr:rowOff>
    </xdr:from>
    <xdr:ext cx="469744" cy="259045"/>
    <xdr:sp macro="" textlink="">
      <xdr:nvSpPr>
        <xdr:cNvPr id="843" name="【公民館】&#10;一人当たり面積該当値テキスト">
          <a:extLst>
            <a:ext uri="{FF2B5EF4-FFF2-40B4-BE49-F238E27FC236}">
              <a16:creationId xmlns:a16="http://schemas.microsoft.com/office/drawing/2014/main" id="{00000000-0008-0000-0E00-00004B030000}"/>
            </a:ext>
          </a:extLst>
        </xdr:cNvPr>
        <xdr:cNvSpPr txBox="1"/>
      </xdr:nvSpPr>
      <xdr:spPr>
        <a:xfrm>
          <a:off x="22199600"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95250</xdr:rowOff>
    </xdr:from>
    <xdr:to>
      <xdr:col>112</xdr:col>
      <xdr:colOff>38100</xdr:colOff>
      <xdr:row>106</xdr:row>
      <xdr:rowOff>25400</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21272500" y="1809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105</xdr:row>
      <xdr:rowOff>146050</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21323300" y="18135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107950</xdr:rowOff>
    </xdr:from>
    <xdr:to>
      <xdr:col>107</xdr:col>
      <xdr:colOff>101600</xdr:colOff>
      <xdr:row>106</xdr:row>
      <xdr:rowOff>38100</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20383500" y="181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146050</xdr:rowOff>
    </xdr:from>
    <xdr:to>
      <xdr:col>111</xdr:col>
      <xdr:colOff>177800</xdr:colOff>
      <xdr:row>105</xdr:row>
      <xdr:rowOff>158750</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20434300" y="18148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119380</xdr:rowOff>
    </xdr:from>
    <xdr:to>
      <xdr:col>102</xdr:col>
      <xdr:colOff>165100</xdr:colOff>
      <xdr:row>106</xdr:row>
      <xdr:rowOff>49530</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19494500" y="1812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158750</xdr:rowOff>
    </xdr:from>
    <xdr:to>
      <xdr:col>107</xdr:col>
      <xdr:colOff>50800</xdr:colOff>
      <xdr:row>105</xdr:row>
      <xdr:rowOff>170180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19545300" y="181610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129539</xdr:rowOff>
    </xdr:from>
    <xdr:to>
      <xdr:col>98</xdr:col>
      <xdr:colOff>38100</xdr:colOff>
      <xdr:row>106</xdr:row>
      <xdr:rowOff>59689</xdr:rowOff>
    </xdr:to>
    <xdr:sp macro="" textlink="">
      <xdr:nvSpPr>
        <xdr:cNvPr id="850" name="楕円 849">
          <a:extLst>
            <a:ext uri="{FF2B5EF4-FFF2-40B4-BE49-F238E27FC236}">
              <a16:creationId xmlns:a16="http://schemas.microsoft.com/office/drawing/2014/main" id="{00000000-0008-0000-0E00-000052030000}"/>
            </a:ext>
          </a:extLst>
        </xdr:cNvPr>
        <xdr:cNvSpPr/>
      </xdr:nvSpPr>
      <xdr:spPr>
        <a:xfrm>
          <a:off x="18605500" y="1813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170180</xdr:rowOff>
    </xdr:from>
    <xdr:to>
      <xdr:col>102</xdr:col>
      <xdr:colOff>114300</xdr:colOff>
      <xdr:row>106</xdr:row>
      <xdr:rowOff>8889</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flipV="1">
          <a:off x="18656300" y="1817243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52" name="n_1aveValue【公民館】&#10;一人当たり面積">
          <a:extLst>
            <a:ext uri="{FF2B5EF4-FFF2-40B4-BE49-F238E27FC236}">
              <a16:creationId xmlns:a16="http://schemas.microsoft.com/office/drawing/2014/main" id="{00000000-0008-0000-0E00-000054030000}"/>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53" name="n_2aveValue【公民館】&#10;一人当たり面積">
          <a:extLst>
            <a:ext uri="{FF2B5EF4-FFF2-40B4-BE49-F238E27FC236}">
              <a16:creationId xmlns:a16="http://schemas.microsoft.com/office/drawing/2014/main" id="{00000000-0008-0000-0E00-000055030000}"/>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54" name="n_3aveValue【公民館】&#10;一人当たり面積">
          <a:extLst>
            <a:ext uri="{FF2B5EF4-FFF2-40B4-BE49-F238E27FC236}">
              <a16:creationId xmlns:a16="http://schemas.microsoft.com/office/drawing/2014/main" id="{00000000-0008-0000-0E00-000056030000}"/>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55" name="n_4aveValue【公民館】&#10;一人当たり面積">
          <a:extLst>
            <a:ext uri="{FF2B5EF4-FFF2-40B4-BE49-F238E27FC236}">
              <a16:creationId xmlns:a16="http://schemas.microsoft.com/office/drawing/2014/main" id="{00000000-0008-0000-0E00-00005703000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41927</xdr:rowOff>
    </xdr:from>
    <xdr:ext cx="469744" cy="259045"/>
    <xdr:sp macro="" textlink="">
      <xdr:nvSpPr>
        <xdr:cNvPr id="856" name="n_1mainValue【公民館】&#10;一人当たり面積">
          <a:extLst>
            <a:ext uri="{FF2B5EF4-FFF2-40B4-BE49-F238E27FC236}">
              <a16:creationId xmlns:a16="http://schemas.microsoft.com/office/drawing/2014/main" id="{00000000-0008-0000-0E00-000058030000}"/>
            </a:ext>
          </a:extLst>
        </xdr:cNvPr>
        <xdr:cNvSpPr txBox="1"/>
      </xdr:nvSpPr>
      <xdr:spPr>
        <a:xfrm>
          <a:off x="210757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54627</xdr:rowOff>
    </xdr:from>
    <xdr:ext cx="469744" cy="259045"/>
    <xdr:sp macro="" textlink="">
      <xdr:nvSpPr>
        <xdr:cNvPr id="857" name="n_2mainValue【公民館】&#10;一人当たり面積">
          <a:extLst>
            <a:ext uri="{FF2B5EF4-FFF2-40B4-BE49-F238E27FC236}">
              <a16:creationId xmlns:a16="http://schemas.microsoft.com/office/drawing/2014/main" id="{00000000-0008-0000-0E00-000059030000}"/>
            </a:ext>
          </a:extLst>
        </xdr:cNvPr>
        <xdr:cNvSpPr txBox="1"/>
      </xdr:nvSpPr>
      <xdr:spPr>
        <a:xfrm>
          <a:off x="20199427" y="178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66057</xdr:rowOff>
    </xdr:from>
    <xdr:ext cx="469744" cy="259045"/>
    <xdr:sp macro="" textlink="">
      <xdr:nvSpPr>
        <xdr:cNvPr id="858" name="n_3mainValue【公民館】&#10;一人当たり面積">
          <a:extLst>
            <a:ext uri="{FF2B5EF4-FFF2-40B4-BE49-F238E27FC236}">
              <a16:creationId xmlns:a16="http://schemas.microsoft.com/office/drawing/2014/main" id="{00000000-0008-0000-0E00-00005A030000}"/>
            </a:ext>
          </a:extLst>
        </xdr:cNvPr>
        <xdr:cNvSpPr txBox="1"/>
      </xdr:nvSpPr>
      <xdr:spPr>
        <a:xfrm>
          <a:off x="19310427" y="1789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76216</xdr:rowOff>
    </xdr:from>
    <xdr:ext cx="469744" cy="259045"/>
    <xdr:sp macro="" textlink="">
      <xdr:nvSpPr>
        <xdr:cNvPr id="859" name="n_4mainValue【公民館】&#10;一人当たり面積">
          <a:extLst>
            <a:ext uri="{FF2B5EF4-FFF2-40B4-BE49-F238E27FC236}">
              <a16:creationId xmlns:a16="http://schemas.microsoft.com/office/drawing/2014/main" id="{00000000-0008-0000-0E00-00005B030000}"/>
            </a:ext>
          </a:extLst>
        </xdr:cNvPr>
        <xdr:cNvSpPr txBox="1"/>
      </xdr:nvSpPr>
      <xdr:spPr>
        <a:xfrm>
          <a:off x="184214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0000000-0008-0000-0E00-00005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00000000-0008-0000-0E00-00005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0000000-0008-0000-0E00-00005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道路・橋りょう・公営住宅・学校施設</a:t>
          </a:r>
          <a:r>
            <a:rPr kumimoji="1" lang="ja-JP" altLang="ja-JP" sz="1100">
              <a:solidFill>
                <a:schemeClr val="dk1"/>
              </a:solidFill>
              <a:effectLst/>
              <a:latin typeface="+mn-lt"/>
              <a:ea typeface="+mn-ea"/>
              <a:cs typeface="+mn-cs"/>
            </a:rPr>
            <a:t>において、有形固定資産減価償却率は県平均、類似団体を下回っている</a:t>
          </a:r>
          <a:r>
            <a:rPr kumimoji="1" lang="ja-JP" altLang="en-US" sz="1100">
              <a:solidFill>
                <a:schemeClr val="dk1"/>
              </a:solidFill>
              <a:effectLst/>
              <a:latin typeface="+mn-lt"/>
              <a:ea typeface="+mn-ea"/>
              <a:cs typeface="+mn-cs"/>
            </a:rPr>
            <a:t>が、児童館・公民館は上回っている</a:t>
          </a:r>
          <a:r>
            <a:rPr kumimoji="1" lang="ja-JP" altLang="ja-JP" sz="1100">
              <a:solidFill>
                <a:schemeClr val="dk1"/>
              </a:solidFill>
              <a:effectLst/>
              <a:latin typeface="+mn-lt"/>
              <a:ea typeface="+mn-ea"/>
              <a:cs typeface="+mn-cs"/>
            </a:rPr>
            <a:t>。道路・橋りょうは特に減価償却率が低いが、これは資産の取得時期を、合併により本町が誕生した平成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以降として評価しているため、経過年数が他自治体よりも低いことが影響している。また、過疎債や辺地債を活用して改良事業や長寿命化事業を実施してきたことも要因として挙げられる。公営住宅については町営住宅は一部建て替えを行った。類似団体と比べると一人当たりの面積が小さいが、県営の公営住宅も別にある。学校施設については、統廃合による施設再整備を進めた結果、減価償却率も低く一人当たりの施設面積も適正水準で推移している。今後は、橋梁長寿命化修繕計画、公共施設総合管理計画に基づき、財政負担の軽減、平準化を図るとともに人口推移に沿った公共施設の整備を検討・推進してゆ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10,144
10,032
202.23
10,596,749
10,328,623
192,808
5,644,633
11,978,840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122555</xdr:rowOff>
    </xdr:from>
    <xdr:to>
      <xdr:col>20</xdr:col>
      <xdr:colOff>38100</xdr:colOff>
      <xdr:row>62</xdr:row>
      <xdr:rowOff>52705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1905</xdr:rowOff>
    </xdr:from>
    <xdr:to>
      <xdr:col>24</xdr:col>
      <xdr:colOff>63500</xdr:colOff>
      <xdr:row>62</xdr:row>
      <xdr:rowOff>38100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6318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80645</xdr:rowOff>
    </xdr:from>
    <xdr:to>
      <xdr:col>15</xdr:col>
      <xdr:colOff>101600</xdr:colOff>
      <xdr:row>62</xdr:row>
      <xdr:rowOff>10795</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62</xdr:row>
      <xdr:rowOff>1905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5898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23495</xdr:rowOff>
    </xdr:from>
    <xdr:to>
      <xdr:col>10</xdr:col>
      <xdr:colOff>165100</xdr:colOff>
      <xdr:row>61</xdr:row>
      <xdr:rowOff>125095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74295</xdr:rowOff>
    </xdr:from>
    <xdr:to>
      <xdr:col>15</xdr:col>
      <xdr:colOff>50800</xdr:colOff>
      <xdr:row>61</xdr:row>
      <xdr:rowOff>131445</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5327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149225</xdr:rowOff>
    </xdr:from>
    <xdr:to>
      <xdr:col>6</xdr:col>
      <xdr:colOff>38100</xdr:colOff>
      <xdr:row>61</xdr:row>
      <xdr:rowOff>79375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28575</xdr:rowOff>
    </xdr:from>
    <xdr:to>
      <xdr:col>10</xdr:col>
      <xdr:colOff>114300</xdr:colOff>
      <xdr:row>61</xdr:row>
      <xdr:rowOff>74295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04870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43832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1922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116222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70502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F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F00-000085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F00-000087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F00-00008900000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34109</xdr:rowOff>
    </xdr:from>
    <xdr:to>
      <xdr:col>55</xdr:col>
      <xdr:colOff>50800</xdr:colOff>
      <xdr:row>60</xdr:row>
      <xdr:rowOff>135709</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10426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56986</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F00-000095000000}"/>
            </a:ext>
          </a:extLst>
        </xdr:cNvPr>
        <xdr:cNvSpPr txBox="1"/>
      </xdr:nvSpPr>
      <xdr:spPr>
        <a:xfrm>
          <a:off x="10515600" y="1017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51526</xdr:rowOff>
    </xdr:from>
    <xdr:to>
      <xdr:col>50</xdr:col>
      <xdr:colOff>165100</xdr:colOff>
      <xdr:row>60</xdr:row>
      <xdr:rowOff>153126</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9588500" y="1033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84909</xdr:rowOff>
    </xdr:from>
    <xdr:to>
      <xdr:col>55</xdr:col>
      <xdr:colOff>0</xdr:colOff>
      <xdr:row>60</xdr:row>
      <xdr:rowOff>102326</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9639300" y="10371909"/>
          <a:ext cx="8382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70031</xdr:rowOff>
    </xdr:from>
    <xdr:to>
      <xdr:col>46</xdr:col>
      <xdr:colOff>38100</xdr:colOff>
      <xdr:row>61</xdr:row>
      <xdr:rowOff>181</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8699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102326</xdr:rowOff>
    </xdr:from>
    <xdr:to>
      <xdr:col>50</xdr:col>
      <xdr:colOff>114300</xdr:colOff>
      <xdr:row>60</xdr:row>
      <xdr:rowOff>120831</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8750300" y="10389326"/>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84183</xdr:rowOff>
    </xdr:from>
    <xdr:to>
      <xdr:col>41</xdr:col>
      <xdr:colOff>101600</xdr:colOff>
      <xdr:row>61</xdr:row>
      <xdr:rowOff>14333</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7810500" y="1037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120831</xdr:rowOff>
    </xdr:from>
    <xdr:to>
      <xdr:col>45</xdr:col>
      <xdr:colOff>177800</xdr:colOff>
      <xdr:row>60</xdr:row>
      <xdr:rowOff>134983</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7861300" y="10407831"/>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98334</xdr:rowOff>
    </xdr:from>
    <xdr:to>
      <xdr:col>36</xdr:col>
      <xdr:colOff>165100</xdr:colOff>
      <xdr:row>61</xdr:row>
      <xdr:rowOff>28484</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6921500" y="1038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134983</xdr:rowOff>
    </xdr:from>
    <xdr:to>
      <xdr:col>41</xdr:col>
      <xdr:colOff>50800</xdr:colOff>
      <xdr:row>60</xdr:row>
      <xdr:rowOff>149134</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flipV="1">
          <a:off x="6972300" y="10421983"/>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F00-00009E000000}"/>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F00-00009F000000}"/>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F00-0000A000000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F00-0000A100000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169653</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F00-0000A2000000}"/>
            </a:ext>
          </a:extLst>
        </xdr:cNvPr>
        <xdr:cNvSpPr txBox="1"/>
      </xdr:nvSpPr>
      <xdr:spPr>
        <a:xfrm>
          <a:off x="9391727" y="1011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16708</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F00-0000A3000000}"/>
            </a:ext>
          </a:extLst>
        </xdr:cNvPr>
        <xdr:cNvSpPr txBox="1"/>
      </xdr:nvSpPr>
      <xdr:spPr>
        <a:xfrm>
          <a:off x="8515427" y="1013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30860</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F00-0000A4000000}"/>
            </a:ext>
          </a:extLst>
        </xdr:cNvPr>
        <xdr:cNvSpPr txBox="1"/>
      </xdr:nvSpPr>
      <xdr:spPr>
        <a:xfrm>
          <a:off x="7626427" y="101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45011</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F00-0000A5000000}"/>
            </a:ext>
          </a:extLst>
        </xdr:cNvPr>
        <xdr:cNvSpPr txBox="1"/>
      </xdr:nvSpPr>
      <xdr:spPr>
        <a:xfrm>
          <a:off x="6737427" y="1016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00000000-0008-0000-0F00-0000BC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xdr:rowOff>
    </xdr:from>
    <xdr:to>
      <xdr:col>24</xdr:col>
      <xdr:colOff>62865</xdr:colOff>
      <xdr:row>85</xdr:row>
      <xdr:rowOff>31750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flipV="1">
          <a:off x="4634865" y="13380720"/>
          <a:ext cx="0" cy="1224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00000000-0008-0000-0F00-0000BE00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125747</xdr:rowOff>
    </xdr:from>
    <xdr:ext cx="340478" cy="259045"/>
    <xdr:sp macro="" textlink="">
      <xdr:nvSpPr>
        <xdr:cNvPr id="192" name="【福祉施設】&#10;有形固定資産減価償却率最大値テキスト">
          <a:extLst>
            <a:ext uri="{FF2B5EF4-FFF2-40B4-BE49-F238E27FC236}">
              <a16:creationId xmlns:a16="http://schemas.microsoft.com/office/drawing/2014/main" id="{00000000-0008-0000-0F00-0000C0000000}"/>
            </a:ext>
          </a:extLst>
        </xdr:cNvPr>
        <xdr:cNvSpPr txBox="1"/>
      </xdr:nvSpPr>
      <xdr:spPr>
        <a:xfrm>
          <a:off x="4673600" y="131559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xdr:rowOff>
    </xdr:from>
    <xdr:to>
      <xdr:col>24</xdr:col>
      <xdr:colOff>152400</xdr:colOff>
      <xdr:row>78</xdr:row>
      <xdr:rowOff>7620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4546600" y="1338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26688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00000000-0008-0000-0F00-0000C2000000}"/>
            </a:ext>
          </a:extLst>
        </xdr:cNvPr>
        <xdr:cNvSpPr txBox="1"/>
      </xdr:nvSpPr>
      <xdr:spPr>
        <a:xfrm>
          <a:off x="4673600" y="1408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48261</xdr:rowOff>
    </xdr:from>
    <xdr:to>
      <xdr:col>24</xdr:col>
      <xdr:colOff>114300</xdr:colOff>
      <xdr:row>82</xdr:row>
      <xdr:rowOff>149861</xdr:rowOff>
    </xdr:to>
    <xdr:sp macro="" textlink="">
      <xdr:nvSpPr>
        <xdr:cNvPr id="195" name="フローチャート: 判断 194">
          <a:extLst>
            <a:ext uri="{FF2B5EF4-FFF2-40B4-BE49-F238E27FC236}">
              <a16:creationId xmlns:a16="http://schemas.microsoft.com/office/drawing/2014/main" id="{00000000-0008-0000-0F00-0000C3000000}"/>
            </a:ext>
          </a:extLst>
        </xdr:cNvPr>
        <xdr:cNvSpPr/>
      </xdr:nvSpPr>
      <xdr:spPr>
        <a:xfrm>
          <a:off x="4584700" y="1410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6" name="フローチャート: 判断 195">
          <a:extLst>
            <a:ext uri="{FF2B5EF4-FFF2-40B4-BE49-F238E27FC236}">
              <a16:creationId xmlns:a16="http://schemas.microsoft.com/office/drawing/2014/main" id="{00000000-0008-0000-0F00-0000C400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44450</xdr:rowOff>
    </xdr:from>
    <xdr:to>
      <xdr:col>15</xdr:col>
      <xdr:colOff>101600</xdr:colOff>
      <xdr:row>82</xdr:row>
      <xdr:rowOff>146050</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2857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52070</xdr:rowOff>
    </xdr:from>
    <xdr:to>
      <xdr:col>10</xdr:col>
      <xdr:colOff>165100</xdr:colOff>
      <xdr:row>82</xdr:row>
      <xdr:rowOff>153670</xdr:rowOff>
    </xdr:to>
    <xdr:sp macro="" textlink="">
      <xdr:nvSpPr>
        <xdr:cNvPr id="198" name="フローチャート: 判断 197">
          <a:extLst>
            <a:ext uri="{FF2B5EF4-FFF2-40B4-BE49-F238E27FC236}">
              <a16:creationId xmlns:a16="http://schemas.microsoft.com/office/drawing/2014/main" id="{00000000-0008-0000-0F00-0000C6000000}"/>
            </a:ext>
          </a:extLst>
        </xdr:cNvPr>
        <xdr:cNvSpPr/>
      </xdr:nvSpPr>
      <xdr:spPr>
        <a:xfrm>
          <a:off x="1968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21589</xdr:rowOff>
    </xdr:from>
    <xdr:to>
      <xdr:col>6</xdr:col>
      <xdr:colOff>38100</xdr:colOff>
      <xdr:row>82</xdr:row>
      <xdr:rowOff>123189</xdr:rowOff>
    </xdr:to>
    <xdr:sp macro="" textlink="">
      <xdr:nvSpPr>
        <xdr:cNvPr id="199" name="フローチャート: 判断 198">
          <a:extLst>
            <a:ext uri="{FF2B5EF4-FFF2-40B4-BE49-F238E27FC236}">
              <a16:creationId xmlns:a16="http://schemas.microsoft.com/office/drawing/2014/main" id="{00000000-0008-0000-0F00-0000C7000000}"/>
            </a:ext>
          </a:extLst>
        </xdr:cNvPr>
        <xdr:cNvSpPr/>
      </xdr:nvSpPr>
      <xdr:spPr>
        <a:xfrm>
          <a:off x="1079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82550</xdr:rowOff>
    </xdr:from>
    <xdr:to>
      <xdr:col>10</xdr:col>
      <xdr:colOff>165100</xdr:colOff>
      <xdr:row>78</xdr:row>
      <xdr:rowOff>12700</xdr:rowOff>
    </xdr:to>
    <xdr:sp macro="" textlink="">
      <xdr:nvSpPr>
        <xdr:cNvPr id="205" name="楕円 204">
          <a:extLst>
            <a:ext uri="{FF2B5EF4-FFF2-40B4-BE49-F238E27FC236}">
              <a16:creationId xmlns:a16="http://schemas.microsoft.com/office/drawing/2014/main" id="{00000000-0008-0000-0F00-0000CD000000}"/>
            </a:ext>
          </a:extLst>
        </xdr:cNvPr>
        <xdr:cNvSpPr/>
      </xdr:nvSpPr>
      <xdr:spPr>
        <a:xfrm>
          <a:off x="1968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143527</xdr:rowOff>
    </xdr:from>
    <xdr:ext cx="405111" cy="259045"/>
    <xdr:sp macro="" textlink="">
      <xdr:nvSpPr>
        <xdr:cNvPr id="206" name="n_1aveValue【福祉施設】&#10;有形固定資産減価償却率">
          <a:extLst>
            <a:ext uri="{FF2B5EF4-FFF2-40B4-BE49-F238E27FC236}">
              <a16:creationId xmlns:a16="http://schemas.microsoft.com/office/drawing/2014/main" id="{00000000-0008-0000-0F00-0000CE000000}"/>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207" name="n_2aveValue【福祉施設】&#10;有形固定資産減価償却率">
          <a:extLst>
            <a:ext uri="{FF2B5EF4-FFF2-40B4-BE49-F238E27FC236}">
              <a16:creationId xmlns:a16="http://schemas.microsoft.com/office/drawing/2014/main" id="{00000000-0008-0000-0F00-0000CF000000}"/>
            </a:ext>
          </a:extLst>
        </xdr:cNvPr>
        <xdr:cNvSpPr txBox="1"/>
      </xdr:nvSpPr>
      <xdr:spPr>
        <a:xfrm>
          <a:off x="2705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144797</xdr:rowOff>
    </xdr:from>
    <xdr:ext cx="405111" cy="259045"/>
    <xdr:sp macro="" textlink="">
      <xdr:nvSpPr>
        <xdr:cNvPr id="208" name="n_3aveValue【福祉施設】&#10;有形固定資産減価償却率">
          <a:extLst>
            <a:ext uri="{FF2B5EF4-FFF2-40B4-BE49-F238E27FC236}">
              <a16:creationId xmlns:a16="http://schemas.microsoft.com/office/drawing/2014/main" id="{00000000-0008-0000-0F00-0000D0000000}"/>
            </a:ext>
          </a:extLst>
        </xdr:cNvPr>
        <xdr:cNvSpPr txBox="1"/>
      </xdr:nvSpPr>
      <xdr:spPr>
        <a:xfrm>
          <a:off x="1816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139716</xdr:rowOff>
    </xdr:from>
    <xdr:ext cx="405111" cy="259045"/>
    <xdr:sp macro="" textlink="">
      <xdr:nvSpPr>
        <xdr:cNvPr id="209" name="n_4aveValue【福祉施設】&#10;有形固定資産減価償却率">
          <a:extLst>
            <a:ext uri="{FF2B5EF4-FFF2-40B4-BE49-F238E27FC236}">
              <a16:creationId xmlns:a16="http://schemas.microsoft.com/office/drawing/2014/main" id="{00000000-0008-0000-0F00-0000D1000000}"/>
            </a:ext>
          </a:extLst>
        </xdr:cNvPr>
        <xdr:cNvSpPr txBox="1"/>
      </xdr:nvSpPr>
      <xdr:spPr>
        <a:xfrm>
          <a:off x="927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29227</xdr:rowOff>
    </xdr:from>
    <xdr:ext cx="340478" cy="259045"/>
    <xdr:sp macro="" textlink="">
      <xdr:nvSpPr>
        <xdr:cNvPr id="210" name="n_3mainValue【福祉施設】&#10;有形固定資産減価償却率">
          <a:extLst>
            <a:ext uri="{FF2B5EF4-FFF2-40B4-BE49-F238E27FC236}">
              <a16:creationId xmlns:a16="http://schemas.microsoft.com/office/drawing/2014/main" id="{00000000-0008-0000-0F00-0000D2000000}"/>
            </a:ext>
          </a:extLst>
        </xdr:cNvPr>
        <xdr:cNvSpPr txBox="1"/>
      </xdr:nvSpPr>
      <xdr:spPr>
        <a:xfrm>
          <a:off x="1849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19" name="正方形/長方形 218">
          <a:extLst>
            <a:ext uri="{FF2B5EF4-FFF2-40B4-BE49-F238E27FC236}">
              <a16:creationId xmlns:a16="http://schemas.microsoft.com/office/drawing/2014/main" id="{00000000-0008-0000-0F00-0000DB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20" name="正方形/長方形 219">
          <a:extLst>
            <a:ext uri="{FF2B5EF4-FFF2-40B4-BE49-F238E27FC236}">
              <a16:creationId xmlns:a16="http://schemas.microsoft.com/office/drawing/2014/main" id="{00000000-0008-0000-0F00-0000DC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21" name="正方形/長方形 220">
          <a:extLst>
            <a:ext uri="{FF2B5EF4-FFF2-40B4-BE49-F238E27FC236}">
              <a16:creationId xmlns:a16="http://schemas.microsoft.com/office/drawing/2014/main" id="{00000000-0008-0000-0F00-0000DD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22" name="正方形/長方形 221">
          <a:extLst>
            <a:ext uri="{FF2B5EF4-FFF2-40B4-BE49-F238E27FC236}">
              <a16:creationId xmlns:a16="http://schemas.microsoft.com/office/drawing/2014/main" id="{00000000-0008-0000-0F00-0000DE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31" name="正方形/長方形 230">
          <a:extLst>
            <a:ext uri="{FF2B5EF4-FFF2-40B4-BE49-F238E27FC236}">
              <a16:creationId xmlns:a16="http://schemas.microsoft.com/office/drawing/2014/main" id="{00000000-0008-0000-0F00-0000E7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32" name="正方形/長方形 231">
          <a:extLst>
            <a:ext uri="{FF2B5EF4-FFF2-40B4-BE49-F238E27FC236}">
              <a16:creationId xmlns:a16="http://schemas.microsoft.com/office/drawing/2014/main" id="{00000000-0008-0000-0F00-0000E8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33" name="正方形/長方形 232">
          <a:extLst>
            <a:ext uri="{FF2B5EF4-FFF2-40B4-BE49-F238E27FC236}">
              <a16:creationId xmlns:a16="http://schemas.microsoft.com/office/drawing/2014/main" id="{00000000-0008-0000-0F00-0000E9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34" name="正方形/長方形 233">
          <a:extLst>
            <a:ext uri="{FF2B5EF4-FFF2-40B4-BE49-F238E27FC236}">
              <a16:creationId xmlns:a16="http://schemas.microsoft.com/office/drawing/2014/main" id="{00000000-0008-0000-0F00-0000EA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35" name="正方形/長方形 234">
          <a:extLst>
            <a:ext uri="{FF2B5EF4-FFF2-40B4-BE49-F238E27FC236}">
              <a16:creationId xmlns:a16="http://schemas.microsoft.com/office/drawing/2014/main" id="{00000000-0008-0000-0F00-0000EB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36" name="正方形/長方形 235">
          <a:extLst>
            <a:ext uri="{FF2B5EF4-FFF2-40B4-BE49-F238E27FC236}">
              <a16:creationId xmlns:a16="http://schemas.microsoft.com/office/drawing/2014/main" id="{00000000-0008-0000-0F00-0000EC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37" name="正方形/長方形 236">
          <a:extLst>
            <a:ext uri="{FF2B5EF4-FFF2-40B4-BE49-F238E27FC236}">
              <a16:creationId xmlns:a16="http://schemas.microsoft.com/office/drawing/2014/main" id="{00000000-0008-0000-0F00-0000ED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38" name="正方形/長方形 237">
          <a:extLst>
            <a:ext uri="{FF2B5EF4-FFF2-40B4-BE49-F238E27FC236}">
              <a16:creationId xmlns:a16="http://schemas.microsoft.com/office/drawing/2014/main" id="{00000000-0008-0000-0F00-0000EE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39" name="正方形/長方形 238">
          <a:extLst>
            <a:ext uri="{FF2B5EF4-FFF2-40B4-BE49-F238E27FC236}">
              <a16:creationId xmlns:a16="http://schemas.microsoft.com/office/drawing/2014/main" id="{00000000-0008-0000-0F00-0000EF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40" name="正方形/長方形 239">
          <a:extLst>
            <a:ext uri="{FF2B5EF4-FFF2-40B4-BE49-F238E27FC236}">
              <a16:creationId xmlns:a16="http://schemas.microsoft.com/office/drawing/2014/main" id="{00000000-0008-0000-0F00-0000F0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41" name="正方形/長方形 240">
          <a:extLst>
            <a:ext uri="{FF2B5EF4-FFF2-40B4-BE49-F238E27FC236}">
              <a16:creationId xmlns:a16="http://schemas.microsoft.com/office/drawing/2014/main" id="{00000000-0008-0000-0F00-0000F1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42" name="正方形/長方形 241">
          <a:extLst>
            <a:ext uri="{FF2B5EF4-FFF2-40B4-BE49-F238E27FC236}">
              <a16:creationId xmlns:a16="http://schemas.microsoft.com/office/drawing/2014/main" id="{00000000-0008-0000-0F00-0000F2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43" name="正方形/長方形 242">
          <a:extLst>
            <a:ext uri="{FF2B5EF4-FFF2-40B4-BE49-F238E27FC236}">
              <a16:creationId xmlns:a16="http://schemas.microsoft.com/office/drawing/2014/main" id="{00000000-0008-0000-0F00-0000F3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44" name="正方形/長方形 243">
          <a:extLst>
            <a:ext uri="{FF2B5EF4-FFF2-40B4-BE49-F238E27FC236}">
              <a16:creationId xmlns:a16="http://schemas.microsoft.com/office/drawing/2014/main" id="{00000000-0008-0000-0F00-0000F4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46" name="正方形/長方形 245">
          <a:extLst>
            <a:ext uri="{FF2B5EF4-FFF2-40B4-BE49-F238E27FC236}">
              <a16:creationId xmlns:a16="http://schemas.microsoft.com/office/drawing/2014/main" id="{00000000-0008-0000-0F00-0000F6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47" name="正方形/長方形 246">
          <a:extLst>
            <a:ext uri="{FF2B5EF4-FFF2-40B4-BE49-F238E27FC236}">
              <a16:creationId xmlns:a16="http://schemas.microsoft.com/office/drawing/2014/main" id="{00000000-0008-0000-0F00-0000F7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48" name="正方形/長方形 247">
          <a:extLst>
            <a:ext uri="{FF2B5EF4-FFF2-40B4-BE49-F238E27FC236}">
              <a16:creationId xmlns:a16="http://schemas.microsoft.com/office/drawing/2014/main" id="{00000000-0008-0000-0F00-0000F8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49" name="正方形/長方形 248">
          <a:extLst>
            <a:ext uri="{FF2B5EF4-FFF2-40B4-BE49-F238E27FC236}">
              <a16:creationId xmlns:a16="http://schemas.microsoft.com/office/drawing/2014/main" id="{00000000-0008-0000-0F00-0000F9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0" name="正方形/長方形 249">
          <a:extLst>
            <a:ext uri="{FF2B5EF4-FFF2-40B4-BE49-F238E27FC236}">
              <a16:creationId xmlns:a16="http://schemas.microsoft.com/office/drawing/2014/main" id="{00000000-0008-0000-0F00-0000FA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51" name="正方形/長方形 250">
          <a:extLst>
            <a:ext uri="{FF2B5EF4-FFF2-40B4-BE49-F238E27FC236}">
              <a16:creationId xmlns:a16="http://schemas.microsoft.com/office/drawing/2014/main" id="{00000000-0008-0000-0F00-0000FB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52" name="正方形/長方形 251">
          <a:extLst>
            <a:ext uri="{FF2B5EF4-FFF2-40B4-BE49-F238E27FC236}">
              <a16:creationId xmlns:a16="http://schemas.microsoft.com/office/drawing/2014/main" id="{00000000-0008-0000-0F00-0000FC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53" name="正方形/長方形 252">
          <a:extLst>
            <a:ext uri="{FF2B5EF4-FFF2-40B4-BE49-F238E27FC236}">
              <a16:creationId xmlns:a16="http://schemas.microsoft.com/office/drawing/2014/main" id="{00000000-0008-0000-0F00-0000FD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60" name="直線コネクタ 259">
          <a:extLst>
            <a:ext uri="{FF2B5EF4-FFF2-40B4-BE49-F238E27FC236}">
              <a16:creationId xmlns:a16="http://schemas.microsoft.com/office/drawing/2014/main" id="{00000000-0008-0000-0F00-00000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62" name="直線コネクタ 261">
          <a:extLst>
            <a:ext uri="{FF2B5EF4-FFF2-40B4-BE49-F238E27FC236}">
              <a16:creationId xmlns:a16="http://schemas.microsoft.com/office/drawing/2014/main" id="{00000000-0008-0000-0F00-000006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65" name="テキスト ボックス 264">
          <a:extLst>
            <a:ext uri="{FF2B5EF4-FFF2-40B4-BE49-F238E27FC236}">
              <a16:creationId xmlns:a16="http://schemas.microsoft.com/office/drawing/2014/main" id="{00000000-0008-0000-0F00-000009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75" name="【保健センター・保健所】&#10;有形固定資産減価償却率グラフ枠">
          <a:extLst>
            <a:ext uri="{FF2B5EF4-FFF2-40B4-BE49-F238E27FC236}">
              <a16:creationId xmlns:a16="http://schemas.microsoft.com/office/drawing/2014/main" id="{00000000-0008-0000-0F00-000013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77" name="【保健センター・保健所】&#10;有形固定資産減価償却率最小値テキスト">
          <a:extLst>
            <a:ext uri="{FF2B5EF4-FFF2-40B4-BE49-F238E27FC236}">
              <a16:creationId xmlns:a16="http://schemas.microsoft.com/office/drawing/2014/main" id="{00000000-0008-0000-0F00-000015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279" name="【保健センター・保健所】&#10;有形固定資産減価償却率最大値テキスト">
          <a:extLst>
            <a:ext uri="{FF2B5EF4-FFF2-40B4-BE49-F238E27FC236}">
              <a16:creationId xmlns:a16="http://schemas.microsoft.com/office/drawing/2014/main" id="{00000000-0008-0000-0F00-000017010000}"/>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281" name="【保健センター・保健所】&#10;有形固定資産減価償却率平均値テキスト">
          <a:extLst>
            <a:ext uri="{FF2B5EF4-FFF2-40B4-BE49-F238E27FC236}">
              <a16:creationId xmlns:a16="http://schemas.microsoft.com/office/drawing/2014/main" id="{00000000-0008-0000-0F00-000019010000}"/>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282" name="フローチャート: 判断 281">
          <a:extLst>
            <a:ext uri="{FF2B5EF4-FFF2-40B4-BE49-F238E27FC236}">
              <a16:creationId xmlns:a16="http://schemas.microsoft.com/office/drawing/2014/main" id="{00000000-0008-0000-0F00-00001A010000}"/>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96157</xdr:rowOff>
    </xdr:from>
    <xdr:to>
      <xdr:col>85</xdr:col>
      <xdr:colOff>177800</xdr:colOff>
      <xdr:row>60</xdr:row>
      <xdr:rowOff>26307</xdr:rowOff>
    </xdr:to>
    <xdr:sp macro="" textlink="">
      <xdr:nvSpPr>
        <xdr:cNvPr id="292" name="楕円 291">
          <a:extLst>
            <a:ext uri="{FF2B5EF4-FFF2-40B4-BE49-F238E27FC236}">
              <a16:creationId xmlns:a16="http://schemas.microsoft.com/office/drawing/2014/main" id="{00000000-0008-0000-0F00-000024010000}"/>
            </a:ext>
          </a:extLst>
        </xdr:cNvPr>
        <xdr:cNvSpPr/>
      </xdr:nvSpPr>
      <xdr:spPr>
        <a:xfrm>
          <a:off x="162687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119034</xdr:rowOff>
    </xdr:from>
    <xdr:ext cx="405111" cy="259045"/>
    <xdr:sp macro="" textlink="">
      <xdr:nvSpPr>
        <xdr:cNvPr id="293" name="【保健センター・保健所】&#10;有形固定資産減価償却率該当値テキスト">
          <a:extLst>
            <a:ext uri="{FF2B5EF4-FFF2-40B4-BE49-F238E27FC236}">
              <a16:creationId xmlns:a16="http://schemas.microsoft.com/office/drawing/2014/main" id="{00000000-0008-0000-0F00-000025010000}"/>
            </a:ext>
          </a:extLst>
        </xdr:cNvPr>
        <xdr:cNvSpPr txBox="1"/>
      </xdr:nvSpPr>
      <xdr:spPr>
        <a:xfrm>
          <a:off x="16357600" y="1006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53703</xdr:rowOff>
    </xdr:from>
    <xdr:to>
      <xdr:col>81</xdr:col>
      <xdr:colOff>101600</xdr:colOff>
      <xdr:row>59</xdr:row>
      <xdr:rowOff>155303</xdr:rowOff>
    </xdr:to>
    <xdr:sp macro="" textlink="">
      <xdr:nvSpPr>
        <xdr:cNvPr id="294" name="楕円 293">
          <a:extLst>
            <a:ext uri="{FF2B5EF4-FFF2-40B4-BE49-F238E27FC236}">
              <a16:creationId xmlns:a16="http://schemas.microsoft.com/office/drawing/2014/main" id="{00000000-0008-0000-0F00-000026010000}"/>
            </a:ext>
          </a:extLst>
        </xdr:cNvPr>
        <xdr:cNvSpPr/>
      </xdr:nvSpPr>
      <xdr:spPr>
        <a:xfrm>
          <a:off x="15430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104503</xdr:rowOff>
    </xdr:from>
    <xdr:to>
      <xdr:col>85</xdr:col>
      <xdr:colOff>127000</xdr:colOff>
      <xdr:row>59</xdr:row>
      <xdr:rowOff>146957</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15481300" y="1022005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11249</xdr:rowOff>
    </xdr:from>
    <xdr:to>
      <xdr:col>76</xdr:col>
      <xdr:colOff>165100</xdr:colOff>
      <xdr:row>59</xdr:row>
      <xdr:rowOff>112849</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145415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62049</xdr:rowOff>
    </xdr:from>
    <xdr:to>
      <xdr:col>81</xdr:col>
      <xdr:colOff>50800</xdr:colOff>
      <xdr:row>59</xdr:row>
      <xdr:rowOff>104503</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14592300" y="1017759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140244</xdr:rowOff>
    </xdr:from>
    <xdr:to>
      <xdr:col>72</xdr:col>
      <xdr:colOff>38100</xdr:colOff>
      <xdr:row>59</xdr:row>
      <xdr:rowOff>70394</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13652500" y="1008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19594</xdr:rowOff>
    </xdr:from>
    <xdr:to>
      <xdr:col>76</xdr:col>
      <xdr:colOff>114300</xdr:colOff>
      <xdr:row>59</xdr:row>
      <xdr:rowOff>62049</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13703300" y="1013514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135346</xdr:rowOff>
    </xdr:from>
    <xdr:to>
      <xdr:col>67</xdr:col>
      <xdr:colOff>101600</xdr:colOff>
      <xdr:row>59</xdr:row>
      <xdr:rowOff>65496</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12763500" y="100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14696</xdr:rowOff>
    </xdr:from>
    <xdr:to>
      <xdr:col>71</xdr:col>
      <xdr:colOff>177800</xdr:colOff>
      <xdr:row>59</xdr:row>
      <xdr:rowOff>19594</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12814300" y="101302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302" name="n_1aveValue【保健センター・保健所】&#10;有形固定資産減価償却率">
          <a:extLst>
            <a:ext uri="{FF2B5EF4-FFF2-40B4-BE49-F238E27FC236}">
              <a16:creationId xmlns:a16="http://schemas.microsoft.com/office/drawing/2014/main" id="{00000000-0008-0000-0F00-00002E010000}"/>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303" name="n_2aveValue【保健センター・保健所】&#10;有形固定資産減価償却率">
          <a:extLst>
            <a:ext uri="{FF2B5EF4-FFF2-40B4-BE49-F238E27FC236}">
              <a16:creationId xmlns:a16="http://schemas.microsoft.com/office/drawing/2014/main" id="{00000000-0008-0000-0F00-00002F010000}"/>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304" name="n_3aveValue【保健センター・保健所】&#10;有形固定資産減価償却率">
          <a:extLst>
            <a:ext uri="{FF2B5EF4-FFF2-40B4-BE49-F238E27FC236}">
              <a16:creationId xmlns:a16="http://schemas.microsoft.com/office/drawing/2014/main" id="{00000000-0008-0000-0F00-000030010000}"/>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305" name="n_4aveValue【保健センター・保健所】&#10;有形固定資産減価償却率">
          <a:extLst>
            <a:ext uri="{FF2B5EF4-FFF2-40B4-BE49-F238E27FC236}">
              <a16:creationId xmlns:a16="http://schemas.microsoft.com/office/drawing/2014/main" id="{00000000-0008-0000-0F00-000031010000}"/>
            </a:ext>
          </a:extLst>
        </xdr:cNvPr>
        <xdr:cNvSpPr txBox="1"/>
      </xdr:nvSpPr>
      <xdr:spPr>
        <a:xfrm>
          <a:off x="12611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380</xdr:rowOff>
    </xdr:from>
    <xdr:ext cx="405111" cy="259045"/>
    <xdr:sp macro="" textlink="">
      <xdr:nvSpPr>
        <xdr:cNvPr id="306" name="n_1mainValue【保健センター・保健所】&#10;有形固定資産減価償却率">
          <a:extLst>
            <a:ext uri="{FF2B5EF4-FFF2-40B4-BE49-F238E27FC236}">
              <a16:creationId xmlns:a16="http://schemas.microsoft.com/office/drawing/2014/main" id="{00000000-0008-0000-0F00-000032010000}"/>
            </a:ext>
          </a:extLst>
        </xdr:cNvPr>
        <xdr:cNvSpPr txBox="1"/>
      </xdr:nvSpPr>
      <xdr:spPr>
        <a:xfrm>
          <a:off x="152660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129376</xdr:rowOff>
    </xdr:from>
    <xdr:ext cx="405111" cy="259045"/>
    <xdr:sp macro="" textlink="">
      <xdr:nvSpPr>
        <xdr:cNvPr id="307" name="n_2mainValue【保健センター・保健所】&#10;有形固定資産減価償却率">
          <a:extLst>
            <a:ext uri="{FF2B5EF4-FFF2-40B4-BE49-F238E27FC236}">
              <a16:creationId xmlns:a16="http://schemas.microsoft.com/office/drawing/2014/main" id="{00000000-0008-0000-0F00-000033010000}"/>
            </a:ext>
          </a:extLst>
        </xdr:cNvPr>
        <xdr:cNvSpPr txBox="1"/>
      </xdr:nvSpPr>
      <xdr:spPr>
        <a:xfrm>
          <a:off x="14389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86921</xdr:rowOff>
    </xdr:from>
    <xdr:ext cx="405111" cy="259045"/>
    <xdr:sp macro="" textlink="">
      <xdr:nvSpPr>
        <xdr:cNvPr id="308" name="n_3mainValue【保健センター・保健所】&#10;有形固定資産減価償却率">
          <a:extLst>
            <a:ext uri="{FF2B5EF4-FFF2-40B4-BE49-F238E27FC236}">
              <a16:creationId xmlns:a16="http://schemas.microsoft.com/office/drawing/2014/main" id="{00000000-0008-0000-0F00-000034010000}"/>
            </a:ext>
          </a:extLst>
        </xdr:cNvPr>
        <xdr:cNvSpPr txBox="1"/>
      </xdr:nvSpPr>
      <xdr:spPr>
        <a:xfrm>
          <a:off x="13500744" y="985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82023</xdr:rowOff>
    </xdr:from>
    <xdr:ext cx="405111" cy="259045"/>
    <xdr:sp macro="" textlink="">
      <xdr:nvSpPr>
        <xdr:cNvPr id="309" name="n_4mainValue【保健センター・保健所】&#10;有形固定資産減価償却率">
          <a:extLst>
            <a:ext uri="{FF2B5EF4-FFF2-40B4-BE49-F238E27FC236}">
              <a16:creationId xmlns:a16="http://schemas.microsoft.com/office/drawing/2014/main" id="{00000000-0008-0000-0F00-000035010000}"/>
            </a:ext>
          </a:extLst>
        </xdr:cNvPr>
        <xdr:cNvSpPr txBox="1"/>
      </xdr:nvSpPr>
      <xdr:spPr>
        <a:xfrm>
          <a:off x="12611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32" name="【保健センター・保健所】&#10;一人当たり面積グラフ枠">
          <a:extLst>
            <a:ext uri="{FF2B5EF4-FFF2-40B4-BE49-F238E27FC236}">
              <a16:creationId xmlns:a16="http://schemas.microsoft.com/office/drawing/2014/main" id="{00000000-0008-0000-0F00-00004C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334" name="【保健センター・保健所】&#10;一人当たり面積最小値テキスト">
          <a:extLst>
            <a:ext uri="{FF2B5EF4-FFF2-40B4-BE49-F238E27FC236}">
              <a16:creationId xmlns:a16="http://schemas.microsoft.com/office/drawing/2014/main" id="{00000000-0008-0000-0F00-00004E010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336" name="【保健センター・保健所】&#10;一人当たり面積最大値テキスト">
          <a:extLst>
            <a:ext uri="{FF2B5EF4-FFF2-40B4-BE49-F238E27FC236}">
              <a16:creationId xmlns:a16="http://schemas.microsoft.com/office/drawing/2014/main" id="{00000000-0008-0000-0F00-000050010000}"/>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338" name="【保健センター・保健所】&#10;一人当たり面積平均値テキスト">
          <a:extLst>
            <a:ext uri="{FF2B5EF4-FFF2-40B4-BE49-F238E27FC236}">
              <a16:creationId xmlns:a16="http://schemas.microsoft.com/office/drawing/2014/main" id="{00000000-0008-0000-0F00-000052010000}"/>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339" name="フローチャート: 判断 338">
          <a:extLst>
            <a:ext uri="{FF2B5EF4-FFF2-40B4-BE49-F238E27FC236}">
              <a16:creationId xmlns:a16="http://schemas.microsoft.com/office/drawing/2014/main" id="{00000000-0008-0000-0F00-000053010000}"/>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170180</xdr:rowOff>
    </xdr:from>
    <xdr:to>
      <xdr:col>116</xdr:col>
      <xdr:colOff>114300</xdr:colOff>
      <xdr:row>62</xdr:row>
      <xdr:rowOff>100330</xdr:rowOff>
    </xdr:to>
    <xdr:sp macro="" textlink="">
      <xdr:nvSpPr>
        <xdr:cNvPr id="349" name="楕円 348">
          <a:extLst>
            <a:ext uri="{FF2B5EF4-FFF2-40B4-BE49-F238E27FC236}">
              <a16:creationId xmlns:a16="http://schemas.microsoft.com/office/drawing/2014/main" id="{00000000-0008-0000-0F00-00005D010000}"/>
            </a:ext>
          </a:extLst>
        </xdr:cNvPr>
        <xdr:cNvSpPr/>
      </xdr:nvSpPr>
      <xdr:spPr>
        <a:xfrm>
          <a:off x="221107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148607</xdr:rowOff>
    </xdr:from>
    <xdr:ext cx="469744" cy="259045"/>
    <xdr:sp macro="" textlink="">
      <xdr:nvSpPr>
        <xdr:cNvPr id="350" name="【保健センター・保健所】&#10;一人当たり面積該当値テキスト">
          <a:extLst>
            <a:ext uri="{FF2B5EF4-FFF2-40B4-BE49-F238E27FC236}">
              <a16:creationId xmlns:a16="http://schemas.microsoft.com/office/drawing/2014/main" id="{00000000-0008-0000-0F00-00005E010000}"/>
            </a:ext>
          </a:extLst>
        </xdr:cNvPr>
        <xdr:cNvSpPr txBox="1"/>
      </xdr:nvSpPr>
      <xdr:spPr>
        <a:xfrm>
          <a:off x="22199600"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xdr:rowOff>
    </xdr:from>
    <xdr:to>
      <xdr:col>112</xdr:col>
      <xdr:colOff>38100</xdr:colOff>
      <xdr:row>62</xdr:row>
      <xdr:rowOff>107950</xdr:rowOff>
    </xdr:to>
    <xdr:sp macro="" textlink="">
      <xdr:nvSpPr>
        <xdr:cNvPr id="351" name="楕円 350">
          <a:extLst>
            <a:ext uri="{FF2B5EF4-FFF2-40B4-BE49-F238E27FC236}">
              <a16:creationId xmlns:a16="http://schemas.microsoft.com/office/drawing/2014/main" id="{00000000-0008-0000-0F00-00005F010000}"/>
            </a:ext>
          </a:extLst>
        </xdr:cNvPr>
        <xdr:cNvSpPr/>
      </xdr:nvSpPr>
      <xdr:spPr>
        <a:xfrm>
          <a:off x="21272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49530</xdr:rowOff>
    </xdr:from>
    <xdr:to>
      <xdr:col>116</xdr:col>
      <xdr:colOff>63500</xdr:colOff>
      <xdr:row>62</xdr:row>
      <xdr:rowOff>57150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flipV="1">
          <a:off x="21323300" y="106794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353" name="楕円 352">
          <a:extLst>
            <a:ext uri="{FF2B5EF4-FFF2-40B4-BE49-F238E27FC236}">
              <a16:creationId xmlns:a16="http://schemas.microsoft.com/office/drawing/2014/main" id="{00000000-0008-0000-0F00-000061010000}"/>
            </a:ext>
          </a:extLst>
        </xdr:cNvPr>
        <xdr:cNvSpPr/>
      </xdr:nvSpPr>
      <xdr:spPr>
        <a:xfrm>
          <a:off x="2038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57150</xdr:rowOff>
    </xdr:from>
    <xdr:to>
      <xdr:col>111</xdr:col>
      <xdr:colOff>177800</xdr:colOff>
      <xdr:row>62</xdr:row>
      <xdr:rowOff>68580</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flipV="1">
          <a:off x="20434300" y="106870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21590</xdr:rowOff>
    </xdr:from>
    <xdr:to>
      <xdr:col>102</xdr:col>
      <xdr:colOff>165100</xdr:colOff>
      <xdr:row>62</xdr:row>
      <xdr:rowOff>123190</xdr:rowOff>
    </xdr:to>
    <xdr:sp macro="" textlink="">
      <xdr:nvSpPr>
        <xdr:cNvPr id="355" name="楕円 354">
          <a:extLst>
            <a:ext uri="{FF2B5EF4-FFF2-40B4-BE49-F238E27FC236}">
              <a16:creationId xmlns:a16="http://schemas.microsoft.com/office/drawing/2014/main" id="{00000000-0008-0000-0F00-000063010000}"/>
            </a:ext>
          </a:extLst>
        </xdr:cNvPr>
        <xdr:cNvSpPr/>
      </xdr:nvSpPr>
      <xdr:spPr>
        <a:xfrm>
          <a:off x="19494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72390</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flipV="1">
          <a:off x="19545300" y="106984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52070</xdr:rowOff>
    </xdr:from>
    <xdr:to>
      <xdr:col>98</xdr:col>
      <xdr:colOff>38100</xdr:colOff>
      <xdr:row>61</xdr:row>
      <xdr:rowOff>153670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8605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62</xdr:row>
      <xdr:rowOff>72390</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18656300" y="1056132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359" name="n_1aveValue【保健センター・保健所】&#10;一人当たり面積">
          <a:extLst>
            <a:ext uri="{FF2B5EF4-FFF2-40B4-BE49-F238E27FC236}">
              <a16:creationId xmlns:a16="http://schemas.microsoft.com/office/drawing/2014/main" id="{00000000-0008-0000-0F00-000067010000}"/>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360" name="n_2aveValue【保健センター・保健所】&#10;一人当たり面積">
          <a:extLst>
            <a:ext uri="{FF2B5EF4-FFF2-40B4-BE49-F238E27FC236}">
              <a16:creationId xmlns:a16="http://schemas.microsoft.com/office/drawing/2014/main" id="{00000000-0008-0000-0F00-000068010000}"/>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361" name="n_3aveValue【保健センター・保健所】&#10;一人当たり面積">
          <a:extLst>
            <a:ext uri="{FF2B5EF4-FFF2-40B4-BE49-F238E27FC236}">
              <a16:creationId xmlns:a16="http://schemas.microsoft.com/office/drawing/2014/main" id="{00000000-0008-0000-0F00-000069010000}"/>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362" name="n_4aveValue【保健センター・保健所】&#10;一人当たり面積">
          <a:extLst>
            <a:ext uri="{FF2B5EF4-FFF2-40B4-BE49-F238E27FC236}">
              <a16:creationId xmlns:a16="http://schemas.microsoft.com/office/drawing/2014/main" id="{00000000-0008-0000-0F00-00006A010000}"/>
            </a:ext>
          </a:extLst>
        </xdr:cNvPr>
        <xdr:cNvSpPr txBox="1"/>
      </xdr:nvSpPr>
      <xdr:spPr>
        <a:xfrm>
          <a:off x="18421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99077</xdr:rowOff>
    </xdr:from>
    <xdr:ext cx="469744" cy="259045"/>
    <xdr:sp macro="" textlink="">
      <xdr:nvSpPr>
        <xdr:cNvPr id="363" name="n_1mainValue【保健センター・保健所】&#10;一人当たり面積">
          <a:extLst>
            <a:ext uri="{FF2B5EF4-FFF2-40B4-BE49-F238E27FC236}">
              <a16:creationId xmlns:a16="http://schemas.microsoft.com/office/drawing/2014/main" id="{00000000-0008-0000-0F00-00006B010000}"/>
            </a:ext>
          </a:extLst>
        </xdr:cNvPr>
        <xdr:cNvSpPr txBox="1"/>
      </xdr:nvSpPr>
      <xdr:spPr>
        <a:xfrm>
          <a:off x="210757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110507</xdr:rowOff>
    </xdr:from>
    <xdr:ext cx="469744" cy="259045"/>
    <xdr:sp macro="" textlink="">
      <xdr:nvSpPr>
        <xdr:cNvPr id="364" name="n_2mainValue【保健センター・保健所】&#10;一人当たり面積">
          <a:extLst>
            <a:ext uri="{FF2B5EF4-FFF2-40B4-BE49-F238E27FC236}">
              <a16:creationId xmlns:a16="http://schemas.microsoft.com/office/drawing/2014/main" id="{00000000-0008-0000-0F00-00006C010000}"/>
            </a:ext>
          </a:extLst>
        </xdr:cNvPr>
        <xdr:cNvSpPr txBox="1"/>
      </xdr:nvSpPr>
      <xdr:spPr>
        <a:xfrm>
          <a:off x="20199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114317</xdr:rowOff>
    </xdr:from>
    <xdr:ext cx="469744" cy="259045"/>
    <xdr:sp macro="" textlink="">
      <xdr:nvSpPr>
        <xdr:cNvPr id="365" name="n_3mainValue【保健センター・保健所】&#10;一人当たり面積">
          <a:extLst>
            <a:ext uri="{FF2B5EF4-FFF2-40B4-BE49-F238E27FC236}">
              <a16:creationId xmlns:a16="http://schemas.microsoft.com/office/drawing/2014/main" id="{00000000-0008-0000-0F00-00006D010000}"/>
            </a:ext>
          </a:extLst>
        </xdr:cNvPr>
        <xdr:cNvSpPr txBox="1"/>
      </xdr:nvSpPr>
      <xdr:spPr>
        <a:xfrm>
          <a:off x="19310427"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170197</xdr:rowOff>
    </xdr:from>
    <xdr:ext cx="469744" cy="259045"/>
    <xdr:sp macro="" textlink="">
      <xdr:nvSpPr>
        <xdr:cNvPr id="366" name="n_4mainValue【保健センター・保健所】&#10;一人当たり面積">
          <a:extLst>
            <a:ext uri="{FF2B5EF4-FFF2-40B4-BE49-F238E27FC236}">
              <a16:creationId xmlns:a16="http://schemas.microsoft.com/office/drawing/2014/main" id="{00000000-0008-0000-0F00-00006E010000}"/>
            </a:ext>
          </a:extLst>
        </xdr:cNvPr>
        <xdr:cNvSpPr txBox="1"/>
      </xdr:nvSpPr>
      <xdr:spPr>
        <a:xfrm>
          <a:off x="18421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67" name="正方形/長方形 366">
          <a:extLst>
            <a:ext uri="{FF2B5EF4-FFF2-40B4-BE49-F238E27FC236}">
              <a16:creationId xmlns:a16="http://schemas.microsoft.com/office/drawing/2014/main" id="{00000000-0008-0000-0F00-00006F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90" name="【消防施設】&#10;有形固定資産減価償却率グラフ枠">
          <a:extLst>
            <a:ext uri="{FF2B5EF4-FFF2-40B4-BE49-F238E27FC236}">
              <a16:creationId xmlns:a16="http://schemas.microsoft.com/office/drawing/2014/main" id="{00000000-0008-0000-0F00-000086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392" name="【消防施設】&#10;有形固定資産減価償却率最小値テキスト">
          <a:extLst>
            <a:ext uri="{FF2B5EF4-FFF2-40B4-BE49-F238E27FC236}">
              <a16:creationId xmlns:a16="http://schemas.microsoft.com/office/drawing/2014/main" id="{00000000-0008-0000-0F00-00008801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394" name="【消防施設】&#10;有形固定資産減価償却率最大値テキスト">
          <a:extLst>
            <a:ext uri="{FF2B5EF4-FFF2-40B4-BE49-F238E27FC236}">
              <a16:creationId xmlns:a16="http://schemas.microsoft.com/office/drawing/2014/main" id="{00000000-0008-0000-0F00-00008A01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396" name="【消防施設】&#10;有形固定資産減価償却率平均値テキスト">
          <a:extLst>
            <a:ext uri="{FF2B5EF4-FFF2-40B4-BE49-F238E27FC236}">
              <a16:creationId xmlns:a16="http://schemas.microsoft.com/office/drawing/2014/main" id="{00000000-0008-0000-0F00-00008C010000}"/>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397" name="フローチャート: 判断 396">
          <a:extLst>
            <a:ext uri="{FF2B5EF4-FFF2-40B4-BE49-F238E27FC236}">
              <a16:creationId xmlns:a16="http://schemas.microsoft.com/office/drawing/2014/main" id="{00000000-0008-0000-0F00-00008D01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398" name="フローチャート: 判断 397">
          <a:extLst>
            <a:ext uri="{FF2B5EF4-FFF2-40B4-BE49-F238E27FC236}">
              <a16:creationId xmlns:a16="http://schemas.microsoft.com/office/drawing/2014/main" id="{00000000-0008-0000-0F00-00008E01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399" name="フローチャート: 判断 398">
          <a:extLst>
            <a:ext uri="{FF2B5EF4-FFF2-40B4-BE49-F238E27FC236}">
              <a16:creationId xmlns:a16="http://schemas.microsoft.com/office/drawing/2014/main" id="{00000000-0008-0000-0F00-00008F01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400" name="フローチャート: 判断 399">
          <a:extLst>
            <a:ext uri="{FF2B5EF4-FFF2-40B4-BE49-F238E27FC236}">
              <a16:creationId xmlns:a16="http://schemas.microsoft.com/office/drawing/2014/main" id="{00000000-0008-0000-0F00-00009001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401" name="フローチャート: 判断 400">
          <a:extLst>
            <a:ext uri="{FF2B5EF4-FFF2-40B4-BE49-F238E27FC236}">
              <a16:creationId xmlns:a16="http://schemas.microsoft.com/office/drawing/2014/main" id="{00000000-0008-0000-0F00-00009101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76836</xdr:rowOff>
    </xdr:from>
    <xdr:to>
      <xdr:col>85</xdr:col>
      <xdr:colOff>177800</xdr:colOff>
      <xdr:row>84</xdr:row>
      <xdr:rowOff>6986</xdr:rowOff>
    </xdr:to>
    <xdr:sp macro="" textlink="">
      <xdr:nvSpPr>
        <xdr:cNvPr id="407" name="楕円 406">
          <a:extLst>
            <a:ext uri="{FF2B5EF4-FFF2-40B4-BE49-F238E27FC236}">
              <a16:creationId xmlns:a16="http://schemas.microsoft.com/office/drawing/2014/main" id="{00000000-0008-0000-0F00-000097010000}"/>
            </a:ext>
          </a:extLst>
        </xdr:cNvPr>
        <xdr:cNvSpPr/>
      </xdr:nvSpPr>
      <xdr:spPr>
        <a:xfrm>
          <a:off x="162687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55263</xdr:rowOff>
    </xdr:from>
    <xdr:ext cx="405111" cy="259045"/>
    <xdr:sp macro="" textlink="">
      <xdr:nvSpPr>
        <xdr:cNvPr id="408" name="【消防施設】&#10;有形固定資産減価償却率該当値テキスト">
          <a:extLst>
            <a:ext uri="{FF2B5EF4-FFF2-40B4-BE49-F238E27FC236}">
              <a16:creationId xmlns:a16="http://schemas.microsoft.com/office/drawing/2014/main" id="{00000000-0008-0000-0F00-000098010000}"/>
            </a:ext>
          </a:extLst>
        </xdr:cNvPr>
        <xdr:cNvSpPr txBox="1"/>
      </xdr:nvSpPr>
      <xdr:spPr>
        <a:xfrm>
          <a:off x="16357600"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4445</xdr:rowOff>
    </xdr:from>
    <xdr:to>
      <xdr:col>81</xdr:col>
      <xdr:colOff>101600</xdr:colOff>
      <xdr:row>84</xdr:row>
      <xdr:rowOff>106045</xdr:rowOff>
    </xdr:to>
    <xdr:sp macro="" textlink="">
      <xdr:nvSpPr>
        <xdr:cNvPr id="409" name="楕円 408">
          <a:extLst>
            <a:ext uri="{FF2B5EF4-FFF2-40B4-BE49-F238E27FC236}">
              <a16:creationId xmlns:a16="http://schemas.microsoft.com/office/drawing/2014/main" id="{00000000-0008-0000-0F00-000099010000}"/>
            </a:ext>
          </a:extLst>
        </xdr:cNvPr>
        <xdr:cNvSpPr/>
      </xdr:nvSpPr>
      <xdr:spPr>
        <a:xfrm>
          <a:off x="15430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127636</xdr:rowOff>
    </xdr:from>
    <xdr:to>
      <xdr:col>85</xdr:col>
      <xdr:colOff>127000</xdr:colOff>
      <xdr:row>84</xdr:row>
      <xdr:rowOff>55245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flipV="1">
          <a:off x="15481300" y="14357986"/>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145414</xdr:rowOff>
    </xdr:from>
    <xdr:to>
      <xdr:col>76</xdr:col>
      <xdr:colOff>165100</xdr:colOff>
      <xdr:row>84</xdr:row>
      <xdr:rowOff>75564</xdr:rowOff>
    </xdr:to>
    <xdr:sp macro="" textlink="">
      <xdr:nvSpPr>
        <xdr:cNvPr id="411" name="楕円 410">
          <a:extLst>
            <a:ext uri="{FF2B5EF4-FFF2-40B4-BE49-F238E27FC236}">
              <a16:creationId xmlns:a16="http://schemas.microsoft.com/office/drawing/2014/main" id="{00000000-0008-0000-0F00-00009B010000}"/>
            </a:ext>
          </a:extLst>
        </xdr:cNvPr>
        <xdr:cNvSpPr/>
      </xdr:nvSpPr>
      <xdr:spPr>
        <a:xfrm>
          <a:off x="14541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24764</xdr:rowOff>
    </xdr:from>
    <xdr:to>
      <xdr:col>81</xdr:col>
      <xdr:colOff>50800</xdr:colOff>
      <xdr:row>84</xdr:row>
      <xdr:rowOff>55245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4592300" y="144265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413" name="楕円 412">
          <a:extLst>
            <a:ext uri="{FF2B5EF4-FFF2-40B4-BE49-F238E27FC236}">
              <a16:creationId xmlns:a16="http://schemas.microsoft.com/office/drawing/2014/main" id="{00000000-0008-0000-0F00-00009D010000}"/>
            </a:ext>
          </a:extLst>
        </xdr:cNvPr>
        <xdr:cNvSpPr/>
      </xdr:nvSpPr>
      <xdr:spPr>
        <a:xfrm>
          <a:off x="1365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24764</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3703300" y="143941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92075</xdr:rowOff>
    </xdr:from>
    <xdr:to>
      <xdr:col>67</xdr:col>
      <xdr:colOff>101600</xdr:colOff>
      <xdr:row>84</xdr:row>
      <xdr:rowOff>22225</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12763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142875</xdr:rowOff>
    </xdr:from>
    <xdr:to>
      <xdr:col>71</xdr:col>
      <xdr:colOff>177800</xdr:colOff>
      <xdr:row>83</xdr:row>
      <xdr:rowOff>163830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814300" y="143732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417" name="n_1aveValue【消防施設】&#10;有形固定資産減価償却率">
          <a:extLst>
            <a:ext uri="{FF2B5EF4-FFF2-40B4-BE49-F238E27FC236}">
              <a16:creationId xmlns:a16="http://schemas.microsoft.com/office/drawing/2014/main" id="{00000000-0008-0000-0F00-0000A101000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418" name="n_2aveValue【消防施設】&#10;有形固定資産減価償却率">
          <a:extLst>
            <a:ext uri="{FF2B5EF4-FFF2-40B4-BE49-F238E27FC236}">
              <a16:creationId xmlns:a16="http://schemas.microsoft.com/office/drawing/2014/main" id="{00000000-0008-0000-0F00-0000A201000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419" name="n_3aveValue【消防施設】&#10;有形固定資産減価償却率">
          <a:extLst>
            <a:ext uri="{FF2B5EF4-FFF2-40B4-BE49-F238E27FC236}">
              <a16:creationId xmlns:a16="http://schemas.microsoft.com/office/drawing/2014/main" id="{00000000-0008-0000-0F00-0000A3010000}"/>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420" name="n_4aveValue【消防施設】&#10;有形固定資産減価償却率">
          <a:extLst>
            <a:ext uri="{FF2B5EF4-FFF2-40B4-BE49-F238E27FC236}">
              <a16:creationId xmlns:a16="http://schemas.microsoft.com/office/drawing/2014/main" id="{00000000-0008-0000-0F00-0000A4010000}"/>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97172</xdr:rowOff>
    </xdr:from>
    <xdr:ext cx="405111" cy="259045"/>
    <xdr:sp macro="" textlink="">
      <xdr:nvSpPr>
        <xdr:cNvPr id="421" name="n_1mainValue【消防施設】&#10;有形固定資産減価償却率">
          <a:extLst>
            <a:ext uri="{FF2B5EF4-FFF2-40B4-BE49-F238E27FC236}">
              <a16:creationId xmlns:a16="http://schemas.microsoft.com/office/drawing/2014/main" id="{00000000-0008-0000-0F00-0000A5010000}"/>
            </a:ext>
          </a:extLst>
        </xdr:cNvPr>
        <xdr:cNvSpPr txBox="1"/>
      </xdr:nvSpPr>
      <xdr:spPr>
        <a:xfrm>
          <a:off x="152660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66691</xdr:rowOff>
    </xdr:from>
    <xdr:ext cx="405111" cy="259045"/>
    <xdr:sp macro="" textlink="">
      <xdr:nvSpPr>
        <xdr:cNvPr id="422" name="n_2mainValue【消防施設】&#10;有形固定資産減価償却率">
          <a:extLst>
            <a:ext uri="{FF2B5EF4-FFF2-40B4-BE49-F238E27FC236}">
              <a16:creationId xmlns:a16="http://schemas.microsoft.com/office/drawing/2014/main" id="{00000000-0008-0000-0F00-0000A6010000}"/>
            </a:ext>
          </a:extLst>
        </xdr:cNvPr>
        <xdr:cNvSpPr txBox="1"/>
      </xdr:nvSpPr>
      <xdr:spPr>
        <a:xfrm>
          <a:off x="14389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423" name="n_3mainValue【消防施設】&#10;有形固定資産減価償却率">
          <a:extLst>
            <a:ext uri="{FF2B5EF4-FFF2-40B4-BE49-F238E27FC236}">
              <a16:creationId xmlns:a16="http://schemas.microsoft.com/office/drawing/2014/main" id="{00000000-0008-0000-0F00-0000A7010000}"/>
            </a:ext>
          </a:extLst>
        </xdr:cNvPr>
        <xdr:cNvSpPr txBox="1"/>
      </xdr:nvSpPr>
      <xdr:spPr>
        <a:xfrm>
          <a:off x="13500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13352</xdr:rowOff>
    </xdr:from>
    <xdr:ext cx="405111" cy="259045"/>
    <xdr:sp macro="" textlink="">
      <xdr:nvSpPr>
        <xdr:cNvPr id="424" name="n_4mainValue【消防施設】&#10;有形固定資産減価償却率">
          <a:extLst>
            <a:ext uri="{FF2B5EF4-FFF2-40B4-BE49-F238E27FC236}">
              <a16:creationId xmlns:a16="http://schemas.microsoft.com/office/drawing/2014/main" id="{00000000-0008-0000-0F00-0000A8010000}"/>
            </a:ext>
          </a:extLst>
        </xdr:cNvPr>
        <xdr:cNvSpPr txBox="1"/>
      </xdr:nvSpPr>
      <xdr:spPr>
        <a:xfrm>
          <a:off x="12611744"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49" name="【消防施設】&#10;一人当たり面積グラフ枠">
          <a:extLst>
            <a:ext uri="{FF2B5EF4-FFF2-40B4-BE49-F238E27FC236}">
              <a16:creationId xmlns:a16="http://schemas.microsoft.com/office/drawing/2014/main" id="{00000000-0008-0000-0F00-0000C1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451" name="【消防施設】&#10;一人当たり面積最小値テキスト">
          <a:extLst>
            <a:ext uri="{FF2B5EF4-FFF2-40B4-BE49-F238E27FC236}">
              <a16:creationId xmlns:a16="http://schemas.microsoft.com/office/drawing/2014/main" id="{00000000-0008-0000-0F00-0000C301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453" name="【消防施設】&#10;一人当たり面積最大値テキスト">
          <a:extLst>
            <a:ext uri="{FF2B5EF4-FFF2-40B4-BE49-F238E27FC236}">
              <a16:creationId xmlns:a16="http://schemas.microsoft.com/office/drawing/2014/main" id="{00000000-0008-0000-0F00-0000C501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455" name="【消防施設】&#10;一人当たり面積平均値テキスト">
          <a:extLst>
            <a:ext uri="{FF2B5EF4-FFF2-40B4-BE49-F238E27FC236}">
              <a16:creationId xmlns:a16="http://schemas.microsoft.com/office/drawing/2014/main" id="{00000000-0008-0000-0F00-0000C7010000}"/>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456" name="フローチャート: 判断 455">
          <a:extLst>
            <a:ext uri="{FF2B5EF4-FFF2-40B4-BE49-F238E27FC236}">
              <a16:creationId xmlns:a16="http://schemas.microsoft.com/office/drawing/2014/main" id="{00000000-0008-0000-0F00-0000C801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73842</xdr:rowOff>
    </xdr:from>
    <xdr:to>
      <xdr:col>116</xdr:col>
      <xdr:colOff>114300</xdr:colOff>
      <xdr:row>79</xdr:row>
      <xdr:rowOff>3992</xdr:rowOff>
    </xdr:to>
    <xdr:sp macro="" textlink="">
      <xdr:nvSpPr>
        <xdr:cNvPr id="466" name="楕円 465">
          <a:extLst>
            <a:ext uri="{FF2B5EF4-FFF2-40B4-BE49-F238E27FC236}">
              <a16:creationId xmlns:a16="http://schemas.microsoft.com/office/drawing/2014/main" id="{00000000-0008-0000-0F00-0000D2010000}"/>
            </a:ext>
          </a:extLst>
        </xdr:cNvPr>
        <xdr:cNvSpPr/>
      </xdr:nvSpPr>
      <xdr:spPr>
        <a:xfrm>
          <a:off x="22110700" y="1344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26869</xdr:rowOff>
    </xdr:from>
    <xdr:ext cx="469744" cy="259045"/>
    <xdr:sp macro="" textlink="">
      <xdr:nvSpPr>
        <xdr:cNvPr id="467" name="【消防施設】&#10;一人当たり面積該当値テキスト">
          <a:extLst>
            <a:ext uri="{FF2B5EF4-FFF2-40B4-BE49-F238E27FC236}">
              <a16:creationId xmlns:a16="http://schemas.microsoft.com/office/drawing/2014/main" id="{00000000-0008-0000-0F00-0000D3010000}"/>
            </a:ext>
          </a:extLst>
        </xdr:cNvPr>
        <xdr:cNvSpPr txBox="1"/>
      </xdr:nvSpPr>
      <xdr:spPr>
        <a:xfrm>
          <a:off x="22199600" y="1339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96701</xdr:rowOff>
    </xdr:from>
    <xdr:to>
      <xdr:col>112</xdr:col>
      <xdr:colOff>38100</xdr:colOff>
      <xdr:row>85</xdr:row>
      <xdr:rowOff>26851</xdr:rowOff>
    </xdr:to>
    <xdr:sp macro="" textlink="">
      <xdr:nvSpPr>
        <xdr:cNvPr id="468" name="楕円 467">
          <a:extLst>
            <a:ext uri="{FF2B5EF4-FFF2-40B4-BE49-F238E27FC236}">
              <a16:creationId xmlns:a16="http://schemas.microsoft.com/office/drawing/2014/main" id="{00000000-0008-0000-0F00-0000D4010000}"/>
            </a:ext>
          </a:extLst>
        </xdr:cNvPr>
        <xdr:cNvSpPr/>
      </xdr:nvSpPr>
      <xdr:spPr>
        <a:xfrm>
          <a:off x="21272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124642</xdr:rowOff>
    </xdr:from>
    <xdr:to>
      <xdr:col>116</xdr:col>
      <xdr:colOff>63500</xdr:colOff>
      <xdr:row>84</xdr:row>
      <xdr:rowOff>147501</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flipV="1">
          <a:off x="21323300" y="13497742"/>
          <a:ext cx="838200" cy="105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150586</xdr:rowOff>
    </xdr:from>
    <xdr:to>
      <xdr:col>107</xdr:col>
      <xdr:colOff>101600</xdr:colOff>
      <xdr:row>85</xdr:row>
      <xdr:rowOff>80736</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20383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147501</xdr:rowOff>
    </xdr:from>
    <xdr:to>
      <xdr:col>111</xdr:col>
      <xdr:colOff>177800</xdr:colOff>
      <xdr:row>85</xdr:row>
      <xdr:rowOff>29936</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flipV="1">
          <a:off x="20434300" y="14549301"/>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157118</xdr:rowOff>
    </xdr:from>
    <xdr:to>
      <xdr:col>102</xdr:col>
      <xdr:colOff>165100</xdr:colOff>
      <xdr:row>85</xdr:row>
      <xdr:rowOff>87268</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94945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29936</xdr:rowOff>
    </xdr:from>
    <xdr:to>
      <xdr:col>107</xdr:col>
      <xdr:colOff>50800</xdr:colOff>
      <xdr:row>85</xdr:row>
      <xdr:rowOff>36468</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19545300" y="146031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137523</xdr:rowOff>
    </xdr:from>
    <xdr:to>
      <xdr:col>98</xdr:col>
      <xdr:colOff>38100</xdr:colOff>
      <xdr:row>85</xdr:row>
      <xdr:rowOff>67673</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8605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16873</xdr:rowOff>
    </xdr:from>
    <xdr:to>
      <xdr:col>102</xdr:col>
      <xdr:colOff>114300</xdr:colOff>
      <xdr:row>85</xdr:row>
      <xdr:rowOff>36468</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656300" y="145901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476" name="n_1aveValue【消防施設】&#10;一人当たり面積">
          <a:extLst>
            <a:ext uri="{FF2B5EF4-FFF2-40B4-BE49-F238E27FC236}">
              <a16:creationId xmlns:a16="http://schemas.microsoft.com/office/drawing/2014/main" id="{00000000-0008-0000-0F00-0000DC010000}"/>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477" name="n_2aveValue【消防施設】&#10;一人当たり面積">
          <a:extLst>
            <a:ext uri="{FF2B5EF4-FFF2-40B4-BE49-F238E27FC236}">
              <a16:creationId xmlns:a16="http://schemas.microsoft.com/office/drawing/2014/main" id="{00000000-0008-0000-0F00-0000DD010000}"/>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478" name="n_3aveValue【消防施設】&#10;一人当たり面積">
          <a:extLst>
            <a:ext uri="{FF2B5EF4-FFF2-40B4-BE49-F238E27FC236}">
              <a16:creationId xmlns:a16="http://schemas.microsoft.com/office/drawing/2014/main" id="{00000000-0008-0000-0F00-0000DE010000}"/>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479" name="n_4aveValue【消防施設】&#10;一人当たり面積">
          <a:extLst>
            <a:ext uri="{FF2B5EF4-FFF2-40B4-BE49-F238E27FC236}">
              <a16:creationId xmlns:a16="http://schemas.microsoft.com/office/drawing/2014/main" id="{00000000-0008-0000-0F00-0000DF010000}"/>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43378</xdr:rowOff>
    </xdr:from>
    <xdr:ext cx="469744" cy="259045"/>
    <xdr:sp macro="" textlink="">
      <xdr:nvSpPr>
        <xdr:cNvPr id="480" name="n_1mainValue【消防施設】&#10;一人当たり面積">
          <a:extLst>
            <a:ext uri="{FF2B5EF4-FFF2-40B4-BE49-F238E27FC236}">
              <a16:creationId xmlns:a16="http://schemas.microsoft.com/office/drawing/2014/main" id="{00000000-0008-0000-0F00-0000E0010000}"/>
            </a:ext>
          </a:extLst>
        </xdr:cNvPr>
        <xdr:cNvSpPr txBox="1"/>
      </xdr:nvSpPr>
      <xdr:spPr>
        <a:xfrm>
          <a:off x="21075727" y="1427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97263</xdr:rowOff>
    </xdr:from>
    <xdr:ext cx="469744" cy="259045"/>
    <xdr:sp macro="" textlink="">
      <xdr:nvSpPr>
        <xdr:cNvPr id="481" name="n_2mainValue【消防施設】&#10;一人当たり面積">
          <a:extLst>
            <a:ext uri="{FF2B5EF4-FFF2-40B4-BE49-F238E27FC236}">
              <a16:creationId xmlns:a16="http://schemas.microsoft.com/office/drawing/2014/main" id="{00000000-0008-0000-0F00-0000E1010000}"/>
            </a:ext>
          </a:extLst>
        </xdr:cNvPr>
        <xdr:cNvSpPr txBox="1"/>
      </xdr:nvSpPr>
      <xdr:spPr>
        <a:xfrm>
          <a:off x="20199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103795</xdr:rowOff>
    </xdr:from>
    <xdr:ext cx="469744" cy="259045"/>
    <xdr:sp macro="" textlink="">
      <xdr:nvSpPr>
        <xdr:cNvPr id="482" name="n_3mainValue【消防施設】&#10;一人当たり面積">
          <a:extLst>
            <a:ext uri="{FF2B5EF4-FFF2-40B4-BE49-F238E27FC236}">
              <a16:creationId xmlns:a16="http://schemas.microsoft.com/office/drawing/2014/main" id="{00000000-0008-0000-0F00-0000E2010000}"/>
            </a:ext>
          </a:extLst>
        </xdr:cNvPr>
        <xdr:cNvSpPr txBox="1"/>
      </xdr:nvSpPr>
      <xdr:spPr>
        <a:xfrm>
          <a:off x="193104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84200</xdr:rowOff>
    </xdr:from>
    <xdr:ext cx="469744" cy="259045"/>
    <xdr:sp macro="" textlink="">
      <xdr:nvSpPr>
        <xdr:cNvPr id="483" name="n_4mainValue【消防施設】&#10;一人当たり面積">
          <a:extLst>
            <a:ext uri="{FF2B5EF4-FFF2-40B4-BE49-F238E27FC236}">
              <a16:creationId xmlns:a16="http://schemas.microsoft.com/office/drawing/2014/main" id="{00000000-0008-0000-0F00-0000E3010000}"/>
            </a:ext>
          </a:extLst>
        </xdr:cNvPr>
        <xdr:cNvSpPr txBox="1"/>
      </xdr:nvSpPr>
      <xdr:spPr>
        <a:xfrm>
          <a:off x="18421427" y="1431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84" name="正方形/長方形 483">
          <a:extLst>
            <a:ext uri="{FF2B5EF4-FFF2-40B4-BE49-F238E27FC236}">
              <a16:creationId xmlns:a16="http://schemas.microsoft.com/office/drawing/2014/main" id="{00000000-0008-0000-0F00-0000E4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8" name="【庁舎】&#10;有形固定資産減価償却率グラフ枠">
          <a:extLst>
            <a:ext uri="{FF2B5EF4-FFF2-40B4-BE49-F238E27FC236}">
              <a16:creationId xmlns:a16="http://schemas.microsoft.com/office/drawing/2014/main" id="{00000000-0008-0000-0F00-0000FC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510" name="【庁舎】&#10;有形固定資産減価償却率最小値テキスト">
          <a:extLst>
            <a:ext uri="{FF2B5EF4-FFF2-40B4-BE49-F238E27FC236}">
              <a16:creationId xmlns:a16="http://schemas.microsoft.com/office/drawing/2014/main" id="{00000000-0008-0000-0F00-0000FE01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12" name="【庁舎】&#10;有形固定資産減価償却率最大値テキスト">
          <a:extLst>
            <a:ext uri="{FF2B5EF4-FFF2-40B4-BE49-F238E27FC236}">
              <a16:creationId xmlns:a16="http://schemas.microsoft.com/office/drawing/2014/main" id="{00000000-0008-0000-0F00-000000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514" name="【庁舎】&#10;有形固定資産減価償却率平均値テキスト">
          <a:extLst>
            <a:ext uri="{FF2B5EF4-FFF2-40B4-BE49-F238E27FC236}">
              <a16:creationId xmlns:a16="http://schemas.microsoft.com/office/drawing/2014/main" id="{00000000-0008-0000-0F00-00000202000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136434</xdr:rowOff>
    </xdr:from>
    <xdr:to>
      <xdr:col>85</xdr:col>
      <xdr:colOff>177800</xdr:colOff>
      <xdr:row>107</xdr:row>
      <xdr:rowOff>66584</xdr:rowOff>
    </xdr:to>
    <xdr:sp macro="" textlink="">
      <xdr:nvSpPr>
        <xdr:cNvPr id="525" name="楕円 524">
          <a:extLst>
            <a:ext uri="{FF2B5EF4-FFF2-40B4-BE49-F238E27FC236}">
              <a16:creationId xmlns:a16="http://schemas.microsoft.com/office/drawing/2014/main" id="{00000000-0008-0000-0F00-00000D020000}"/>
            </a:ext>
          </a:extLst>
        </xdr:cNvPr>
        <xdr:cNvSpPr/>
      </xdr:nvSpPr>
      <xdr:spPr>
        <a:xfrm>
          <a:off x="162687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114861</xdr:rowOff>
    </xdr:from>
    <xdr:ext cx="405111" cy="259045"/>
    <xdr:sp macro="" textlink="">
      <xdr:nvSpPr>
        <xdr:cNvPr id="526" name="【庁舎】&#10;有形固定資産減価償却率該当値テキスト">
          <a:extLst>
            <a:ext uri="{FF2B5EF4-FFF2-40B4-BE49-F238E27FC236}">
              <a16:creationId xmlns:a16="http://schemas.microsoft.com/office/drawing/2014/main" id="{00000000-0008-0000-0F00-00000E020000}"/>
            </a:ext>
          </a:extLst>
        </xdr:cNvPr>
        <xdr:cNvSpPr txBox="1"/>
      </xdr:nvSpPr>
      <xdr:spPr>
        <a:xfrm>
          <a:off x="16357600"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527" name="楕円 526">
          <a:extLst>
            <a:ext uri="{FF2B5EF4-FFF2-40B4-BE49-F238E27FC236}">
              <a16:creationId xmlns:a16="http://schemas.microsoft.com/office/drawing/2014/main" id="{00000000-0008-0000-0F00-00000F020000}"/>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107</xdr:row>
      <xdr:rowOff>15784</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5481300" y="1831358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41729</xdr:rowOff>
    </xdr:from>
    <xdr:to>
      <xdr:col>76</xdr:col>
      <xdr:colOff>165100</xdr:colOff>
      <xdr:row>106</xdr:row>
      <xdr:rowOff>143329</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14541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92529</xdr:rowOff>
    </xdr:from>
    <xdr:to>
      <xdr:col>81</xdr:col>
      <xdr:colOff>50800</xdr:colOff>
      <xdr:row>106</xdr:row>
      <xdr:rowOff>139881</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4592300" y="1826622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17236</xdr:rowOff>
    </xdr:from>
    <xdr:to>
      <xdr:col>72</xdr:col>
      <xdr:colOff>38100</xdr:colOff>
      <xdr:row>106</xdr:row>
      <xdr:rowOff>118836</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3652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68036</xdr:rowOff>
    </xdr:from>
    <xdr:to>
      <xdr:col>76</xdr:col>
      <xdr:colOff>114300</xdr:colOff>
      <xdr:row>106</xdr:row>
      <xdr:rowOff>92529</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3703300" y="182417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164193</xdr:rowOff>
    </xdr:from>
    <xdr:to>
      <xdr:col>67</xdr:col>
      <xdr:colOff>101600</xdr:colOff>
      <xdr:row>106</xdr:row>
      <xdr:rowOff>94343</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2763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43543</xdr:rowOff>
    </xdr:from>
    <xdr:to>
      <xdr:col>71</xdr:col>
      <xdr:colOff>177800</xdr:colOff>
      <xdr:row>106</xdr:row>
      <xdr:rowOff>68036</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2814300" y="182172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35" name="n_1aveValue【庁舎】&#10;有形固定資産減価償却率">
          <a:extLst>
            <a:ext uri="{FF2B5EF4-FFF2-40B4-BE49-F238E27FC236}">
              <a16:creationId xmlns:a16="http://schemas.microsoft.com/office/drawing/2014/main" id="{00000000-0008-0000-0F00-000017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536" name="n_2aveValue【庁舎】&#10;有形固定資産減価償却率">
          <a:extLst>
            <a:ext uri="{FF2B5EF4-FFF2-40B4-BE49-F238E27FC236}">
              <a16:creationId xmlns:a16="http://schemas.microsoft.com/office/drawing/2014/main" id="{00000000-0008-0000-0F00-000018020000}"/>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537" name="n_3aveValue【庁舎】&#10;有形固定資産減価償却率">
          <a:extLst>
            <a:ext uri="{FF2B5EF4-FFF2-40B4-BE49-F238E27FC236}">
              <a16:creationId xmlns:a16="http://schemas.microsoft.com/office/drawing/2014/main" id="{00000000-0008-0000-0F00-000019020000}"/>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538" name="n_4aveValue【庁舎】&#10;有形固定資産減価償却率">
          <a:extLst>
            <a:ext uri="{FF2B5EF4-FFF2-40B4-BE49-F238E27FC236}">
              <a16:creationId xmlns:a16="http://schemas.microsoft.com/office/drawing/2014/main" id="{00000000-0008-0000-0F00-00001A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539" name="n_1mainValue【庁舎】&#10;有形固定資産減価償却率">
          <a:extLst>
            <a:ext uri="{FF2B5EF4-FFF2-40B4-BE49-F238E27FC236}">
              <a16:creationId xmlns:a16="http://schemas.microsoft.com/office/drawing/2014/main" id="{00000000-0008-0000-0F00-00001B020000}"/>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134456</xdr:rowOff>
    </xdr:from>
    <xdr:ext cx="405111" cy="259045"/>
    <xdr:sp macro="" textlink="">
      <xdr:nvSpPr>
        <xdr:cNvPr id="540" name="n_2mainValue【庁舎】&#10;有形固定資産減価償却率">
          <a:extLst>
            <a:ext uri="{FF2B5EF4-FFF2-40B4-BE49-F238E27FC236}">
              <a16:creationId xmlns:a16="http://schemas.microsoft.com/office/drawing/2014/main" id="{00000000-0008-0000-0F00-00001C020000}"/>
            </a:ext>
          </a:extLst>
        </xdr:cNvPr>
        <xdr:cNvSpPr txBox="1"/>
      </xdr:nvSpPr>
      <xdr:spPr>
        <a:xfrm>
          <a:off x="14389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109963</xdr:rowOff>
    </xdr:from>
    <xdr:ext cx="405111" cy="259045"/>
    <xdr:sp macro="" textlink="">
      <xdr:nvSpPr>
        <xdr:cNvPr id="541" name="n_3mainValue【庁舎】&#10;有形固定資産減価償却率">
          <a:extLst>
            <a:ext uri="{FF2B5EF4-FFF2-40B4-BE49-F238E27FC236}">
              <a16:creationId xmlns:a16="http://schemas.microsoft.com/office/drawing/2014/main" id="{00000000-0008-0000-0F00-00001D020000}"/>
            </a:ext>
          </a:extLst>
        </xdr:cNvPr>
        <xdr:cNvSpPr txBox="1"/>
      </xdr:nvSpPr>
      <xdr:spPr>
        <a:xfrm>
          <a:off x="13500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85470</xdr:rowOff>
    </xdr:from>
    <xdr:ext cx="405111" cy="259045"/>
    <xdr:sp macro="" textlink="">
      <xdr:nvSpPr>
        <xdr:cNvPr id="542" name="n_4mainValue【庁舎】&#10;有形固定資産減価償却率">
          <a:extLst>
            <a:ext uri="{FF2B5EF4-FFF2-40B4-BE49-F238E27FC236}">
              <a16:creationId xmlns:a16="http://schemas.microsoft.com/office/drawing/2014/main" id="{00000000-0008-0000-0F00-00001E020000}"/>
            </a:ext>
          </a:extLst>
        </xdr:cNvPr>
        <xdr:cNvSpPr txBox="1"/>
      </xdr:nvSpPr>
      <xdr:spPr>
        <a:xfrm>
          <a:off x="12611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67" name="【庁舎】&#10;一人当たり面積グラフ枠">
          <a:extLst>
            <a:ext uri="{FF2B5EF4-FFF2-40B4-BE49-F238E27FC236}">
              <a16:creationId xmlns:a16="http://schemas.microsoft.com/office/drawing/2014/main" id="{00000000-0008-0000-0F00-00003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569" name="【庁舎】&#10;一人当たり面積最小値テキスト">
          <a:extLst>
            <a:ext uri="{FF2B5EF4-FFF2-40B4-BE49-F238E27FC236}">
              <a16:creationId xmlns:a16="http://schemas.microsoft.com/office/drawing/2014/main" id="{00000000-0008-0000-0F00-00003902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571" name="【庁舎】&#10;一人当たり面積最大値テキスト">
          <a:extLst>
            <a:ext uri="{FF2B5EF4-FFF2-40B4-BE49-F238E27FC236}">
              <a16:creationId xmlns:a16="http://schemas.microsoft.com/office/drawing/2014/main" id="{00000000-0008-0000-0F00-00003B02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573" name="【庁舎】&#10;一人当たり面積平均値テキスト">
          <a:extLst>
            <a:ext uri="{FF2B5EF4-FFF2-40B4-BE49-F238E27FC236}">
              <a16:creationId xmlns:a16="http://schemas.microsoft.com/office/drawing/2014/main" id="{00000000-0008-0000-0F00-00003D0200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104866</xdr:rowOff>
    </xdr:from>
    <xdr:to>
      <xdr:col>116</xdr:col>
      <xdr:colOff>114300</xdr:colOff>
      <xdr:row>105</xdr:row>
      <xdr:rowOff>35016</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22110700" y="1793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127743</xdr:rowOff>
    </xdr:from>
    <xdr:ext cx="469744" cy="259045"/>
    <xdr:sp macro="" textlink="">
      <xdr:nvSpPr>
        <xdr:cNvPr id="585" name="【庁舎】&#10;一人当たり面積該当値テキスト">
          <a:extLst>
            <a:ext uri="{FF2B5EF4-FFF2-40B4-BE49-F238E27FC236}">
              <a16:creationId xmlns:a16="http://schemas.microsoft.com/office/drawing/2014/main" id="{00000000-0008-0000-0F00-000049020000}"/>
            </a:ext>
          </a:extLst>
        </xdr:cNvPr>
        <xdr:cNvSpPr txBox="1"/>
      </xdr:nvSpPr>
      <xdr:spPr>
        <a:xfrm>
          <a:off x="22199600" y="1778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122282</xdr:rowOff>
    </xdr:from>
    <xdr:to>
      <xdr:col>112</xdr:col>
      <xdr:colOff>38100</xdr:colOff>
      <xdr:row>105</xdr:row>
      <xdr:rowOff>52432</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1272500" y="179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155666</xdr:rowOff>
    </xdr:from>
    <xdr:to>
      <xdr:col>116</xdr:col>
      <xdr:colOff>63500</xdr:colOff>
      <xdr:row>105</xdr:row>
      <xdr:rowOff>1632</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21323300" y="17986466"/>
          <a:ext cx="8382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140788</xdr:rowOff>
    </xdr:from>
    <xdr:to>
      <xdr:col>107</xdr:col>
      <xdr:colOff>101600</xdr:colOff>
      <xdr:row>105</xdr:row>
      <xdr:rowOff>70938</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0383500" y="1797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1632</xdr:rowOff>
    </xdr:from>
    <xdr:to>
      <xdr:col>111</xdr:col>
      <xdr:colOff>177800</xdr:colOff>
      <xdr:row>105</xdr:row>
      <xdr:rowOff>20138</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0434300" y="18003882"/>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9494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20138</xdr:rowOff>
    </xdr:from>
    <xdr:to>
      <xdr:col>107</xdr:col>
      <xdr:colOff>50800</xdr:colOff>
      <xdr:row>105</xdr:row>
      <xdr:rowOff>34289</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19545300" y="18022388"/>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169092</xdr:rowOff>
    </xdr:from>
    <xdr:to>
      <xdr:col>98</xdr:col>
      <xdr:colOff>38100</xdr:colOff>
      <xdr:row>105</xdr:row>
      <xdr:rowOff>99242</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8605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105</xdr:row>
      <xdr:rowOff>48442</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8656300" y="18036539"/>
          <a:ext cx="8890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594" name="n_1aveValue【庁舎】&#10;一人当たり面積">
          <a:extLst>
            <a:ext uri="{FF2B5EF4-FFF2-40B4-BE49-F238E27FC236}">
              <a16:creationId xmlns:a16="http://schemas.microsoft.com/office/drawing/2014/main" id="{00000000-0008-0000-0F00-00005202000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595" name="n_2aveValue【庁舎】&#10;一人当たり面積">
          <a:extLst>
            <a:ext uri="{FF2B5EF4-FFF2-40B4-BE49-F238E27FC236}">
              <a16:creationId xmlns:a16="http://schemas.microsoft.com/office/drawing/2014/main" id="{00000000-0008-0000-0F00-00005302000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596" name="n_3aveValue【庁舎】&#10;一人当たり面積">
          <a:extLst>
            <a:ext uri="{FF2B5EF4-FFF2-40B4-BE49-F238E27FC236}">
              <a16:creationId xmlns:a16="http://schemas.microsoft.com/office/drawing/2014/main" id="{00000000-0008-0000-0F00-00005402000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597" name="n_4aveValue【庁舎】&#10;一人当たり面積">
          <a:extLst>
            <a:ext uri="{FF2B5EF4-FFF2-40B4-BE49-F238E27FC236}">
              <a16:creationId xmlns:a16="http://schemas.microsoft.com/office/drawing/2014/main" id="{00000000-0008-0000-0F00-000055020000}"/>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68959</xdr:rowOff>
    </xdr:from>
    <xdr:ext cx="469744" cy="259045"/>
    <xdr:sp macro="" textlink="">
      <xdr:nvSpPr>
        <xdr:cNvPr id="598" name="n_1mainValue【庁舎】&#10;一人当たり面積">
          <a:extLst>
            <a:ext uri="{FF2B5EF4-FFF2-40B4-BE49-F238E27FC236}">
              <a16:creationId xmlns:a16="http://schemas.microsoft.com/office/drawing/2014/main" id="{00000000-0008-0000-0F00-000056020000}"/>
            </a:ext>
          </a:extLst>
        </xdr:cNvPr>
        <xdr:cNvSpPr txBox="1"/>
      </xdr:nvSpPr>
      <xdr:spPr>
        <a:xfrm>
          <a:off x="21075727" y="177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87465</xdr:rowOff>
    </xdr:from>
    <xdr:ext cx="469744" cy="259045"/>
    <xdr:sp macro="" textlink="">
      <xdr:nvSpPr>
        <xdr:cNvPr id="599" name="n_2mainValue【庁舎】&#10;一人当たり面積">
          <a:extLst>
            <a:ext uri="{FF2B5EF4-FFF2-40B4-BE49-F238E27FC236}">
              <a16:creationId xmlns:a16="http://schemas.microsoft.com/office/drawing/2014/main" id="{00000000-0008-0000-0F00-000057020000}"/>
            </a:ext>
          </a:extLst>
        </xdr:cNvPr>
        <xdr:cNvSpPr txBox="1"/>
      </xdr:nvSpPr>
      <xdr:spPr>
        <a:xfrm>
          <a:off x="20199427" y="1774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600" name="n_3mainValue【庁舎】&#10;一人当たり面積">
          <a:extLst>
            <a:ext uri="{FF2B5EF4-FFF2-40B4-BE49-F238E27FC236}">
              <a16:creationId xmlns:a16="http://schemas.microsoft.com/office/drawing/2014/main" id="{00000000-0008-0000-0F00-000058020000}"/>
            </a:ext>
          </a:extLst>
        </xdr:cNvPr>
        <xdr:cNvSpPr txBox="1"/>
      </xdr:nvSpPr>
      <xdr:spPr>
        <a:xfrm>
          <a:off x="19310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115769</xdr:rowOff>
    </xdr:from>
    <xdr:ext cx="469744" cy="259045"/>
    <xdr:sp macro="" textlink="">
      <xdr:nvSpPr>
        <xdr:cNvPr id="601" name="n_4mainValue【庁舎】&#10;一人当たり面積">
          <a:extLst>
            <a:ext uri="{FF2B5EF4-FFF2-40B4-BE49-F238E27FC236}">
              <a16:creationId xmlns:a16="http://schemas.microsoft.com/office/drawing/2014/main" id="{00000000-0008-0000-0F00-000059020000}"/>
            </a:ext>
          </a:extLst>
        </xdr:cNvPr>
        <xdr:cNvSpPr txBox="1"/>
      </xdr:nvSpPr>
      <xdr:spPr>
        <a:xfrm>
          <a:off x="18421427" y="1777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体育館・プール</a:t>
          </a:r>
          <a:r>
            <a:rPr kumimoji="1" lang="ja-JP" altLang="en-US" sz="1100">
              <a:solidFill>
                <a:schemeClr val="dk1"/>
              </a:solidFill>
              <a:effectLst/>
              <a:latin typeface="+mn-lt"/>
              <a:ea typeface="+mn-ea"/>
              <a:cs typeface="+mn-cs"/>
            </a:rPr>
            <a:t>・消防施設</a:t>
          </a:r>
          <a:r>
            <a:rPr kumimoji="1" lang="ja-JP" altLang="ja-JP" sz="1100">
              <a:solidFill>
                <a:schemeClr val="dk1"/>
              </a:solidFill>
              <a:effectLst/>
              <a:latin typeface="+mn-lt"/>
              <a:ea typeface="+mn-ea"/>
              <a:cs typeface="+mn-cs"/>
            </a:rPr>
            <a:t>については、人口に対しての供給量（面積）が類似団体を上回っている。</a:t>
          </a:r>
          <a:r>
            <a:rPr kumimoji="1" lang="ja-JP" altLang="en-US" sz="1100">
              <a:solidFill>
                <a:schemeClr val="dk1"/>
              </a:solidFill>
              <a:effectLst/>
              <a:latin typeface="+mn-lt"/>
              <a:ea typeface="+mn-ea"/>
              <a:cs typeface="+mn-cs"/>
            </a:rPr>
            <a:t>特に消防施設については令和６年度に用地を購入したため、急増している。</a:t>
          </a:r>
          <a:r>
            <a:rPr kumimoji="1" lang="ja-JP" altLang="ja-JP" sz="1100">
              <a:solidFill>
                <a:schemeClr val="dk1"/>
              </a:solidFill>
              <a:effectLst/>
              <a:latin typeface="+mn-lt"/>
              <a:ea typeface="+mn-ea"/>
              <a:cs typeface="+mn-cs"/>
            </a:rPr>
            <a:t>消防車両の更新時期の延伸、消防詰め所の老朽化等により類似団体と比べると消防施設の償却率が高くなっており、施設更新のタイミングで供給量の最適化を検討してゆく。保健センターについては類似団体と比較して償却率は低いが、庁舎については償却率が高く、指標上は供給量（面積）が類似団体を上回っている。地域の重要拠点として施設の有効利用の観点も含め、多様な公共サービスの提供に対応すべくあり方について検討を進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10.105\&#20849;&#26377;1\&#32207;&#21209;&#35506;\&#9679;&#36001;&#25919;\&#9679;&#36001;&#25919;&#29366;&#27841;&#36039;&#26009;&#38598;&#12398;&#32180;\R06&#36001;&#25919;&#29366;&#27841;&#36039;&#26009;&#38598;\R8.9.11&#36001;&#25919;&#29366;&#27841;&#36039;&#26009;&#38598;\&#12304;&#36001;&#25919;&#29366;&#27841;&#36039;&#26009;&#38598;&#12305;_284467_&#31070;&#27827;&#30010;_2024&#65288;2&#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73.5</v>
          </cell>
          <cell r="BQ51"/>
          <cell r="BR51"/>
          <cell r="BS51"/>
          <cell r="BT51"/>
          <cell r="BU51"/>
          <cell r="BV51"/>
          <cell r="BW51"/>
          <cell r="BX51">
            <v>36.9</v>
          </cell>
          <cell r="BY51"/>
          <cell r="BZ51"/>
          <cell r="CA51"/>
          <cell r="CB51"/>
          <cell r="CC51"/>
          <cell r="CD51"/>
          <cell r="CE51"/>
          <cell r="CF51">
            <v>38.1</v>
          </cell>
          <cell r="CG51"/>
          <cell r="CH51"/>
          <cell r="CI51"/>
          <cell r="CJ51"/>
          <cell r="CK51"/>
          <cell r="CL51"/>
          <cell r="CM51"/>
          <cell r="CN51">
            <v>51.7</v>
          </cell>
          <cell r="CO51"/>
          <cell r="CP51"/>
          <cell r="CQ51"/>
          <cell r="CR51"/>
          <cell r="CS51"/>
          <cell r="CT51"/>
          <cell r="CU51"/>
          <cell r="CV51">
            <v>38.799999999999997</v>
          </cell>
          <cell r="CW51"/>
          <cell r="CX51"/>
          <cell r="CY51"/>
          <cell r="CZ51"/>
          <cell r="DA51"/>
          <cell r="DB51"/>
          <cell r="DC51"/>
        </row>
        <row r="53">
          <cell r="BP53">
            <v>41.2</v>
          </cell>
          <cell r="BQ53"/>
          <cell r="BR53"/>
          <cell r="BS53"/>
          <cell r="BT53"/>
          <cell r="BU53"/>
          <cell r="BV53"/>
          <cell r="BW53"/>
          <cell r="BX53">
            <v>43.2</v>
          </cell>
          <cell r="BY53"/>
          <cell r="BZ53"/>
          <cell r="CA53"/>
          <cell r="CB53"/>
          <cell r="CC53"/>
          <cell r="CD53"/>
          <cell r="CE53"/>
          <cell r="CF53">
            <v>45.3</v>
          </cell>
          <cell r="CG53"/>
          <cell r="CH53"/>
          <cell r="CI53"/>
          <cell r="CJ53"/>
          <cell r="CK53"/>
          <cell r="CL53"/>
          <cell r="CM53"/>
          <cell r="CN53">
            <v>47.3</v>
          </cell>
          <cell r="CO53"/>
          <cell r="CP53"/>
          <cell r="CQ53"/>
          <cell r="CR53"/>
          <cell r="CS53"/>
          <cell r="CT53"/>
          <cell r="CU53"/>
          <cell r="CV53">
            <v>48.7</v>
          </cell>
          <cell r="CW53"/>
          <cell r="CX53"/>
          <cell r="CY53"/>
          <cell r="CZ53"/>
          <cell r="DA53"/>
          <cell r="DB53"/>
          <cell r="DC53"/>
        </row>
        <row r="55">
          <cell r="AN55" t="str">
            <v>類似団体内平均値</v>
          </cell>
          <cell r="BP55">
            <v>13.7</v>
          </cell>
          <cell r="BQ55"/>
          <cell r="BR55"/>
          <cell r="BS55"/>
          <cell r="BT55"/>
          <cell r="BU55"/>
          <cell r="BV55"/>
          <cell r="BW55"/>
          <cell r="BX55">
            <v>6.9</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62</v>
          </cell>
          <cell r="BQ57"/>
          <cell r="BR57"/>
          <cell r="BS57"/>
          <cell r="BT57"/>
          <cell r="BU57"/>
          <cell r="BV57"/>
          <cell r="BW57"/>
          <cell r="BX57">
            <v>62.9</v>
          </cell>
          <cell r="BY57"/>
          <cell r="BZ57"/>
          <cell r="CA57"/>
          <cell r="CB57"/>
          <cell r="CC57"/>
          <cell r="CD57"/>
          <cell r="CE57"/>
          <cell r="CF57">
            <v>63.3</v>
          </cell>
          <cell r="CG57"/>
          <cell r="CH57"/>
          <cell r="CI57"/>
          <cell r="CJ57"/>
          <cell r="CK57"/>
          <cell r="CL57"/>
          <cell r="CM57"/>
          <cell r="CN57">
            <v>64.400000000000006</v>
          </cell>
          <cell r="CO57"/>
          <cell r="CP57"/>
          <cell r="CQ57"/>
          <cell r="CR57"/>
          <cell r="CS57"/>
          <cell r="CT57"/>
          <cell r="CU57"/>
          <cell r="CV57">
            <v>65.2</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v>73.5</v>
          </cell>
          <cell r="BQ73"/>
          <cell r="BR73"/>
          <cell r="BS73"/>
          <cell r="BT73"/>
          <cell r="BU73"/>
          <cell r="BV73"/>
          <cell r="BW73"/>
          <cell r="BX73">
            <v>36.9</v>
          </cell>
          <cell r="BY73"/>
          <cell r="BZ73"/>
          <cell r="CA73"/>
          <cell r="CB73"/>
          <cell r="CC73"/>
          <cell r="CD73"/>
          <cell r="CE73"/>
          <cell r="CF73">
            <v>38.1</v>
          </cell>
          <cell r="CG73"/>
          <cell r="CH73"/>
          <cell r="CI73"/>
          <cell r="CJ73"/>
          <cell r="CK73"/>
          <cell r="CL73"/>
          <cell r="CM73"/>
          <cell r="CN73">
            <v>51.7</v>
          </cell>
          <cell r="CO73"/>
          <cell r="CP73"/>
          <cell r="CQ73"/>
          <cell r="CR73"/>
          <cell r="CS73"/>
          <cell r="CT73"/>
          <cell r="CU73"/>
          <cell r="CV73">
            <v>38.799999999999997</v>
          </cell>
          <cell r="CW73"/>
          <cell r="CX73"/>
          <cell r="CY73"/>
          <cell r="CZ73"/>
          <cell r="DA73"/>
          <cell r="DB73"/>
          <cell r="DC73"/>
        </row>
        <row r="75">
          <cell r="BP75">
            <v>14.4</v>
          </cell>
          <cell r="BQ75"/>
          <cell r="BR75"/>
          <cell r="BS75"/>
          <cell r="BT75"/>
          <cell r="BU75"/>
          <cell r="BV75"/>
          <cell r="BW75"/>
          <cell r="BX75">
            <v>12.5</v>
          </cell>
          <cell r="BY75"/>
          <cell r="BZ75"/>
          <cell r="CA75"/>
          <cell r="CB75"/>
          <cell r="CC75"/>
          <cell r="CD75"/>
          <cell r="CE75"/>
          <cell r="CF75">
            <v>11.7</v>
          </cell>
          <cell r="CG75"/>
          <cell r="CH75"/>
          <cell r="CI75"/>
          <cell r="CJ75"/>
          <cell r="CK75"/>
          <cell r="CL75"/>
          <cell r="CM75"/>
          <cell r="CN75">
            <v>11.9</v>
          </cell>
          <cell r="CO75"/>
          <cell r="CP75"/>
          <cell r="CQ75"/>
          <cell r="CR75"/>
          <cell r="CS75"/>
          <cell r="CT75"/>
          <cell r="CU75"/>
          <cell r="CV75">
            <v>12.1</v>
          </cell>
          <cell r="CW75"/>
          <cell r="CX75"/>
          <cell r="CY75"/>
          <cell r="CZ75"/>
          <cell r="DA75"/>
          <cell r="DB75"/>
          <cell r="DC75"/>
        </row>
        <row r="77">
          <cell r="AN77" t="str">
            <v>類似団体内平均値</v>
          </cell>
          <cell r="BP77">
            <v>13.7</v>
          </cell>
          <cell r="BQ77"/>
          <cell r="BR77"/>
          <cell r="BS77"/>
          <cell r="BT77"/>
          <cell r="BU77"/>
          <cell r="BV77"/>
          <cell r="BW77"/>
          <cell r="BX77">
            <v>6.9</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7.9</v>
          </cell>
          <cell r="BQ79"/>
          <cell r="BR79"/>
          <cell r="BS79"/>
          <cell r="BT79"/>
          <cell r="BU79"/>
          <cell r="BV79"/>
          <cell r="BW79"/>
          <cell r="BX79">
            <v>8</v>
          </cell>
          <cell r="BY79"/>
          <cell r="BZ79"/>
          <cell r="CA79"/>
          <cell r="CB79"/>
          <cell r="CC79"/>
          <cell r="CD79"/>
          <cell r="CE79"/>
          <cell r="CF79">
            <v>8</v>
          </cell>
          <cell r="CG79"/>
          <cell r="CH79"/>
          <cell r="CI79"/>
          <cell r="CJ79"/>
          <cell r="CK79"/>
          <cell r="CL79"/>
          <cell r="CM79"/>
          <cell r="CN79">
            <v>8.1</v>
          </cell>
          <cell r="CO79"/>
          <cell r="CP79"/>
          <cell r="CQ79"/>
          <cell r="CR79"/>
          <cell r="CS79"/>
          <cell r="CT79"/>
          <cell r="CU79"/>
          <cell r="CV79">
            <v>8.1</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10596749</v>
      </c>
      <c r="BO4" s="462"/>
      <c r="BP4" s="462"/>
      <c r="BQ4" s="462"/>
      <c r="BR4" s="462"/>
      <c r="BS4" s="462"/>
      <c r="BT4" s="462"/>
      <c r="BU4" s="463"/>
      <c r="BV4" s="461">
        <v>9036125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3.4</v>
      </c>
      <c r="CU4" s="602"/>
      <c r="CV4" s="602"/>
      <c r="CW4" s="602"/>
      <c r="CX4" s="602"/>
      <c r="CY4" s="602"/>
      <c r="CZ4" s="602"/>
      <c r="DA4" s="603"/>
      <c r="DB4" s="601">
        <v>3.2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10328623</v>
      </c>
      <c r="BO5" s="433"/>
      <c r="BP5" s="433"/>
      <c r="BQ5" s="433"/>
      <c r="BR5" s="433"/>
      <c r="BS5" s="433"/>
      <c r="BT5" s="433"/>
      <c r="BU5" s="434"/>
      <c r="BV5" s="432">
        <v>8830253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94.5</v>
      </c>
      <c r="CU5" s="430"/>
      <c r="CV5" s="430"/>
      <c r="CW5" s="430"/>
      <c r="CX5" s="430"/>
      <c r="CY5" s="430"/>
      <c r="CZ5" s="430"/>
      <c r="DA5" s="431"/>
      <c r="DB5" s="429">
        <v>93.1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268126</v>
      </c>
      <c r="BO6" s="433"/>
      <c r="BP6" s="433"/>
      <c r="BQ6" s="433"/>
      <c r="BR6" s="433"/>
      <c r="BS6" s="433"/>
      <c r="BT6" s="433"/>
      <c r="BU6" s="434"/>
      <c r="BV6" s="432">
        <v>205872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94.8</v>
      </c>
      <c r="CU6" s="576"/>
      <c r="CV6" s="576"/>
      <c r="CW6" s="576"/>
      <c r="CX6" s="576"/>
      <c r="CY6" s="576"/>
      <c r="CZ6" s="576"/>
      <c r="DA6" s="577"/>
      <c r="DB6" s="575">
        <v>93.6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75318</v>
      </c>
      <c r="BO7" s="433"/>
      <c r="BP7" s="433"/>
      <c r="BQ7" s="433"/>
      <c r="BR7" s="433"/>
      <c r="BS7" s="433"/>
      <c r="BT7" s="433"/>
      <c r="BU7" s="434"/>
      <c r="BV7" s="432">
        <v>30307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5644633</v>
      </c>
      <c r="CU7" s="433"/>
      <c r="CV7" s="433"/>
      <c r="CW7" s="433"/>
      <c r="CX7" s="433"/>
      <c r="CY7" s="433"/>
      <c r="CZ7" s="433"/>
      <c r="DA7" s="434"/>
      <c r="DB7" s="432">
        <v>5436038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192808</v>
      </c>
      <c r="BO8" s="433"/>
      <c r="BP8" s="433"/>
      <c r="BQ8" s="433"/>
      <c r="BR8" s="433"/>
      <c r="BS8" s="433"/>
      <c r="BT8" s="433"/>
      <c r="BU8" s="434"/>
      <c r="BV8" s="432">
        <v>175565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0.35</v>
      </c>
      <c r="CU8" s="536"/>
      <c r="CV8" s="536"/>
      <c r="CW8" s="536"/>
      <c r="CX8" s="536"/>
      <c r="CY8" s="536"/>
      <c r="CZ8" s="536"/>
      <c r="DA8" s="537"/>
      <c r="DB8" s="535">
        <v>0.35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10616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17243</v>
      </c>
      <c r="BO9" s="433"/>
      <c r="BP9" s="433"/>
      <c r="BQ9" s="433"/>
      <c r="BR9" s="433"/>
      <c r="BS9" s="433"/>
      <c r="BT9" s="433"/>
      <c r="BU9" s="434"/>
      <c r="BV9" s="432">
        <v>-9887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17.899999999999999</v>
      </c>
      <c r="CU9" s="430"/>
      <c r="CV9" s="430"/>
      <c r="CW9" s="430"/>
      <c r="CX9" s="430"/>
      <c r="CY9" s="430"/>
      <c r="CZ9" s="430"/>
      <c r="DA9" s="431"/>
      <c r="DB9" s="429">
        <v>18.100000000000001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11452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82603</v>
      </c>
      <c r="BO10" s="433"/>
      <c r="BP10" s="433"/>
      <c r="BQ10" s="433"/>
      <c r="BR10" s="433"/>
      <c r="BS10" s="433"/>
      <c r="BT10" s="433"/>
      <c r="BU10" s="434"/>
      <c r="BV10" s="432">
        <v>88724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10144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150927</v>
      </c>
      <c r="BO12" s="433"/>
      <c r="BP12" s="433"/>
      <c r="BQ12" s="433"/>
      <c r="BR12" s="433"/>
      <c r="BS12" s="433"/>
      <c r="BT12" s="433"/>
      <c r="BU12" s="434"/>
      <c r="BV12" s="432">
        <v>153469</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10032</v>
      </c>
      <c r="S13" s="520"/>
      <c r="T13" s="520"/>
      <c r="U13" s="520"/>
      <c r="V13" s="521"/>
      <c r="W13" s="522" t="s">
        <v>131</v>
      </c>
      <c r="X13" s="418"/>
      <c r="Y13" s="418"/>
      <c r="Z13" s="418"/>
      <c r="AA13" s="418"/>
      <c r="AB13" s="419"/>
      <c r="AC13" s="385">
        <v>200</v>
      </c>
      <c r="AD13" s="386"/>
      <c r="AE13" s="386"/>
      <c r="AF13" s="386"/>
      <c r="AG13" s="387"/>
      <c r="AH13" s="385">
        <v>241</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-51081</v>
      </c>
      <c r="BO13" s="433"/>
      <c r="BP13" s="433"/>
      <c r="BQ13" s="433"/>
      <c r="BR13" s="433"/>
      <c r="BS13" s="433"/>
      <c r="BT13" s="433"/>
      <c r="BU13" s="434"/>
      <c r="BV13" s="432">
        <v>-74632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12.1</v>
      </c>
      <c r="CU13" s="430"/>
      <c r="CV13" s="430"/>
      <c r="CW13" s="430"/>
      <c r="CX13" s="430"/>
      <c r="CY13" s="430"/>
      <c r="CZ13" s="430"/>
      <c r="DA13" s="431"/>
      <c r="DB13" s="429">
        <v>11.9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10391</v>
      </c>
      <c r="S14" s="520"/>
      <c r="T14" s="520"/>
      <c r="U14" s="520"/>
      <c r="V14" s="521"/>
      <c r="W14" s="523"/>
      <c r="X14" s="421"/>
      <c r="Y14" s="421"/>
      <c r="Z14" s="421"/>
      <c r="AA14" s="421"/>
      <c r="AB14" s="422"/>
      <c r="AC14" s="512">
        <v>3.9</v>
      </c>
      <c r="AD14" s="513"/>
      <c r="AE14" s="513"/>
      <c r="AF14" s="513"/>
      <c r="AG14" s="514"/>
      <c r="AH14" s="512">
        <v>4.5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38.799999999999997</v>
      </c>
      <c r="CU14" s="530"/>
      <c r="CV14" s="530"/>
      <c r="CW14" s="530"/>
      <c r="CX14" s="530"/>
      <c r="CY14" s="530"/>
      <c r="CZ14" s="530"/>
      <c r="DA14" s="531"/>
      <c r="DB14" s="529">
        <v>51.7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10282</v>
      </c>
      <c r="S15" s="520"/>
      <c r="T15" s="520"/>
      <c r="U15" s="520"/>
      <c r="V15" s="521"/>
      <c r="W15" s="522" t="s">
        <v>137</v>
      </c>
      <c r="X15" s="418"/>
      <c r="Y15" s="418"/>
      <c r="Z15" s="418"/>
      <c r="AA15" s="418"/>
      <c r="AB15" s="419"/>
      <c r="AC15" s="385">
        <v>1659</v>
      </c>
      <c r="AD15" s="386"/>
      <c r="AE15" s="386"/>
      <c r="AF15" s="386"/>
      <c r="AG15" s="387"/>
      <c r="AH15" s="385">
        <v>1776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1781414</v>
      </c>
      <c r="BO15" s="462"/>
      <c r="BP15" s="462"/>
      <c r="BQ15" s="462"/>
      <c r="BR15" s="462"/>
      <c r="BS15" s="462"/>
      <c r="BT15" s="462"/>
      <c r="BU15" s="463"/>
      <c r="BV15" s="461">
        <v>1780926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32.6</v>
      </c>
      <c r="AD16" s="513"/>
      <c r="AE16" s="513"/>
      <c r="AF16" s="513"/>
      <c r="AG16" s="514"/>
      <c r="AH16" s="512">
        <v>33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5166667</v>
      </c>
      <c r="BO16" s="433"/>
      <c r="BP16" s="433"/>
      <c r="BQ16" s="433"/>
      <c r="BR16" s="433"/>
      <c r="BS16" s="433"/>
      <c r="BT16" s="433"/>
      <c r="BU16" s="434"/>
      <c r="BV16" s="432">
        <v>4935867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3223</v>
      </c>
      <c r="AD17" s="386"/>
      <c r="AE17" s="386"/>
      <c r="AF17" s="386"/>
      <c r="AG17" s="387"/>
      <c r="AH17" s="385">
        <v>3357</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2244482</v>
      </c>
      <c r="BO17" s="433"/>
      <c r="BP17" s="433"/>
      <c r="BQ17" s="433"/>
      <c r="BR17" s="433"/>
      <c r="BS17" s="433"/>
      <c r="BT17" s="433"/>
      <c r="BU17" s="434"/>
      <c r="BV17" s="432">
        <v>2250349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202.23</v>
      </c>
      <c r="M18" s="485"/>
      <c r="N18" s="485"/>
      <c r="O18" s="485"/>
      <c r="P18" s="485"/>
      <c r="Q18" s="485"/>
      <c r="R18" s="486"/>
      <c r="S18" s="486"/>
      <c r="T18" s="486"/>
      <c r="U18" s="486"/>
      <c r="V18" s="487"/>
      <c r="W18" s="503"/>
      <c r="X18" s="504"/>
      <c r="Y18" s="504"/>
      <c r="Z18" s="504"/>
      <c r="AA18" s="504"/>
      <c r="AB18" s="528"/>
      <c r="AC18" s="402">
        <v>63.4</v>
      </c>
      <c r="AD18" s="403"/>
      <c r="AE18" s="403"/>
      <c r="AF18" s="403"/>
      <c r="AG18" s="488"/>
      <c r="AH18" s="402">
        <v>62.5</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5408681</v>
      </c>
      <c r="BO18" s="433"/>
      <c r="BP18" s="433"/>
      <c r="BQ18" s="433"/>
      <c r="BR18" s="433"/>
      <c r="BS18" s="433"/>
      <c r="BT18" s="433"/>
      <c r="BU18" s="434"/>
      <c r="BV18" s="432">
        <v>5141762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52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6989150</v>
      </c>
      <c r="BO19" s="433"/>
      <c r="BP19" s="433"/>
      <c r="BQ19" s="433"/>
      <c r="BR19" s="433"/>
      <c r="BS19" s="433"/>
      <c r="BT19" s="433"/>
      <c r="BU19" s="434"/>
      <c r="BV19" s="432">
        <v>6704945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3779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11978840</v>
      </c>
      <c r="BO22" s="462"/>
      <c r="BP22" s="462"/>
      <c r="BQ22" s="462"/>
      <c r="BR22" s="462"/>
      <c r="BS22" s="462"/>
      <c r="BT22" s="462"/>
      <c r="BU22" s="463"/>
      <c r="BV22" s="461">
        <v>11760784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9413612</v>
      </c>
      <c r="BO23" s="433"/>
      <c r="BP23" s="433"/>
      <c r="BQ23" s="433"/>
      <c r="BR23" s="433"/>
      <c r="BS23" s="433"/>
      <c r="BT23" s="433"/>
      <c r="BU23" s="434"/>
      <c r="BV23" s="432">
        <v>8821166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7600</v>
      </c>
      <c r="R24" s="386"/>
      <c r="S24" s="386"/>
      <c r="T24" s="386"/>
      <c r="U24" s="386"/>
      <c r="V24" s="387"/>
      <c r="W24" s="475"/>
      <c r="X24" s="412"/>
      <c r="Y24" s="413"/>
      <c r="Z24" s="388" t="s">
        <v>161</v>
      </c>
      <c r="AA24" s="389"/>
      <c r="AB24" s="389"/>
      <c r="AC24" s="389"/>
      <c r="AD24" s="389"/>
      <c r="AE24" s="389"/>
      <c r="AF24" s="389"/>
      <c r="AG24" s="390"/>
      <c r="AH24" s="385">
        <v>108</v>
      </c>
      <c r="AI24" s="386"/>
      <c r="AJ24" s="386"/>
      <c r="AK24" s="386"/>
      <c r="AL24" s="387"/>
      <c r="AM24" s="385">
        <v>343980</v>
      </c>
      <c r="AN24" s="386"/>
      <c r="AO24" s="386"/>
      <c r="AP24" s="386"/>
      <c r="AQ24" s="386"/>
      <c r="AR24" s="387"/>
      <c r="AS24" s="385">
        <v>3185</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9189105</v>
      </c>
      <c r="BO24" s="433"/>
      <c r="BP24" s="433"/>
      <c r="BQ24" s="433"/>
      <c r="BR24" s="433"/>
      <c r="BS24" s="433"/>
      <c r="BT24" s="433"/>
      <c r="BU24" s="434"/>
      <c r="BV24" s="432">
        <v>8657840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6200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342663</v>
      </c>
      <c r="BO25" s="462"/>
      <c r="BP25" s="462"/>
      <c r="BQ25" s="462"/>
      <c r="BR25" s="462"/>
      <c r="BS25" s="462"/>
      <c r="BT25" s="462"/>
      <c r="BU25" s="463"/>
      <c r="BV25" s="461">
        <v>1031383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5600</v>
      </c>
      <c r="R26" s="386"/>
      <c r="S26" s="386"/>
      <c r="T26" s="386"/>
      <c r="U26" s="386"/>
      <c r="V26" s="387"/>
      <c r="W26" s="475"/>
      <c r="X26" s="412"/>
      <c r="Y26" s="413"/>
      <c r="Z26" s="388" t="s">
        <v>167</v>
      </c>
      <c r="AA26" s="443"/>
      <c r="AB26" s="443"/>
      <c r="AC26" s="443"/>
      <c r="AD26" s="443"/>
      <c r="AE26" s="443"/>
      <c r="AF26" s="443"/>
      <c r="AG26" s="444"/>
      <c r="AH26" s="385">
        <v>5</v>
      </c>
      <c r="AI26" s="386"/>
      <c r="AJ26" s="386"/>
      <c r="AK26" s="386"/>
      <c r="AL26" s="387"/>
      <c r="AM26" s="385">
        <v>16445</v>
      </c>
      <c r="AN26" s="386"/>
      <c r="AO26" s="386"/>
      <c r="AP26" s="386"/>
      <c r="AQ26" s="386"/>
      <c r="AR26" s="387"/>
      <c r="AS26" s="385">
        <v>3289</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3350</v>
      </c>
      <c r="R27" s="386"/>
      <c r="S27" s="386"/>
      <c r="T27" s="386"/>
      <c r="U27" s="386"/>
      <c r="V27" s="387"/>
      <c r="W27" s="475"/>
      <c r="X27" s="412"/>
      <c r="Y27" s="413"/>
      <c r="Z27" s="388" t="s">
        <v>170</v>
      </c>
      <c r="AA27" s="389"/>
      <c r="AB27" s="389"/>
      <c r="AC27" s="389"/>
      <c r="AD27" s="389"/>
      <c r="AE27" s="389"/>
      <c r="AF27" s="389"/>
      <c r="AG27" s="390"/>
      <c r="AH27" s="385">
        <v>9</v>
      </c>
      <c r="AI27" s="386"/>
      <c r="AJ27" s="386"/>
      <c r="AK27" s="386"/>
      <c r="AL27" s="387"/>
      <c r="AM27" s="385">
        <v>34137</v>
      </c>
      <c r="AN27" s="386"/>
      <c r="AO27" s="386"/>
      <c r="AP27" s="386"/>
      <c r="AQ27" s="386"/>
      <c r="AR27" s="387"/>
      <c r="AS27" s="385">
        <v>3793</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14951</v>
      </c>
      <c r="BO27" s="467"/>
      <c r="BP27" s="467"/>
      <c r="BQ27" s="467"/>
      <c r="BR27" s="467"/>
      <c r="BS27" s="467"/>
      <c r="BT27" s="467"/>
      <c r="BU27" s="468"/>
      <c r="BV27" s="466">
        <v>14951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2450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1833115</v>
      </c>
      <c r="BO28" s="462"/>
      <c r="BP28" s="462"/>
      <c r="BQ28" s="462"/>
      <c r="BR28" s="462"/>
      <c r="BS28" s="462"/>
      <c r="BT28" s="462"/>
      <c r="BU28" s="463"/>
      <c r="BV28" s="461">
        <v>1901439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10</v>
      </c>
      <c r="M29" s="386"/>
      <c r="N29" s="386"/>
      <c r="O29" s="386"/>
      <c r="P29" s="387"/>
      <c r="Q29" s="385">
        <v>2250</v>
      </c>
      <c r="R29" s="386"/>
      <c r="S29" s="386"/>
      <c r="T29" s="386"/>
      <c r="U29" s="386"/>
      <c r="V29" s="387"/>
      <c r="W29" s="476"/>
      <c r="X29" s="477"/>
      <c r="Y29" s="478"/>
      <c r="Z29" s="388" t="s">
        <v>176</v>
      </c>
      <c r="AA29" s="389"/>
      <c r="AB29" s="389"/>
      <c r="AC29" s="389"/>
      <c r="AD29" s="389"/>
      <c r="AE29" s="389"/>
      <c r="AF29" s="389"/>
      <c r="AG29" s="390"/>
      <c r="AH29" s="385">
        <v>117</v>
      </c>
      <c r="AI29" s="386"/>
      <c r="AJ29" s="386"/>
      <c r="AK29" s="386"/>
      <c r="AL29" s="387"/>
      <c r="AM29" s="385">
        <v>378117</v>
      </c>
      <c r="AN29" s="386"/>
      <c r="AO29" s="386"/>
      <c r="AP29" s="386"/>
      <c r="AQ29" s="386"/>
      <c r="AR29" s="387"/>
      <c r="AS29" s="385">
        <v>3232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67160</v>
      </c>
      <c r="BO29" s="433"/>
      <c r="BP29" s="433"/>
      <c r="BQ29" s="433"/>
      <c r="BR29" s="433"/>
      <c r="BS29" s="433"/>
      <c r="BT29" s="433"/>
      <c r="BU29" s="434"/>
      <c r="BV29" s="432">
        <v>47261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98.1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2517707</v>
      </c>
      <c r="BO30" s="467"/>
      <c r="BP30" s="467"/>
      <c r="BQ30" s="467"/>
      <c r="BR30" s="467"/>
      <c r="BS30" s="467"/>
      <c r="BT30" s="467"/>
      <c r="BU30" s="468"/>
      <c r="BV30" s="466">
        <v>2495588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6</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10</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f>IF(BG34="","",MAX(C34:D43,U34:V43,AM34:AN43)+1)</f>
        <v>13</v>
      </c>
      <c r="BF34" s="380"/>
      <c r="BG34" s="381" t="str">
        <f>IF('各会計、関係団体の財政状況及び健全化判断比率'!B35="","",'各会計、関係団体の財政状況及び健全化判断比率'!B35)</f>
        <v>土地開発事業特別会計</v>
      </c>
      <c r="BH34" s="381"/>
      <c r="BI34" s="381"/>
      <c r="BJ34" s="381"/>
      <c r="BK34" s="381"/>
      <c r="BL34" s="381"/>
      <c r="BM34" s="381"/>
      <c r="BN34" s="381"/>
      <c r="BO34" s="381"/>
      <c r="BP34" s="381"/>
      <c r="BQ34" s="381"/>
      <c r="BR34" s="381"/>
      <c r="BS34" s="381"/>
      <c r="BT34" s="381"/>
      <c r="BU34" s="381"/>
      <c r="BV34" s="163"/>
      <c r="BW34" s="380">
        <f>IF(BY34="","",MAX(C34:D43,U34:V43,AM34:AN43,BE34:BF43)+1)</f>
        <v>14</v>
      </c>
      <c r="BX34" s="380"/>
      <c r="BY34" s="381" t="str">
        <f>IF('各会計、関係団体の財政状況及び健全化判断比率'!B68="","",'各会計、関係団体の財政状況及び健全化判断比率'!B68)</f>
        <v>中播衛生施設事務組合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神崎フード</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ケアステーション事業特別会計</v>
      </c>
      <c r="F35" s="381"/>
      <c r="G35" s="381"/>
      <c r="H35" s="381"/>
      <c r="I35" s="381"/>
      <c r="J35" s="381"/>
      <c r="K35" s="381"/>
      <c r="L35" s="381"/>
      <c r="M35" s="381"/>
      <c r="N35" s="381"/>
      <c r="O35" s="381"/>
      <c r="P35" s="381"/>
      <c r="Q35" s="381"/>
      <c r="R35" s="381"/>
      <c r="S35" s="381"/>
      <c r="T35" s="163"/>
      <c r="U35" s="380">
        <f>IF(W35="","",U34+1)</f>
        <v>7</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11</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15</v>
      </c>
      <c r="BX35" s="380"/>
      <c r="BY35" s="381" t="str">
        <f>IF('各会計、関係団体の財政状況及び健全化判断比率'!B69="","",'各会計、関係団体の財政状況及び健全化判断比率'!B69)</f>
        <v>中播北部行政事務組合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産業廃棄物処理事業特別会計</v>
      </c>
      <c r="F36" s="381"/>
      <c r="G36" s="381"/>
      <c r="H36" s="381"/>
      <c r="I36" s="381"/>
      <c r="J36" s="381"/>
      <c r="K36" s="381"/>
      <c r="L36" s="381"/>
      <c r="M36" s="381"/>
      <c r="N36" s="381"/>
      <c r="O36" s="381"/>
      <c r="P36" s="381"/>
      <c r="Q36" s="381"/>
      <c r="R36" s="381"/>
      <c r="S36" s="381"/>
      <c r="T36" s="163"/>
      <c r="U36" s="380">
        <f t="shared" ref="U36:U43" si="4">IF(W36="","",U35+1)</f>
        <v>8</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f t="shared" si="0"/>
        <v>12</v>
      </c>
      <c r="AN36" s="380"/>
      <c r="AO36" s="381" t="str">
        <f>IF('各会計、関係団体の財政状況及び健全化判断比率'!B34="","",'各会計、関係団体の財政状況及び健全化判断比率'!B34)</f>
        <v>公立神崎総合病院事業会計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16</v>
      </c>
      <c r="BX36" s="380"/>
      <c r="BY36" s="381" t="str">
        <f>IF('各会計、関係団体の財政状況及び健全化判断比率'!B70="","",'各会計、関係団体の財政状況及び健全化判断比率'!B70)</f>
        <v>兵庫県市町村職員退職手当組合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f>IF(E37="","",C36+1)</f>
        <v>4</v>
      </c>
      <c r="D37" s="380"/>
      <c r="E37" s="381" t="str">
        <f>IF('各会計、関係団体の財政状況及び健全化判断比率'!B10="","",'各会計、関係団体の財政状況及び健全化判断比率'!B10)</f>
        <v>寺前地区振興基金特別会計</v>
      </c>
      <c r="F37" s="381"/>
      <c r="G37" s="381"/>
      <c r="H37" s="381"/>
      <c r="I37" s="381"/>
      <c r="J37" s="381"/>
      <c r="K37" s="381"/>
      <c r="L37" s="381"/>
      <c r="M37" s="381"/>
      <c r="N37" s="381"/>
      <c r="O37" s="381"/>
      <c r="P37" s="381"/>
      <c r="Q37" s="381"/>
      <c r="R37" s="381"/>
      <c r="S37" s="381"/>
      <c r="T37" s="163"/>
      <c r="U37" s="380">
        <f t="shared" si="4"/>
        <v>9</v>
      </c>
      <c r="V37" s="380"/>
      <c r="W37" s="381" t="str">
        <f>IF('各会計、関係団体の財政状況及び健全化判断比率'!B31="","",'各会計、関係団体の財政状況及び健全化判断比率'!B31)</f>
        <v>訪問看護事業特別会計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17</v>
      </c>
      <c r="BX37" s="380"/>
      <c r="BY37" s="381" t="str">
        <f>IF('各会計、関係団体の財政状況及び健全化判断比率'!B71="","",'各会計、関係団体の財政状況及び健全化判断比率'!B71)</f>
        <v>兵庫県町議会議員公務災害補償組合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f t="shared" ref="C38:C43" si="5">IF(E38="","",C37+1)</f>
        <v>5</v>
      </c>
      <c r="D38" s="380"/>
      <c r="E38" s="381" t="str">
        <f>IF('各会計、関係団体の財政状況及び健全化判断比率'!B11="","",'各会計、関係団体の財政状況及び健全化判断比率'!B11)</f>
        <v>長谷地区振興基金特別会計</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18</v>
      </c>
      <c r="BX38" s="380"/>
      <c r="BY38" s="381" t="str">
        <f>IF('各会計、関係団体の財政状況及び健全化判断比率'!B72="","",'各会計、関係団体の財政状況及び健全化判断比率'!B72)</f>
        <v>兵庫県後期高齢者医療広域連合（一般会計）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19</v>
      </c>
      <c r="BX39" s="380"/>
      <c r="BY39" s="381" t="str">
        <f>IF('各会計、関係団体の財政状況及び健全化判断比率'!B73="","",'各会計、関係団体の財政状況及び健全化判断比率'!B73)</f>
        <v>兵庫県後期高齢者医療広域連合（特別会計）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HO/18FCodonJvZ2E/UP3OTzBWO/asjOxiVfNR0DOuCpHxo1fNrnRu854yejQRXFBtXcjy8Q423NnbUssTzENWQ==" saltValue="dcHM/fRHcq/wkYtSlbNTC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1762766</v>
      </c>
      <c r="S5" s="690"/>
      <c r="T5" s="690"/>
      <c r="U5" s="690"/>
      <c r="V5" s="690"/>
      <c r="W5" s="690"/>
      <c r="X5" s="690"/>
      <c r="Y5" s="715"/>
      <c r="Z5" s="728">
        <v>16.600000000000001</v>
      </c>
      <c r="AA5" s="728"/>
      <c r="AB5" s="728"/>
      <c r="AC5" s="728"/>
      <c r="AD5" s="729">
        <v>1762766</v>
      </c>
      <c r="AE5" s="729"/>
      <c r="AF5" s="729"/>
      <c r="AG5" s="729"/>
      <c r="AH5" s="729"/>
      <c r="AI5" s="729"/>
      <c r="AJ5" s="729"/>
      <c r="AK5" s="729"/>
      <c r="AL5" s="716">
        <v>30.9</v>
      </c>
      <c r="AM5" s="698"/>
      <c r="AN5" s="698"/>
      <c r="AO5" s="717"/>
      <c r="AP5" s="692" t="s">
        <v>215</v>
      </c>
      <c r="AQ5" s="693"/>
      <c r="AR5" s="693"/>
      <c r="AS5" s="693"/>
      <c r="AT5" s="693"/>
      <c r="AU5" s="693"/>
      <c r="AV5" s="693"/>
      <c r="AW5" s="693"/>
      <c r="AX5" s="693"/>
      <c r="AY5" s="693"/>
      <c r="AZ5" s="693"/>
      <c r="BA5" s="693"/>
      <c r="BB5" s="693"/>
      <c r="BC5" s="693"/>
      <c r="BD5" s="693"/>
      <c r="BE5" s="693"/>
      <c r="BF5" s="694"/>
      <c r="BG5" s="634">
        <v>1762766</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140703</v>
      </c>
      <c r="S6" s="635"/>
      <c r="T6" s="635"/>
      <c r="U6" s="635"/>
      <c r="V6" s="635"/>
      <c r="W6" s="635"/>
      <c r="X6" s="635"/>
      <c r="Y6" s="636"/>
      <c r="Z6" s="672">
        <v>1.3</v>
      </c>
      <c r="AA6" s="672"/>
      <c r="AB6" s="672"/>
      <c r="AC6" s="672"/>
      <c r="AD6" s="673">
        <v>140703</v>
      </c>
      <c r="AE6" s="673"/>
      <c r="AF6" s="673"/>
      <c r="AG6" s="673"/>
      <c r="AH6" s="673"/>
      <c r="AI6" s="673"/>
      <c r="AJ6" s="673"/>
      <c r="AK6" s="673"/>
      <c r="AL6" s="637">
        <v>2.5</v>
      </c>
      <c r="AM6" s="638"/>
      <c r="AN6" s="638"/>
      <c r="AO6" s="674"/>
      <c r="AP6" s="631" t="s">
        <v>220</v>
      </c>
      <c r="AQ6" s="632"/>
      <c r="AR6" s="632"/>
      <c r="AS6" s="632"/>
      <c r="AT6" s="632"/>
      <c r="AU6" s="632"/>
      <c r="AV6" s="632"/>
      <c r="AW6" s="632"/>
      <c r="AX6" s="632"/>
      <c r="AY6" s="632"/>
      <c r="AZ6" s="632"/>
      <c r="BA6" s="632"/>
      <c r="BB6" s="632"/>
      <c r="BC6" s="632"/>
      <c r="BD6" s="632"/>
      <c r="BE6" s="632"/>
      <c r="BF6" s="633"/>
      <c r="BG6" s="634">
        <v>1762766</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88440</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88440</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873</v>
      </c>
      <c r="S7" s="635"/>
      <c r="T7" s="635"/>
      <c r="U7" s="635"/>
      <c r="V7" s="635"/>
      <c r="W7" s="635"/>
      <c r="X7" s="635"/>
      <c r="Y7" s="636"/>
      <c r="Z7" s="672">
        <v>0</v>
      </c>
      <c r="AA7" s="672"/>
      <c r="AB7" s="672"/>
      <c r="AC7" s="672"/>
      <c r="AD7" s="673">
        <v>873</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453401</v>
      </c>
      <c r="BH7" s="635"/>
      <c r="BI7" s="635"/>
      <c r="BJ7" s="635"/>
      <c r="BK7" s="635"/>
      <c r="BL7" s="635"/>
      <c r="BM7" s="635"/>
      <c r="BN7" s="636"/>
      <c r="BO7" s="672">
        <v>25.7</v>
      </c>
      <c r="BP7" s="672"/>
      <c r="BQ7" s="672"/>
      <c r="BR7" s="672"/>
      <c r="BS7" s="673" t="s">
        <v>122</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1610357</v>
      </c>
      <c r="CS7" s="635"/>
      <c r="CT7" s="635"/>
      <c r="CU7" s="635"/>
      <c r="CV7" s="635"/>
      <c r="CW7" s="635"/>
      <c r="CX7" s="635"/>
      <c r="CY7" s="636"/>
      <c r="CZ7" s="672">
        <v>15.6</v>
      </c>
      <c r="DA7" s="672"/>
      <c r="DB7" s="672"/>
      <c r="DC7" s="672"/>
      <c r="DD7" s="640">
        <v>37522</v>
      </c>
      <c r="DE7" s="635"/>
      <c r="DF7" s="635"/>
      <c r="DG7" s="635"/>
      <c r="DH7" s="635"/>
      <c r="DI7" s="635"/>
      <c r="DJ7" s="635"/>
      <c r="DK7" s="635"/>
      <c r="DL7" s="635"/>
      <c r="DM7" s="635"/>
      <c r="DN7" s="635"/>
      <c r="DO7" s="635"/>
      <c r="DP7" s="636"/>
      <c r="DQ7" s="640">
        <v>1047176</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15568</v>
      </c>
      <c r="S8" s="635"/>
      <c r="T8" s="635"/>
      <c r="U8" s="635"/>
      <c r="V8" s="635"/>
      <c r="W8" s="635"/>
      <c r="X8" s="635"/>
      <c r="Y8" s="636"/>
      <c r="Z8" s="672">
        <v>0.1</v>
      </c>
      <c r="AA8" s="672"/>
      <c r="AB8" s="672"/>
      <c r="AC8" s="672"/>
      <c r="AD8" s="673">
        <v>15568</v>
      </c>
      <c r="AE8" s="673"/>
      <c r="AF8" s="673"/>
      <c r="AG8" s="673"/>
      <c r="AH8" s="673"/>
      <c r="AI8" s="673"/>
      <c r="AJ8" s="673"/>
      <c r="AK8" s="673"/>
      <c r="AL8" s="637">
        <v>0.3</v>
      </c>
      <c r="AM8" s="638"/>
      <c r="AN8" s="638"/>
      <c r="AO8" s="674"/>
      <c r="AP8" s="631" t="s">
        <v>226</v>
      </c>
      <c r="AQ8" s="632"/>
      <c r="AR8" s="632"/>
      <c r="AS8" s="632"/>
      <c r="AT8" s="632"/>
      <c r="AU8" s="632"/>
      <c r="AV8" s="632"/>
      <c r="AW8" s="632"/>
      <c r="AX8" s="632"/>
      <c r="AY8" s="632"/>
      <c r="AZ8" s="632"/>
      <c r="BA8" s="632"/>
      <c r="BB8" s="632"/>
      <c r="BC8" s="632"/>
      <c r="BD8" s="632"/>
      <c r="BE8" s="632"/>
      <c r="BF8" s="633"/>
      <c r="BG8" s="634">
        <v>14424</v>
      </c>
      <c r="BH8" s="635"/>
      <c r="BI8" s="635"/>
      <c r="BJ8" s="635"/>
      <c r="BK8" s="635"/>
      <c r="BL8" s="635"/>
      <c r="BM8" s="635"/>
      <c r="BN8" s="636"/>
      <c r="BO8" s="672">
        <v>0.8</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1914180</v>
      </c>
      <c r="CS8" s="635"/>
      <c r="CT8" s="635"/>
      <c r="CU8" s="635"/>
      <c r="CV8" s="635"/>
      <c r="CW8" s="635"/>
      <c r="CX8" s="635"/>
      <c r="CY8" s="636"/>
      <c r="CZ8" s="672">
        <v>18.5</v>
      </c>
      <c r="DA8" s="672"/>
      <c r="DB8" s="672"/>
      <c r="DC8" s="672"/>
      <c r="DD8" s="640">
        <v>12588</v>
      </c>
      <c r="DE8" s="635"/>
      <c r="DF8" s="635"/>
      <c r="DG8" s="635"/>
      <c r="DH8" s="635"/>
      <c r="DI8" s="635"/>
      <c r="DJ8" s="635"/>
      <c r="DK8" s="635"/>
      <c r="DL8" s="635"/>
      <c r="DM8" s="635"/>
      <c r="DN8" s="635"/>
      <c r="DO8" s="635"/>
      <c r="DP8" s="636"/>
      <c r="DQ8" s="640">
        <v>1082865</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20501</v>
      </c>
      <c r="S9" s="635"/>
      <c r="T9" s="635"/>
      <c r="U9" s="635"/>
      <c r="V9" s="635"/>
      <c r="W9" s="635"/>
      <c r="X9" s="635"/>
      <c r="Y9" s="636"/>
      <c r="Z9" s="672">
        <v>0.2</v>
      </c>
      <c r="AA9" s="672"/>
      <c r="AB9" s="672"/>
      <c r="AC9" s="672"/>
      <c r="AD9" s="673">
        <v>20501</v>
      </c>
      <c r="AE9" s="673"/>
      <c r="AF9" s="673"/>
      <c r="AG9" s="673"/>
      <c r="AH9" s="673"/>
      <c r="AI9" s="673"/>
      <c r="AJ9" s="673"/>
      <c r="AK9" s="673"/>
      <c r="AL9" s="637">
        <v>0.4</v>
      </c>
      <c r="AM9" s="638"/>
      <c r="AN9" s="638"/>
      <c r="AO9" s="674"/>
      <c r="AP9" s="631" t="s">
        <v>229</v>
      </c>
      <c r="AQ9" s="632"/>
      <c r="AR9" s="632"/>
      <c r="AS9" s="632"/>
      <c r="AT9" s="632"/>
      <c r="AU9" s="632"/>
      <c r="AV9" s="632"/>
      <c r="AW9" s="632"/>
      <c r="AX9" s="632"/>
      <c r="AY9" s="632"/>
      <c r="AZ9" s="632"/>
      <c r="BA9" s="632"/>
      <c r="BB9" s="632"/>
      <c r="BC9" s="632"/>
      <c r="BD9" s="632"/>
      <c r="BE9" s="632"/>
      <c r="BF9" s="633"/>
      <c r="BG9" s="634">
        <v>387392</v>
      </c>
      <c r="BH9" s="635"/>
      <c r="BI9" s="635"/>
      <c r="BJ9" s="635"/>
      <c r="BK9" s="635"/>
      <c r="BL9" s="635"/>
      <c r="BM9" s="635"/>
      <c r="BN9" s="636"/>
      <c r="BO9" s="672">
        <v>22</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1467628</v>
      </c>
      <c r="CS9" s="635"/>
      <c r="CT9" s="635"/>
      <c r="CU9" s="635"/>
      <c r="CV9" s="635"/>
      <c r="CW9" s="635"/>
      <c r="CX9" s="635"/>
      <c r="CY9" s="636"/>
      <c r="CZ9" s="672">
        <v>14.2</v>
      </c>
      <c r="DA9" s="672"/>
      <c r="DB9" s="672"/>
      <c r="DC9" s="672"/>
      <c r="DD9" s="640">
        <v>54807</v>
      </c>
      <c r="DE9" s="635"/>
      <c r="DF9" s="635"/>
      <c r="DG9" s="635"/>
      <c r="DH9" s="635"/>
      <c r="DI9" s="635"/>
      <c r="DJ9" s="635"/>
      <c r="DK9" s="635"/>
      <c r="DL9" s="635"/>
      <c r="DM9" s="635"/>
      <c r="DN9" s="635"/>
      <c r="DO9" s="635"/>
      <c r="DP9" s="636"/>
      <c r="DQ9" s="640">
        <v>1192223</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26524</v>
      </c>
      <c r="BH10" s="635"/>
      <c r="BI10" s="635"/>
      <c r="BJ10" s="635"/>
      <c r="BK10" s="635"/>
      <c r="BL10" s="635"/>
      <c r="BM10" s="635"/>
      <c r="BN10" s="636"/>
      <c r="BO10" s="672">
        <v>1.5</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332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332</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255296</v>
      </c>
      <c r="S11" s="635"/>
      <c r="T11" s="635"/>
      <c r="U11" s="635"/>
      <c r="V11" s="635"/>
      <c r="W11" s="635"/>
      <c r="X11" s="635"/>
      <c r="Y11" s="636"/>
      <c r="Z11" s="637">
        <v>2.4</v>
      </c>
      <c r="AA11" s="638"/>
      <c r="AB11" s="638"/>
      <c r="AC11" s="639"/>
      <c r="AD11" s="640">
        <v>255296</v>
      </c>
      <c r="AE11" s="635"/>
      <c r="AF11" s="635"/>
      <c r="AG11" s="635"/>
      <c r="AH11" s="635"/>
      <c r="AI11" s="635"/>
      <c r="AJ11" s="635"/>
      <c r="AK11" s="636"/>
      <c r="AL11" s="637">
        <v>4.5</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25061</v>
      </c>
      <c r="BH11" s="635"/>
      <c r="BI11" s="635"/>
      <c r="BJ11" s="635"/>
      <c r="BK11" s="635"/>
      <c r="BL11" s="635"/>
      <c r="BM11" s="635"/>
      <c r="BN11" s="636"/>
      <c r="BO11" s="672">
        <v>1.4</v>
      </c>
      <c r="BP11" s="672"/>
      <c r="BQ11" s="672"/>
      <c r="BR11" s="672"/>
      <c r="BS11" s="673" t="s">
        <v>122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647645</v>
      </c>
      <c r="CS11" s="635"/>
      <c r="CT11" s="635"/>
      <c r="CU11" s="635"/>
      <c r="CV11" s="635"/>
      <c r="CW11" s="635"/>
      <c r="CX11" s="635"/>
      <c r="CY11" s="636"/>
      <c r="CZ11" s="672">
        <v>6.3</v>
      </c>
      <c r="DA11" s="672"/>
      <c r="DB11" s="672"/>
      <c r="DC11" s="672"/>
      <c r="DD11" s="640">
        <v>80218</v>
      </c>
      <c r="DE11" s="635"/>
      <c r="DF11" s="635"/>
      <c r="DG11" s="635"/>
      <c r="DH11" s="635"/>
      <c r="DI11" s="635"/>
      <c r="DJ11" s="635"/>
      <c r="DK11" s="635"/>
      <c r="DL11" s="635"/>
      <c r="DM11" s="635"/>
      <c r="DN11" s="635"/>
      <c r="DO11" s="635"/>
      <c r="DP11" s="636"/>
      <c r="DQ11" s="640">
        <v>345710</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v>7071</v>
      </c>
      <c r="S12" s="635"/>
      <c r="T12" s="635"/>
      <c r="U12" s="635"/>
      <c r="V12" s="635"/>
      <c r="W12" s="635"/>
      <c r="X12" s="635"/>
      <c r="Y12" s="636"/>
      <c r="Z12" s="672">
        <v>0.1</v>
      </c>
      <c r="AA12" s="672"/>
      <c r="AB12" s="672"/>
      <c r="AC12" s="672"/>
      <c r="AD12" s="673">
        <v>7071</v>
      </c>
      <c r="AE12" s="673"/>
      <c r="AF12" s="673"/>
      <c r="AG12" s="673"/>
      <c r="AH12" s="673"/>
      <c r="AI12" s="673"/>
      <c r="AJ12" s="673"/>
      <c r="AK12" s="673"/>
      <c r="AL12" s="637">
        <v>0.1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1208492</v>
      </c>
      <c r="BH12" s="635"/>
      <c r="BI12" s="635"/>
      <c r="BJ12" s="635"/>
      <c r="BK12" s="635"/>
      <c r="BL12" s="635"/>
      <c r="BM12" s="635"/>
      <c r="BN12" s="636"/>
      <c r="BO12" s="672">
        <v>68.599999999999994</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269375</v>
      </c>
      <c r="CS12" s="635"/>
      <c r="CT12" s="635"/>
      <c r="CU12" s="635"/>
      <c r="CV12" s="635"/>
      <c r="CW12" s="635"/>
      <c r="CX12" s="635"/>
      <c r="CY12" s="636"/>
      <c r="CZ12" s="672">
        <v>2.6</v>
      </c>
      <c r="DA12" s="672"/>
      <c r="DB12" s="672"/>
      <c r="DC12" s="672"/>
      <c r="DD12" s="640">
        <v>47888</v>
      </c>
      <c r="DE12" s="635"/>
      <c r="DF12" s="635"/>
      <c r="DG12" s="635"/>
      <c r="DH12" s="635"/>
      <c r="DI12" s="635"/>
      <c r="DJ12" s="635"/>
      <c r="DK12" s="635"/>
      <c r="DL12" s="635"/>
      <c r="DM12" s="635"/>
      <c r="DN12" s="635"/>
      <c r="DO12" s="635"/>
      <c r="DP12" s="636"/>
      <c r="DQ12" s="640">
        <v>185225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1207299</v>
      </c>
      <c r="BH13" s="635"/>
      <c r="BI13" s="635"/>
      <c r="BJ13" s="635"/>
      <c r="BK13" s="635"/>
      <c r="BL13" s="635"/>
      <c r="BM13" s="635"/>
      <c r="BN13" s="636"/>
      <c r="BO13" s="672">
        <v>68.5</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768527</v>
      </c>
      <c r="CS13" s="635"/>
      <c r="CT13" s="635"/>
      <c r="CU13" s="635"/>
      <c r="CV13" s="635"/>
      <c r="CW13" s="635"/>
      <c r="CX13" s="635"/>
      <c r="CY13" s="636"/>
      <c r="CZ13" s="672">
        <v>7.4</v>
      </c>
      <c r="DA13" s="672"/>
      <c r="DB13" s="672"/>
      <c r="DC13" s="672"/>
      <c r="DD13" s="640">
        <v>290398</v>
      </c>
      <c r="DE13" s="635"/>
      <c r="DF13" s="635"/>
      <c r="DG13" s="635"/>
      <c r="DH13" s="635"/>
      <c r="DI13" s="635"/>
      <c r="DJ13" s="635"/>
      <c r="DK13" s="635"/>
      <c r="DL13" s="635"/>
      <c r="DM13" s="635"/>
      <c r="DN13" s="635"/>
      <c r="DO13" s="635"/>
      <c r="DP13" s="636"/>
      <c r="DQ13" s="640">
        <v>505481</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47161</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428711</v>
      </c>
      <c r="CS14" s="635"/>
      <c r="CT14" s="635"/>
      <c r="CU14" s="635"/>
      <c r="CV14" s="635"/>
      <c r="CW14" s="635"/>
      <c r="CX14" s="635"/>
      <c r="CY14" s="636"/>
      <c r="CZ14" s="672">
        <v>4.2</v>
      </c>
      <c r="DA14" s="672"/>
      <c r="DB14" s="672"/>
      <c r="DC14" s="672"/>
      <c r="DD14" s="640">
        <v>186589</v>
      </c>
      <c r="DE14" s="635"/>
      <c r="DF14" s="635"/>
      <c r="DG14" s="635"/>
      <c r="DH14" s="635"/>
      <c r="DI14" s="635"/>
      <c r="DJ14" s="635"/>
      <c r="DK14" s="635"/>
      <c r="DL14" s="635"/>
      <c r="DM14" s="635"/>
      <c r="DN14" s="635"/>
      <c r="DO14" s="635"/>
      <c r="DP14" s="636"/>
      <c r="DQ14" s="640">
        <v>247919</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16255</v>
      </c>
      <c r="S15" s="635"/>
      <c r="T15" s="635"/>
      <c r="U15" s="635"/>
      <c r="V15" s="635"/>
      <c r="W15" s="635"/>
      <c r="X15" s="635"/>
      <c r="Y15" s="636"/>
      <c r="Z15" s="672">
        <v>0.2</v>
      </c>
      <c r="AA15" s="672"/>
      <c r="AB15" s="672"/>
      <c r="AC15" s="672"/>
      <c r="AD15" s="673">
        <v>16255</v>
      </c>
      <c r="AE15" s="673"/>
      <c r="AF15" s="673"/>
      <c r="AG15" s="673"/>
      <c r="AH15" s="673"/>
      <c r="AI15" s="673"/>
      <c r="AJ15" s="673"/>
      <c r="AK15" s="673"/>
      <c r="AL15" s="637">
        <v>0.3</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53396</v>
      </c>
      <c r="BH15" s="635"/>
      <c r="BI15" s="635"/>
      <c r="BJ15" s="635"/>
      <c r="BK15" s="635"/>
      <c r="BL15" s="635"/>
      <c r="BM15" s="635"/>
      <c r="BN15" s="636"/>
      <c r="BO15" s="672">
        <v>3</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1828830</v>
      </c>
      <c r="CS15" s="635"/>
      <c r="CT15" s="635"/>
      <c r="CU15" s="635"/>
      <c r="CV15" s="635"/>
      <c r="CW15" s="635"/>
      <c r="CX15" s="635"/>
      <c r="CY15" s="636"/>
      <c r="CZ15" s="672">
        <v>17.7</v>
      </c>
      <c r="DA15" s="672"/>
      <c r="DB15" s="672"/>
      <c r="DC15" s="672"/>
      <c r="DD15" s="640">
        <v>911809</v>
      </c>
      <c r="DE15" s="635"/>
      <c r="DF15" s="635"/>
      <c r="DG15" s="635"/>
      <c r="DH15" s="635"/>
      <c r="DI15" s="635"/>
      <c r="DJ15" s="635"/>
      <c r="DK15" s="635"/>
      <c r="DL15" s="635"/>
      <c r="DM15" s="635"/>
      <c r="DN15" s="635"/>
      <c r="DO15" s="635"/>
      <c r="DP15" s="636"/>
      <c r="DQ15" s="640">
        <v>771467</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19335</v>
      </c>
      <c r="S16" s="635"/>
      <c r="T16" s="635"/>
      <c r="U16" s="635"/>
      <c r="V16" s="635"/>
      <c r="W16" s="635"/>
      <c r="X16" s="635"/>
      <c r="Y16" s="636"/>
      <c r="Z16" s="672">
        <v>0.2</v>
      </c>
      <c r="AA16" s="672"/>
      <c r="AB16" s="672"/>
      <c r="AC16" s="672"/>
      <c r="AD16" s="673">
        <v>19335</v>
      </c>
      <c r="AE16" s="673"/>
      <c r="AF16" s="673"/>
      <c r="AG16" s="673"/>
      <c r="AH16" s="673"/>
      <c r="AI16" s="673"/>
      <c r="AJ16" s="673"/>
      <c r="AK16" s="673"/>
      <c r="AL16" s="637">
        <v>0.3</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v>316</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52780</v>
      </c>
      <c r="S17" s="635"/>
      <c r="T17" s="635"/>
      <c r="U17" s="635"/>
      <c r="V17" s="635"/>
      <c r="W17" s="635"/>
      <c r="X17" s="635"/>
      <c r="Y17" s="636"/>
      <c r="Z17" s="672">
        <v>0.5</v>
      </c>
      <c r="AA17" s="672"/>
      <c r="AB17" s="672"/>
      <c r="AC17" s="672"/>
      <c r="AD17" s="673">
        <v>52780</v>
      </c>
      <c r="AE17" s="673"/>
      <c r="AF17" s="673"/>
      <c r="AG17" s="673"/>
      <c r="AH17" s="673"/>
      <c r="AI17" s="673"/>
      <c r="AJ17" s="673"/>
      <c r="AK17" s="673"/>
      <c r="AL17" s="637">
        <v>0.9</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1304598</v>
      </c>
      <c r="CS17" s="635"/>
      <c r="CT17" s="635"/>
      <c r="CU17" s="635"/>
      <c r="CV17" s="635"/>
      <c r="CW17" s="635"/>
      <c r="CX17" s="635"/>
      <c r="CY17" s="636"/>
      <c r="CZ17" s="672">
        <v>12.6</v>
      </c>
      <c r="DA17" s="672"/>
      <c r="DB17" s="672"/>
      <c r="DC17" s="672"/>
      <c r="DD17" s="640" t="s">
        <v>122</v>
      </c>
      <c r="DE17" s="635"/>
      <c r="DF17" s="635"/>
      <c r="DG17" s="635"/>
      <c r="DH17" s="635"/>
      <c r="DI17" s="635"/>
      <c r="DJ17" s="635"/>
      <c r="DK17" s="635"/>
      <c r="DL17" s="635"/>
      <c r="DM17" s="635"/>
      <c r="DN17" s="635"/>
      <c r="DO17" s="635"/>
      <c r="DP17" s="636"/>
      <c r="DQ17" s="640">
        <v>1254186</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6315</v>
      </c>
      <c r="S18" s="635"/>
      <c r="T18" s="635"/>
      <c r="U18" s="635"/>
      <c r="V18" s="635"/>
      <c r="W18" s="635"/>
      <c r="X18" s="635"/>
      <c r="Y18" s="636"/>
      <c r="Z18" s="672">
        <v>0.1</v>
      </c>
      <c r="AA18" s="672"/>
      <c r="AB18" s="672"/>
      <c r="AC18" s="672"/>
      <c r="AD18" s="673">
        <v>6315</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43409</v>
      </c>
      <c r="S19" s="635"/>
      <c r="T19" s="635"/>
      <c r="U19" s="635"/>
      <c r="V19" s="635"/>
      <c r="W19" s="635"/>
      <c r="X19" s="635"/>
      <c r="Y19" s="636"/>
      <c r="Z19" s="672">
        <v>0.4</v>
      </c>
      <c r="AA19" s="672"/>
      <c r="AB19" s="672"/>
      <c r="AC19" s="672"/>
      <c r="AD19" s="673">
        <v>43409</v>
      </c>
      <c r="AE19" s="673"/>
      <c r="AF19" s="673"/>
      <c r="AG19" s="673"/>
      <c r="AH19" s="673"/>
      <c r="AI19" s="673"/>
      <c r="AJ19" s="673"/>
      <c r="AK19" s="673"/>
      <c r="AL19" s="637">
        <v>0.8</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3056</v>
      </c>
      <c r="S20" s="635"/>
      <c r="T20" s="635"/>
      <c r="U20" s="635"/>
      <c r="V20" s="635"/>
      <c r="W20" s="635"/>
      <c r="X20" s="635"/>
      <c r="Y20" s="636"/>
      <c r="Z20" s="672">
        <v>0</v>
      </c>
      <c r="AA20" s="672"/>
      <c r="AB20" s="672"/>
      <c r="AC20" s="672"/>
      <c r="AD20" s="673">
        <v>3056</v>
      </c>
      <c r="AE20" s="673"/>
      <c r="AF20" s="673"/>
      <c r="AG20" s="673"/>
      <c r="AH20" s="673"/>
      <c r="AI20" s="673"/>
      <c r="AJ20" s="673"/>
      <c r="AK20" s="673"/>
      <c r="AL20" s="637">
        <v>0.1</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10328623</v>
      </c>
      <c r="CS20" s="635"/>
      <c r="CT20" s="635"/>
      <c r="CU20" s="635"/>
      <c r="CV20" s="635"/>
      <c r="CW20" s="635"/>
      <c r="CX20" s="635"/>
      <c r="CY20" s="636"/>
      <c r="CZ20" s="672">
        <v>100</v>
      </c>
      <c r="DA20" s="672"/>
      <c r="DB20" s="672"/>
      <c r="DC20" s="672"/>
      <c r="DD20" s="640">
        <v>1621819</v>
      </c>
      <c r="DE20" s="635"/>
      <c r="DF20" s="635"/>
      <c r="DG20" s="635"/>
      <c r="DH20" s="635"/>
      <c r="DI20" s="635"/>
      <c r="DJ20" s="635"/>
      <c r="DK20" s="635"/>
      <c r="DL20" s="635"/>
      <c r="DM20" s="635"/>
      <c r="DN20" s="635"/>
      <c r="DO20" s="635"/>
      <c r="DP20" s="636"/>
      <c r="DQ20" s="640">
        <v>6721024</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4002382</v>
      </c>
      <c r="S21" s="635"/>
      <c r="T21" s="635"/>
      <c r="U21" s="635"/>
      <c r="V21" s="635"/>
      <c r="W21" s="635"/>
      <c r="X21" s="635"/>
      <c r="Y21" s="636"/>
      <c r="Z21" s="672">
        <v>37.799999999999997</v>
      </c>
      <c r="AA21" s="672"/>
      <c r="AB21" s="672"/>
      <c r="AC21" s="672"/>
      <c r="AD21" s="673">
        <v>3385605</v>
      </c>
      <c r="AE21" s="673"/>
      <c r="AF21" s="673"/>
      <c r="AG21" s="673"/>
      <c r="AH21" s="673"/>
      <c r="AI21" s="673"/>
      <c r="AJ21" s="673"/>
      <c r="AK21" s="673"/>
      <c r="AL21" s="637">
        <v>59.3</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3385605</v>
      </c>
      <c r="S22" s="635"/>
      <c r="T22" s="635"/>
      <c r="U22" s="635"/>
      <c r="V22" s="635"/>
      <c r="W22" s="635"/>
      <c r="X22" s="635"/>
      <c r="Y22" s="636"/>
      <c r="Z22" s="672">
        <v>31.9</v>
      </c>
      <c r="AA22" s="672"/>
      <c r="AB22" s="672"/>
      <c r="AC22" s="672"/>
      <c r="AD22" s="673">
        <v>3385605</v>
      </c>
      <c r="AE22" s="673"/>
      <c r="AF22" s="673"/>
      <c r="AG22" s="673"/>
      <c r="AH22" s="673"/>
      <c r="AI22" s="673"/>
      <c r="AJ22" s="673"/>
      <c r="AK22" s="673"/>
      <c r="AL22" s="637">
        <v>59.3</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616777</v>
      </c>
      <c r="S23" s="635"/>
      <c r="T23" s="635"/>
      <c r="U23" s="635"/>
      <c r="V23" s="635"/>
      <c r="W23" s="635"/>
      <c r="X23" s="635"/>
      <c r="Y23" s="636"/>
      <c r="Z23" s="672">
        <v>5.8</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3720589</v>
      </c>
      <c r="CS24" s="690"/>
      <c r="CT24" s="690"/>
      <c r="CU24" s="690"/>
      <c r="CV24" s="690"/>
      <c r="CW24" s="690"/>
      <c r="CX24" s="690"/>
      <c r="CY24" s="715"/>
      <c r="CZ24" s="716">
        <v>36</v>
      </c>
      <c r="DA24" s="698"/>
      <c r="DB24" s="698"/>
      <c r="DC24" s="718"/>
      <c r="DD24" s="714">
        <v>2922098</v>
      </c>
      <c r="DE24" s="690"/>
      <c r="DF24" s="690"/>
      <c r="DG24" s="690"/>
      <c r="DH24" s="690"/>
      <c r="DI24" s="690"/>
      <c r="DJ24" s="690"/>
      <c r="DK24" s="715"/>
      <c r="DL24" s="714">
        <v>2754264</v>
      </c>
      <c r="DM24" s="690"/>
      <c r="DN24" s="690"/>
      <c r="DO24" s="690"/>
      <c r="DP24" s="690"/>
      <c r="DQ24" s="690"/>
      <c r="DR24" s="690"/>
      <c r="DS24" s="690"/>
      <c r="DT24" s="690"/>
      <c r="DU24" s="690"/>
      <c r="DV24" s="715"/>
      <c r="DW24" s="716">
        <v>48.1</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6293530</v>
      </c>
      <c r="S25" s="635"/>
      <c r="T25" s="635"/>
      <c r="U25" s="635"/>
      <c r="V25" s="635"/>
      <c r="W25" s="635"/>
      <c r="X25" s="635"/>
      <c r="Y25" s="636"/>
      <c r="Z25" s="672">
        <v>59.4</v>
      </c>
      <c r="AA25" s="672"/>
      <c r="AB25" s="672"/>
      <c r="AC25" s="672"/>
      <c r="AD25" s="673">
        <v>5676753</v>
      </c>
      <c r="AE25" s="673"/>
      <c r="AF25" s="673"/>
      <c r="AG25" s="673"/>
      <c r="AH25" s="673"/>
      <c r="AI25" s="673"/>
      <c r="AJ25" s="673"/>
      <c r="AK25" s="673"/>
      <c r="AL25" s="637">
        <v>99.5</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1429917</v>
      </c>
      <c r="CS25" s="647"/>
      <c r="CT25" s="647"/>
      <c r="CU25" s="647"/>
      <c r="CV25" s="647"/>
      <c r="CW25" s="647"/>
      <c r="CX25" s="647"/>
      <c r="CY25" s="648"/>
      <c r="CZ25" s="637">
        <v>13.8</v>
      </c>
      <c r="DA25" s="649"/>
      <c r="DB25" s="649"/>
      <c r="DC25" s="650"/>
      <c r="DD25" s="640">
        <v>1269736</v>
      </c>
      <c r="DE25" s="647"/>
      <c r="DF25" s="647"/>
      <c r="DG25" s="647"/>
      <c r="DH25" s="647"/>
      <c r="DI25" s="647"/>
      <c r="DJ25" s="647"/>
      <c r="DK25" s="648"/>
      <c r="DL25" s="640">
        <v>1245911</v>
      </c>
      <c r="DM25" s="647"/>
      <c r="DN25" s="647"/>
      <c r="DO25" s="647"/>
      <c r="DP25" s="647"/>
      <c r="DQ25" s="647"/>
      <c r="DR25" s="647"/>
      <c r="DS25" s="647"/>
      <c r="DT25" s="647"/>
      <c r="DU25" s="647"/>
      <c r="DV25" s="648"/>
      <c r="DW25" s="637">
        <v>21.8</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1563</v>
      </c>
      <c r="S26" s="635"/>
      <c r="T26" s="635"/>
      <c r="U26" s="635"/>
      <c r="V26" s="635"/>
      <c r="W26" s="635"/>
      <c r="X26" s="635"/>
      <c r="Y26" s="636"/>
      <c r="Z26" s="672">
        <v>0</v>
      </c>
      <c r="AA26" s="672"/>
      <c r="AB26" s="672"/>
      <c r="AC26" s="672"/>
      <c r="AD26" s="673">
        <v>1563</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753446</v>
      </c>
      <c r="CS26" s="635"/>
      <c r="CT26" s="635"/>
      <c r="CU26" s="635"/>
      <c r="CV26" s="635"/>
      <c r="CW26" s="635"/>
      <c r="CX26" s="635"/>
      <c r="CY26" s="636"/>
      <c r="CZ26" s="637">
        <v>7.3</v>
      </c>
      <c r="DA26" s="649"/>
      <c r="DB26" s="649"/>
      <c r="DC26" s="650"/>
      <c r="DD26" s="640">
        <v>699833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118702</v>
      </c>
      <c r="S27" s="635"/>
      <c r="T27" s="635"/>
      <c r="U27" s="635"/>
      <c r="V27" s="635"/>
      <c r="W27" s="635"/>
      <c r="X27" s="635"/>
      <c r="Y27" s="636"/>
      <c r="Z27" s="672">
        <v>1.1000000000000001</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1762766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986112</v>
      </c>
      <c r="CS27" s="647"/>
      <c r="CT27" s="647"/>
      <c r="CU27" s="647"/>
      <c r="CV27" s="647"/>
      <c r="CW27" s="647"/>
      <c r="CX27" s="647"/>
      <c r="CY27" s="648"/>
      <c r="CZ27" s="637">
        <v>9.5</v>
      </c>
      <c r="DA27" s="649"/>
      <c r="DB27" s="649"/>
      <c r="DC27" s="650"/>
      <c r="DD27" s="640">
        <v>398214</v>
      </c>
      <c r="DE27" s="647"/>
      <c r="DF27" s="647"/>
      <c r="DG27" s="647"/>
      <c r="DH27" s="647"/>
      <c r="DI27" s="647"/>
      <c r="DJ27" s="647"/>
      <c r="DK27" s="648"/>
      <c r="DL27" s="640">
        <v>254205</v>
      </c>
      <c r="DM27" s="647"/>
      <c r="DN27" s="647"/>
      <c r="DO27" s="647"/>
      <c r="DP27" s="647"/>
      <c r="DQ27" s="647"/>
      <c r="DR27" s="647"/>
      <c r="DS27" s="647"/>
      <c r="DT27" s="647"/>
      <c r="DU27" s="647"/>
      <c r="DV27" s="648"/>
      <c r="DW27" s="637">
        <v>4.4000000000000004</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141385</v>
      </c>
      <c r="S28" s="635"/>
      <c r="T28" s="635"/>
      <c r="U28" s="635"/>
      <c r="V28" s="635"/>
      <c r="W28" s="635"/>
      <c r="X28" s="635"/>
      <c r="Y28" s="636"/>
      <c r="Z28" s="672">
        <v>1.3</v>
      </c>
      <c r="AA28" s="672"/>
      <c r="AB28" s="672"/>
      <c r="AC28" s="672"/>
      <c r="AD28" s="673">
        <v>16299</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1304560</v>
      </c>
      <c r="CS28" s="635"/>
      <c r="CT28" s="635"/>
      <c r="CU28" s="635"/>
      <c r="CV28" s="635"/>
      <c r="CW28" s="635"/>
      <c r="CX28" s="635"/>
      <c r="CY28" s="636"/>
      <c r="CZ28" s="637">
        <v>12.6</v>
      </c>
      <c r="DA28" s="649"/>
      <c r="DB28" s="649"/>
      <c r="DC28" s="650"/>
      <c r="DD28" s="640">
        <v>1254148</v>
      </c>
      <c r="DE28" s="635"/>
      <c r="DF28" s="635"/>
      <c r="DG28" s="635"/>
      <c r="DH28" s="635"/>
      <c r="DI28" s="635"/>
      <c r="DJ28" s="635"/>
      <c r="DK28" s="636"/>
      <c r="DL28" s="640">
        <v>1254148</v>
      </c>
      <c r="DM28" s="635"/>
      <c r="DN28" s="635"/>
      <c r="DO28" s="635"/>
      <c r="DP28" s="635"/>
      <c r="DQ28" s="635"/>
      <c r="DR28" s="635"/>
      <c r="DS28" s="635"/>
      <c r="DT28" s="635"/>
      <c r="DU28" s="635"/>
      <c r="DV28" s="636"/>
      <c r="DW28" s="637">
        <v>21.9</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5931</v>
      </c>
      <c r="S29" s="635"/>
      <c r="T29" s="635"/>
      <c r="U29" s="635"/>
      <c r="V29" s="635"/>
      <c r="W29" s="635"/>
      <c r="X29" s="635"/>
      <c r="Y29" s="636"/>
      <c r="Z29" s="672">
        <v>0.1</v>
      </c>
      <c r="AA29" s="672"/>
      <c r="AB29" s="672"/>
      <c r="AC29" s="672"/>
      <c r="AD29" s="673">
        <v>170</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1304438</v>
      </c>
      <c r="CS29" s="647"/>
      <c r="CT29" s="647"/>
      <c r="CU29" s="647"/>
      <c r="CV29" s="647"/>
      <c r="CW29" s="647"/>
      <c r="CX29" s="647"/>
      <c r="CY29" s="648"/>
      <c r="CZ29" s="637">
        <v>12.6</v>
      </c>
      <c r="DA29" s="649"/>
      <c r="DB29" s="649"/>
      <c r="DC29" s="650"/>
      <c r="DD29" s="640">
        <v>1254026</v>
      </c>
      <c r="DE29" s="647"/>
      <c r="DF29" s="647"/>
      <c r="DG29" s="647"/>
      <c r="DH29" s="647"/>
      <c r="DI29" s="647"/>
      <c r="DJ29" s="647"/>
      <c r="DK29" s="648"/>
      <c r="DL29" s="640">
        <v>1254026</v>
      </c>
      <c r="DM29" s="647"/>
      <c r="DN29" s="647"/>
      <c r="DO29" s="647"/>
      <c r="DP29" s="647"/>
      <c r="DQ29" s="647"/>
      <c r="DR29" s="647"/>
      <c r="DS29" s="647"/>
      <c r="DT29" s="647"/>
      <c r="DU29" s="647"/>
      <c r="DV29" s="648"/>
      <c r="DW29" s="637">
        <v>21.9</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750575</v>
      </c>
      <c r="S30" s="635"/>
      <c r="T30" s="635"/>
      <c r="U30" s="635"/>
      <c r="V30" s="635"/>
      <c r="W30" s="635"/>
      <c r="X30" s="635"/>
      <c r="Y30" s="636"/>
      <c r="Z30" s="672">
        <v>7.1</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1264790</v>
      </c>
      <c r="CS30" s="635"/>
      <c r="CT30" s="635"/>
      <c r="CU30" s="635"/>
      <c r="CV30" s="635"/>
      <c r="CW30" s="635"/>
      <c r="CX30" s="635"/>
      <c r="CY30" s="636"/>
      <c r="CZ30" s="637">
        <v>12.2</v>
      </c>
      <c r="DA30" s="649"/>
      <c r="DB30" s="649"/>
      <c r="DC30" s="650"/>
      <c r="DD30" s="640">
        <v>1214574</v>
      </c>
      <c r="DE30" s="635"/>
      <c r="DF30" s="635"/>
      <c r="DG30" s="635"/>
      <c r="DH30" s="635"/>
      <c r="DI30" s="635"/>
      <c r="DJ30" s="635"/>
      <c r="DK30" s="636"/>
      <c r="DL30" s="640">
        <v>1214574</v>
      </c>
      <c r="DM30" s="635"/>
      <c r="DN30" s="635"/>
      <c r="DO30" s="635"/>
      <c r="DP30" s="635"/>
      <c r="DQ30" s="635"/>
      <c r="DR30" s="635"/>
      <c r="DS30" s="635"/>
      <c r="DT30" s="635"/>
      <c r="DU30" s="635"/>
      <c r="DV30" s="636"/>
      <c r="DW30" s="637">
        <v>21.2</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99.2</v>
      </c>
      <c r="BH31" s="697"/>
      <c r="BI31" s="697"/>
      <c r="BJ31" s="697"/>
      <c r="BK31" s="697"/>
      <c r="BL31" s="697"/>
      <c r="BM31" s="698">
        <v>95.5</v>
      </c>
      <c r="BN31" s="697"/>
      <c r="BO31" s="697"/>
      <c r="BP31" s="697"/>
      <c r="BQ31" s="699"/>
      <c r="BR31" s="696">
        <v>99.2</v>
      </c>
      <c r="BS31" s="697"/>
      <c r="BT31" s="697"/>
      <c r="BU31" s="697"/>
      <c r="BV31" s="697"/>
      <c r="BW31" s="697"/>
      <c r="BX31" s="698">
        <v>96.1</v>
      </c>
      <c r="BY31" s="697"/>
      <c r="BZ31" s="697"/>
      <c r="CA31" s="697"/>
      <c r="CB31" s="699"/>
      <c r="CD31" s="655"/>
      <c r="CE31" s="656"/>
      <c r="CF31" s="631" t="s">
        <v>299</v>
      </c>
      <c r="CG31" s="632"/>
      <c r="CH31" s="632"/>
      <c r="CI31" s="632"/>
      <c r="CJ31" s="632"/>
      <c r="CK31" s="632"/>
      <c r="CL31" s="632"/>
      <c r="CM31" s="632"/>
      <c r="CN31" s="632"/>
      <c r="CO31" s="632"/>
      <c r="CP31" s="632"/>
      <c r="CQ31" s="633"/>
      <c r="CR31" s="634">
        <v>39648</v>
      </c>
      <c r="CS31" s="647"/>
      <c r="CT31" s="647"/>
      <c r="CU31" s="647"/>
      <c r="CV31" s="647"/>
      <c r="CW31" s="647"/>
      <c r="CX31" s="647"/>
      <c r="CY31" s="648"/>
      <c r="CZ31" s="637">
        <v>0.4</v>
      </c>
      <c r="DA31" s="649"/>
      <c r="DB31" s="649"/>
      <c r="DC31" s="650"/>
      <c r="DD31" s="640">
        <v>39452</v>
      </c>
      <c r="DE31" s="647"/>
      <c r="DF31" s="647"/>
      <c r="DG31" s="647"/>
      <c r="DH31" s="647"/>
      <c r="DI31" s="647"/>
      <c r="DJ31" s="647"/>
      <c r="DK31" s="648"/>
      <c r="DL31" s="640">
        <v>39452</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678697</v>
      </c>
      <c r="S32" s="635"/>
      <c r="T32" s="635"/>
      <c r="U32" s="635"/>
      <c r="V32" s="635"/>
      <c r="W32" s="635"/>
      <c r="X32" s="635"/>
      <c r="Y32" s="636"/>
      <c r="Z32" s="672">
        <v>6.4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99.4</v>
      </c>
      <c r="BH32" s="647"/>
      <c r="BI32" s="647"/>
      <c r="BJ32" s="647"/>
      <c r="BK32" s="647"/>
      <c r="BL32" s="647"/>
      <c r="BM32" s="638">
        <v>96.5</v>
      </c>
      <c r="BN32" s="647"/>
      <c r="BO32" s="647"/>
      <c r="BP32" s="647"/>
      <c r="BQ32" s="670"/>
      <c r="BR32" s="700">
        <v>99.3</v>
      </c>
      <c r="BS32" s="647"/>
      <c r="BT32" s="647"/>
      <c r="BU32" s="647"/>
      <c r="BV32" s="647"/>
      <c r="BW32" s="647"/>
      <c r="BX32" s="638">
        <v>96.9</v>
      </c>
      <c r="BY32" s="647"/>
      <c r="BZ32" s="647"/>
      <c r="CA32" s="647"/>
      <c r="CB32" s="670"/>
      <c r="CD32" s="657"/>
      <c r="CE32" s="658"/>
      <c r="CF32" s="631" t="s">
        <v>303</v>
      </c>
      <c r="CG32" s="632"/>
      <c r="CH32" s="632"/>
      <c r="CI32" s="632"/>
      <c r="CJ32" s="632"/>
      <c r="CK32" s="632"/>
      <c r="CL32" s="632"/>
      <c r="CM32" s="632"/>
      <c r="CN32" s="632"/>
      <c r="CO32" s="632"/>
      <c r="CP32" s="632"/>
      <c r="CQ32" s="633"/>
      <c r="CR32" s="634">
        <v>122</v>
      </c>
      <c r="CS32" s="635"/>
      <c r="CT32" s="635"/>
      <c r="CU32" s="635"/>
      <c r="CV32" s="635"/>
      <c r="CW32" s="635"/>
      <c r="CX32" s="635"/>
      <c r="CY32" s="636"/>
      <c r="CZ32" s="637">
        <v>0</v>
      </c>
      <c r="DA32" s="649"/>
      <c r="DB32" s="649"/>
      <c r="DC32" s="650"/>
      <c r="DD32" s="640">
        <v>122</v>
      </c>
      <c r="DE32" s="635"/>
      <c r="DF32" s="635"/>
      <c r="DG32" s="635"/>
      <c r="DH32" s="635"/>
      <c r="DI32" s="635"/>
      <c r="DJ32" s="635"/>
      <c r="DK32" s="636"/>
      <c r="DL32" s="640">
        <v>122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32913</v>
      </c>
      <c r="S33" s="635"/>
      <c r="T33" s="635"/>
      <c r="U33" s="635"/>
      <c r="V33" s="635"/>
      <c r="W33" s="635"/>
      <c r="X33" s="635"/>
      <c r="Y33" s="636"/>
      <c r="Z33" s="672">
        <v>0.3</v>
      </c>
      <c r="AA33" s="672"/>
      <c r="AB33" s="672"/>
      <c r="AC33" s="672"/>
      <c r="AD33" s="673">
        <v>7961</v>
      </c>
      <c r="AE33" s="673"/>
      <c r="AF33" s="673"/>
      <c r="AG33" s="673"/>
      <c r="AH33" s="673"/>
      <c r="AI33" s="673"/>
      <c r="AJ33" s="673"/>
      <c r="AK33" s="673"/>
      <c r="AL33" s="637">
        <v>0.1</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99.1</v>
      </c>
      <c r="BH33" s="619"/>
      <c r="BI33" s="619"/>
      <c r="BJ33" s="619"/>
      <c r="BK33" s="619"/>
      <c r="BL33" s="619"/>
      <c r="BM33" s="665">
        <v>95</v>
      </c>
      <c r="BN33" s="619"/>
      <c r="BO33" s="619"/>
      <c r="BP33" s="619"/>
      <c r="BQ33" s="682"/>
      <c r="BR33" s="695">
        <v>99.1</v>
      </c>
      <c r="BS33" s="619"/>
      <c r="BT33" s="619"/>
      <c r="BU33" s="619"/>
      <c r="BV33" s="619"/>
      <c r="BW33" s="619"/>
      <c r="BX33" s="665">
        <v>95.7</v>
      </c>
      <c r="BY33" s="619"/>
      <c r="BZ33" s="619"/>
      <c r="CA33" s="619"/>
      <c r="CB33" s="682"/>
      <c r="CD33" s="631" t="s">
        <v>306</v>
      </c>
      <c r="CE33" s="632"/>
      <c r="CF33" s="632"/>
      <c r="CG33" s="632"/>
      <c r="CH33" s="632"/>
      <c r="CI33" s="632"/>
      <c r="CJ33" s="632"/>
      <c r="CK33" s="632"/>
      <c r="CL33" s="632"/>
      <c r="CM33" s="632"/>
      <c r="CN33" s="632"/>
      <c r="CO33" s="632"/>
      <c r="CP33" s="632"/>
      <c r="CQ33" s="633"/>
      <c r="CR33" s="634">
        <v>4986215</v>
      </c>
      <c r="CS33" s="647"/>
      <c r="CT33" s="647"/>
      <c r="CU33" s="647"/>
      <c r="CV33" s="647"/>
      <c r="CW33" s="647"/>
      <c r="CX33" s="647"/>
      <c r="CY33" s="648"/>
      <c r="CZ33" s="637">
        <v>48.3</v>
      </c>
      <c r="DA33" s="649"/>
      <c r="DB33" s="649"/>
      <c r="DC33" s="650"/>
      <c r="DD33" s="640">
        <v>3554779</v>
      </c>
      <c r="DE33" s="647"/>
      <c r="DF33" s="647"/>
      <c r="DG33" s="647"/>
      <c r="DH33" s="647"/>
      <c r="DI33" s="647"/>
      <c r="DJ33" s="647"/>
      <c r="DK33" s="648"/>
      <c r="DL33" s="640">
        <v>2654417</v>
      </c>
      <c r="DM33" s="647"/>
      <c r="DN33" s="647"/>
      <c r="DO33" s="647"/>
      <c r="DP33" s="647"/>
      <c r="DQ33" s="647"/>
      <c r="DR33" s="647"/>
      <c r="DS33" s="647"/>
      <c r="DT33" s="647"/>
      <c r="DU33" s="647"/>
      <c r="DV33" s="648"/>
      <c r="DW33" s="637">
        <v>46.4</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194621</v>
      </c>
      <c r="S34" s="635"/>
      <c r="T34" s="635"/>
      <c r="U34" s="635"/>
      <c r="V34" s="635"/>
      <c r="W34" s="635"/>
      <c r="X34" s="635"/>
      <c r="Y34" s="636"/>
      <c r="Z34" s="672">
        <v>1.8</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1773140</v>
      </c>
      <c r="CS34" s="635"/>
      <c r="CT34" s="635"/>
      <c r="CU34" s="635"/>
      <c r="CV34" s="635"/>
      <c r="CW34" s="635"/>
      <c r="CX34" s="635"/>
      <c r="CY34" s="636"/>
      <c r="CZ34" s="637">
        <v>17.2</v>
      </c>
      <c r="DA34" s="649"/>
      <c r="DB34" s="649"/>
      <c r="DC34" s="650"/>
      <c r="DD34" s="640">
        <v>1124283</v>
      </c>
      <c r="DE34" s="635"/>
      <c r="DF34" s="635"/>
      <c r="DG34" s="635"/>
      <c r="DH34" s="635"/>
      <c r="DI34" s="635"/>
      <c r="DJ34" s="635"/>
      <c r="DK34" s="636"/>
      <c r="DL34" s="640">
        <v>850564</v>
      </c>
      <c r="DM34" s="635"/>
      <c r="DN34" s="635"/>
      <c r="DO34" s="635"/>
      <c r="DP34" s="635"/>
      <c r="DQ34" s="635"/>
      <c r="DR34" s="635"/>
      <c r="DS34" s="635"/>
      <c r="DT34" s="635"/>
      <c r="DU34" s="635"/>
      <c r="DV34" s="636"/>
      <c r="DW34" s="637">
        <v>14.9</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404158</v>
      </c>
      <c r="S35" s="635"/>
      <c r="T35" s="635"/>
      <c r="U35" s="635"/>
      <c r="V35" s="635"/>
      <c r="W35" s="635"/>
      <c r="X35" s="635"/>
      <c r="Y35" s="636"/>
      <c r="Z35" s="672">
        <v>3.8</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8437</v>
      </c>
      <c r="CS35" s="647"/>
      <c r="CT35" s="647"/>
      <c r="CU35" s="647"/>
      <c r="CV35" s="647"/>
      <c r="CW35" s="647"/>
      <c r="CX35" s="647"/>
      <c r="CY35" s="648"/>
      <c r="CZ35" s="637">
        <v>0.1</v>
      </c>
      <c r="DA35" s="649"/>
      <c r="DB35" s="649"/>
      <c r="DC35" s="650"/>
      <c r="DD35" s="640">
        <v>474</v>
      </c>
      <c r="DE35" s="647"/>
      <c r="DF35" s="647"/>
      <c r="DG35" s="647"/>
      <c r="DH35" s="647"/>
      <c r="DI35" s="647"/>
      <c r="DJ35" s="647"/>
      <c r="DK35" s="648"/>
      <c r="DL35" s="640">
        <v>474</v>
      </c>
      <c r="DM35" s="647"/>
      <c r="DN35" s="647"/>
      <c r="DO35" s="647"/>
      <c r="DP35" s="647"/>
      <c r="DQ35" s="647"/>
      <c r="DR35" s="647"/>
      <c r="DS35" s="647"/>
      <c r="DT35" s="647"/>
      <c r="DU35" s="647"/>
      <c r="DV35" s="648"/>
      <c r="DW35" s="637">
        <v>0</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205872</v>
      </c>
      <c r="S36" s="635"/>
      <c r="T36" s="635"/>
      <c r="U36" s="635"/>
      <c r="V36" s="635"/>
      <c r="W36" s="635"/>
      <c r="X36" s="635"/>
      <c r="Y36" s="636"/>
      <c r="Z36" s="672">
        <v>1.9</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1513729</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5005</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2117432</v>
      </c>
      <c r="CS36" s="635"/>
      <c r="CT36" s="635"/>
      <c r="CU36" s="635"/>
      <c r="CV36" s="635"/>
      <c r="CW36" s="635"/>
      <c r="CX36" s="635"/>
      <c r="CY36" s="636"/>
      <c r="CZ36" s="637">
        <v>20.5</v>
      </c>
      <c r="DA36" s="649"/>
      <c r="DB36" s="649"/>
      <c r="DC36" s="650"/>
      <c r="DD36" s="640">
        <v>1684174</v>
      </c>
      <c r="DE36" s="635"/>
      <c r="DF36" s="635"/>
      <c r="DG36" s="635"/>
      <c r="DH36" s="635"/>
      <c r="DI36" s="635"/>
      <c r="DJ36" s="635"/>
      <c r="DK36" s="636"/>
      <c r="DL36" s="640">
        <v>1320092</v>
      </c>
      <c r="DM36" s="635"/>
      <c r="DN36" s="635"/>
      <c r="DO36" s="635"/>
      <c r="DP36" s="635"/>
      <c r="DQ36" s="635"/>
      <c r="DR36" s="635"/>
      <c r="DS36" s="635"/>
      <c r="DT36" s="635"/>
      <c r="DU36" s="635"/>
      <c r="DV36" s="636"/>
      <c r="DW36" s="637">
        <v>23.1</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285956</v>
      </c>
      <c r="S37" s="635"/>
      <c r="T37" s="635"/>
      <c r="U37" s="635"/>
      <c r="V37" s="635"/>
      <c r="W37" s="635"/>
      <c r="X37" s="635"/>
      <c r="Y37" s="636"/>
      <c r="Z37" s="672">
        <v>2.7</v>
      </c>
      <c r="AA37" s="672"/>
      <c r="AB37" s="672"/>
      <c r="AC37" s="672"/>
      <c r="AD37" s="673">
        <v>3443</v>
      </c>
      <c r="AE37" s="673"/>
      <c r="AF37" s="673"/>
      <c r="AG37" s="673"/>
      <c r="AH37" s="673"/>
      <c r="AI37" s="673"/>
      <c r="AJ37" s="673"/>
      <c r="AK37" s="673"/>
      <c r="AL37" s="637">
        <v>0.1</v>
      </c>
      <c r="AM37" s="638"/>
      <c r="AN37" s="638"/>
      <c r="AO37" s="674"/>
      <c r="AQ37" s="667" t="s">
        <v>318</v>
      </c>
      <c r="AR37" s="668"/>
      <c r="AS37" s="668"/>
      <c r="AT37" s="668"/>
      <c r="AU37" s="668"/>
      <c r="AV37" s="668"/>
      <c r="AW37" s="668"/>
      <c r="AX37" s="668"/>
      <c r="AY37" s="669"/>
      <c r="AZ37" s="634">
        <v>551500</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1979</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517297</v>
      </c>
      <c r="CS37" s="647"/>
      <c r="CT37" s="647"/>
      <c r="CU37" s="647"/>
      <c r="CV37" s="647"/>
      <c r="CW37" s="647"/>
      <c r="CX37" s="647"/>
      <c r="CY37" s="648"/>
      <c r="CZ37" s="637">
        <v>5</v>
      </c>
      <c r="DA37" s="649"/>
      <c r="DB37" s="649"/>
      <c r="DC37" s="650"/>
      <c r="DD37" s="640">
        <v>345097</v>
      </c>
      <c r="DE37" s="647"/>
      <c r="DF37" s="647"/>
      <c r="DG37" s="647"/>
      <c r="DH37" s="647"/>
      <c r="DI37" s="647"/>
      <c r="DJ37" s="647"/>
      <c r="DK37" s="648"/>
      <c r="DL37" s="640">
        <v>336063</v>
      </c>
      <c r="DM37" s="647"/>
      <c r="DN37" s="647"/>
      <c r="DO37" s="647"/>
      <c r="DP37" s="647"/>
      <c r="DQ37" s="647"/>
      <c r="DR37" s="647"/>
      <c r="DS37" s="647"/>
      <c r="DT37" s="647"/>
      <c r="DU37" s="647"/>
      <c r="DV37" s="648"/>
      <c r="DW37" s="637">
        <v>5.9</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1482846</v>
      </c>
      <c r="S38" s="635"/>
      <c r="T38" s="635"/>
      <c r="U38" s="635"/>
      <c r="V38" s="635"/>
      <c r="W38" s="635"/>
      <c r="X38" s="635"/>
      <c r="Y38" s="636"/>
      <c r="Z38" s="672">
        <v>14</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286009</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1300</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569308</v>
      </c>
      <c r="CS38" s="635"/>
      <c r="CT38" s="635"/>
      <c r="CU38" s="635"/>
      <c r="CV38" s="635"/>
      <c r="CW38" s="635"/>
      <c r="CX38" s="635"/>
      <c r="CY38" s="636"/>
      <c r="CZ38" s="637">
        <v>5.5</v>
      </c>
      <c r="DA38" s="649"/>
      <c r="DB38" s="649"/>
      <c r="DC38" s="650"/>
      <c r="DD38" s="640">
        <v>483287</v>
      </c>
      <c r="DE38" s="635"/>
      <c r="DF38" s="635"/>
      <c r="DG38" s="635"/>
      <c r="DH38" s="635"/>
      <c r="DI38" s="635"/>
      <c r="DJ38" s="635"/>
      <c r="DK38" s="636"/>
      <c r="DL38" s="640">
        <v>483287</v>
      </c>
      <c r="DM38" s="635"/>
      <c r="DN38" s="635"/>
      <c r="DO38" s="635"/>
      <c r="DP38" s="635"/>
      <c r="DQ38" s="635"/>
      <c r="DR38" s="635"/>
      <c r="DS38" s="635"/>
      <c r="DT38" s="635"/>
      <c r="DU38" s="635"/>
      <c r="DV38" s="636"/>
      <c r="DW38" s="637">
        <v>8.4</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91693</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2008</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372681</v>
      </c>
      <c r="CS39" s="647"/>
      <c r="CT39" s="647"/>
      <c r="CU39" s="647"/>
      <c r="CV39" s="647"/>
      <c r="CW39" s="647"/>
      <c r="CX39" s="647"/>
      <c r="CY39" s="648"/>
      <c r="CZ39" s="637">
        <v>3.6</v>
      </c>
      <c r="DA39" s="649"/>
      <c r="DB39" s="649"/>
      <c r="DC39" s="650"/>
      <c r="DD39" s="640">
        <v>168644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14546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v>15219</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97</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145217</v>
      </c>
      <c r="CS40" s="635"/>
      <c r="CT40" s="635"/>
      <c r="CU40" s="635"/>
      <c r="CV40" s="635"/>
      <c r="CW40" s="635"/>
      <c r="CX40" s="635"/>
      <c r="CY40" s="636"/>
      <c r="CZ40" s="637">
        <v>1.4</v>
      </c>
      <c r="DA40" s="649"/>
      <c r="DB40" s="649"/>
      <c r="DC40" s="650"/>
      <c r="DD40" s="640">
        <v>93917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10596749</v>
      </c>
      <c r="S41" s="659"/>
      <c r="T41" s="659"/>
      <c r="U41" s="659"/>
      <c r="V41" s="659"/>
      <c r="W41" s="659"/>
      <c r="X41" s="659"/>
      <c r="Y41" s="662"/>
      <c r="Z41" s="663">
        <v>100</v>
      </c>
      <c r="AA41" s="663"/>
      <c r="AB41" s="663"/>
      <c r="AC41" s="663"/>
      <c r="AD41" s="664">
        <v>5706189</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87669</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t="s">
        <v>122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330</v>
      </c>
      <c r="AR42" s="680"/>
      <c r="AS42" s="680"/>
      <c r="AT42" s="680"/>
      <c r="AU42" s="680"/>
      <c r="AV42" s="680"/>
      <c r="AW42" s="680"/>
      <c r="AX42" s="680"/>
      <c r="AY42" s="681"/>
      <c r="AZ42" s="618">
        <v>481639</v>
      </c>
      <c r="BA42" s="659"/>
      <c r="BB42" s="659"/>
      <c r="BC42" s="659"/>
      <c r="BD42" s="619"/>
      <c r="BE42" s="619"/>
      <c r="BF42" s="682"/>
      <c r="BG42" s="677"/>
      <c r="BH42" s="678"/>
      <c r="BI42" s="678"/>
      <c r="BJ42" s="678"/>
      <c r="BK42" s="678"/>
      <c r="BL42" s="206"/>
      <c r="BM42" s="616" t="s">
        <v>338</v>
      </c>
      <c r="BN42" s="616"/>
      <c r="BO42" s="616"/>
      <c r="BP42" s="616"/>
      <c r="BQ42" s="616"/>
      <c r="BR42" s="616"/>
      <c r="BS42" s="616"/>
      <c r="BT42" s="616"/>
      <c r="BU42" s="617"/>
      <c r="BV42" s="618">
        <v>449</v>
      </c>
      <c r="BW42" s="659"/>
      <c r="BX42" s="659"/>
      <c r="BY42" s="659"/>
      <c r="BZ42" s="659"/>
      <c r="CA42" s="659"/>
      <c r="CB42" s="660"/>
      <c r="CD42" s="631" t="s">
        <v>339</v>
      </c>
      <c r="CE42" s="632"/>
      <c r="CF42" s="632"/>
      <c r="CG42" s="632"/>
      <c r="CH42" s="632"/>
      <c r="CI42" s="632"/>
      <c r="CJ42" s="632"/>
      <c r="CK42" s="632"/>
      <c r="CL42" s="632"/>
      <c r="CM42" s="632"/>
      <c r="CN42" s="632"/>
      <c r="CO42" s="632"/>
      <c r="CP42" s="632"/>
      <c r="CQ42" s="633"/>
      <c r="CR42" s="634">
        <v>1621819</v>
      </c>
      <c r="CS42" s="647"/>
      <c r="CT42" s="647"/>
      <c r="CU42" s="647"/>
      <c r="CV42" s="647"/>
      <c r="CW42" s="647"/>
      <c r="CX42" s="647"/>
      <c r="CY42" s="648"/>
      <c r="CZ42" s="637">
        <v>15.7</v>
      </c>
      <c r="DA42" s="649"/>
      <c r="DB42" s="649"/>
      <c r="DC42" s="650"/>
      <c r="DD42" s="640">
        <v>244147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340</v>
      </c>
      <c r="CD43" s="631" t="s">
        <v>341</v>
      </c>
      <c r="CE43" s="632"/>
      <c r="CF43" s="632"/>
      <c r="CG43" s="632"/>
      <c r="CH43" s="632"/>
      <c r="CI43" s="632"/>
      <c r="CJ43" s="632"/>
      <c r="CK43" s="632"/>
      <c r="CL43" s="632"/>
      <c r="CM43" s="632"/>
      <c r="CN43" s="632"/>
      <c r="CO43" s="632"/>
      <c r="CP43" s="632"/>
      <c r="CQ43" s="633"/>
      <c r="CR43" s="634">
        <v>1653</v>
      </c>
      <c r="CS43" s="647"/>
      <c r="CT43" s="647"/>
      <c r="CU43" s="647"/>
      <c r="CV43" s="647"/>
      <c r="CW43" s="647"/>
      <c r="CX43" s="647"/>
      <c r="CY43" s="648"/>
      <c r="CZ43" s="637">
        <v>0</v>
      </c>
      <c r="DA43" s="649"/>
      <c r="DB43" s="649"/>
      <c r="DC43" s="650"/>
      <c r="DD43" s="640">
        <v>1653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342</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343</v>
      </c>
      <c r="CG44" s="632"/>
      <c r="CH44" s="632"/>
      <c r="CI44" s="632"/>
      <c r="CJ44" s="632"/>
      <c r="CK44" s="632"/>
      <c r="CL44" s="632"/>
      <c r="CM44" s="632"/>
      <c r="CN44" s="632"/>
      <c r="CO44" s="632"/>
      <c r="CP44" s="632"/>
      <c r="CQ44" s="633"/>
      <c r="CR44" s="634">
        <v>1621819</v>
      </c>
      <c r="CS44" s="635"/>
      <c r="CT44" s="635"/>
      <c r="CU44" s="635"/>
      <c r="CV44" s="635"/>
      <c r="CW44" s="635"/>
      <c r="CX44" s="635"/>
      <c r="CY44" s="636"/>
      <c r="CZ44" s="637">
        <v>15.7</v>
      </c>
      <c r="DA44" s="638"/>
      <c r="DB44" s="638"/>
      <c r="DC44" s="639"/>
      <c r="DD44" s="640">
        <v>244147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344</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345</v>
      </c>
      <c r="CG45" s="632"/>
      <c r="CH45" s="632"/>
      <c r="CI45" s="632"/>
      <c r="CJ45" s="632"/>
      <c r="CK45" s="632"/>
      <c r="CL45" s="632"/>
      <c r="CM45" s="632"/>
      <c r="CN45" s="632"/>
      <c r="CO45" s="632"/>
      <c r="CP45" s="632"/>
      <c r="CQ45" s="633"/>
      <c r="CR45" s="634">
        <v>120775</v>
      </c>
      <c r="CS45" s="647"/>
      <c r="CT45" s="647"/>
      <c r="CU45" s="647"/>
      <c r="CV45" s="647"/>
      <c r="CW45" s="647"/>
      <c r="CX45" s="647"/>
      <c r="CY45" s="648"/>
      <c r="CZ45" s="637">
        <v>1.2</v>
      </c>
      <c r="DA45" s="649"/>
      <c r="DB45" s="649"/>
      <c r="DC45" s="650"/>
      <c r="DD45" s="640">
        <v>18049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346</v>
      </c>
      <c r="CG46" s="632"/>
      <c r="CH46" s="632"/>
      <c r="CI46" s="632"/>
      <c r="CJ46" s="632"/>
      <c r="CK46" s="632"/>
      <c r="CL46" s="632"/>
      <c r="CM46" s="632"/>
      <c r="CN46" s="632"/>
      <c r="CO46" s="632"/>
      <c r="CP46" s="632"/>
      <c r="CQ46" s="633"/>
      <c r="CR46" s="634">
        <v>1492294</v>
      </c>
      <c r="CS46" s="635"/>
      <c r="CT46" s="635"/>
      <c r="CU46" s="635"/>
      <c r="CV46" s="635"/>
      <c r="CW46" s="635"/>
      <c r="CX46" s="635"/>
      <c r="CY46" s="636"/>
      <c r="CZ46" s="637">
        <v>14.4</v>
      </c>
      <c r="DA46" s="638"/>
      <c r="DB46" s="638"/>
      <c r="DC46" s="639"/>
      <c r="DD46" s="640">
        <v>217348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347</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348</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349</v>
      </c>
      <c r="CE49" s="616"/>
      <c r="CF49" s="616"/>
      <c r="CG49" s="616"/>
      <c r="CH49" s="616"/>
      <c r="CI49" s="616"/>
      <c r="CJ49" s="616"/>
      <c r="CK49" s="616"/>
      <c r="CL49" s="616"/>
      <c r="CM49" s="616"/>
      <c r="CN49" s="616"/>
      <c r="CO49" s="616"/>
      <c r="CP49" s="616"/>
      <c r="CQ49" s="617"/>
      <c r="CR49" s="618">
        <v>10328623</v>
      </c>
      <c r="CS49" s="619"/>
      <c r="CT49" s="619"/>
      <c r="CU49" s="619"/>
      <c r="CV49" s="619"/>
      <c r="CW49" s="619"/>
      <c r="CX49" s="619"/>
      <c r="CY49" s="620"/>
      <c r="CZ49" s="621">
        <v>100</v>
      </c>
      <c r="DA49" s="622"/>
      <c r="DB49" s="622"/>
      <c r="DC49" s="623"/>
      <c r="DD49" s="624">
        <v>6721024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13ZrXNQ6/b7q9ciJF0Vurk5yPUhDs1R3UG7rI9MJXbn8J8Z/fvhcK+nfIv6N84VZTOQzFmQ1pC2htxEsj05gA==" saltValue="b3dgXS7qfTWPtdhC7eAAf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EA135"/>
  <sheetViews>
    <sheetView topLeftCell="J40" zoomScale="70" zoomScaleNormal="25" zoomScaleSheetLayoutView="70" workbookViewId="0">
      <selection activeCell="DQ8" sqref="DQ8:DU8"/>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3" t="s">
        <v>350</v>
      </c>
      <c r="B2" s="1113"/>
      <c r="C2" s="1113"/>
      <c r="D2" s="1113"/>
      <c r="E2" s="1113"/>
      <c r="F2" s="1113"/>
      <c r="G2" s="1113"/>
      <c r="H2" s="1113"/>
      <c r="I2" s="1113"/>
      <c r="J2" s="1113"/>
      <c r="K2" s="1113"/>
      <c r="L2" s="1113"/>
      <c r="M2" s="1113"/>
      <c r="N2" s="1113"/>
      <c r="O2" s="1113"/>
      <c r="P2" s="1113"/>
      <c r="Q2" s="1113"/>
      <c r="R2" s="1113"/>
      <c r="S2" s="1113"/>
      <c r="T2" s="1113"/>
      <c r="U2" s="1113"/>
      <c r="V2" s="1113"/>
      <c r="W2" s="1113"/>
      <c r="X2" s="1113"/>
      <c r="Y2" s="1113"/>
      <c r="Z2" s="1113"/>
      <c r="AA2" s="1113"/>
      <c r="AB2" s="1113"/>
      <c r="AC2" s="1113"/>
      <c r="AD2" s="1113"/>
      <c r="AE2" s="1113"/>
      <c r="AF2" s="1113"/>
      <c r="AG2" s="1113"/>
      <c r="AH2" s="1113"/>
      <c r="AI2" s="1113"/>
      <c r="AJ2" s="1113"/>
      <c r="AK2" s="1113"/>
      <c r="AL2" s="1113"/>
      <c r="AM2" s="1113"/>
      <c r="AN2" s="1113"/>
      <c r="AO2" s="1113"/>
      <c r="AP2" s="1113"/>
      <c r="AQ2" s="1113"/>
      <c r="AR2" s="1113"/>
      <c r="AS2" s="1113"/>
      <c r="AT2" s="1113"/>
      <c r="AU2" s="1113"/>
      <c r="AV2" s="1113"/>
      <c r="AW2" s="1113"/>
      <c r="AX2" s="1113"/>
      <c r="AY2" s="1113"/>
      <c r="AZ2" s="1113"/>
      <c r="BA2" s="1113"/>
      <c r="BB2" s="1113"/>
      <c r="BC2" s="1113"/>
      <c r="BD2" s="1113"/>
      <c r="BE2" s="1113"/>
      <c r="BF2" s="1113"/>
      <c r="BG2" s="1113"/>
      <c r="BH2" s="1113"/>
      <c r="BI2" s="111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4" t="s">
        <v>351</v>
      </c>
      <c r="DK2" s="1115"/>
      <c r="DL2" s="1115"/>
      <c r="DM2" s="1115"/>
      <c r="DN2" s="1115"/>
      <c r="DO2" s="1116"/>
      <c r="DP2" s="210"/>
      <c r="DQ2" s="1114" t="s">
        <v>352</v>
      </c>
      <c r="DR2" s="1115"/>
      <c r="DS2" s="1115"/>
      <c r="DT2" s="1115"/>
      <c r="DU2" s="1115"/>
      <c r="DV2" s="1115"/>
      <c r="DW2" s="1115"/>
      <c r="DX2" s="1115"/>
      <c r="DY2" s="1115"/>
      <c r="DZ2" s="111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69" t="s">
        <v>353</v>
      </c>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214"/>
      <c r="BA4" s="214"/>
      <c r="BB4" s="214"/>
      <c r="BC4" s="214"/>
      <c r="BD4" s="214"/>
      <c r="BE4" s="215"/>
      <c r="BF4" s="215"/>
      <c r="BG4" s="215"/>
      <c r="BH4" s="215"/>
      <c r="BI4" s="215"/>
      <c r="BJ4" s="215"/>
      <c r="BK4" s="215"/>
      <c r="BL4" s="215"/>
      <c r="BM4" s="215"/>
      <c r="BN4" s="215"/>
      <c r="BO4" s="215"/>
      <c r="BP4" s="215"/>
      <c r="BQ4" s="743" t="s">
        <v>354</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5" t="s">
        <v>355</v>
      </c>
      <c r="B5" s="1006"/>
      <c r="C5" s="1006"/>
      <c r="D5" s="1006"/>
      <c r="E5" s="1006"/>
      <c r="F5" s="1006"/>
      <c r="G5" s="1006"/>
      <c r="H5" s="1006"/>
      <c r="I5" s="1006"/>
      <c r="J5" s="1006"/>
      <c r="K5" s="1006"/>
      <c r="L5" s="1006"/>
      <c r="M5" s="1006"/>
      <c r="N5" s="1006"/>
      <c r="O5" s="1006"/>
      <c r="P5" s="1007"/>
      <c r="Q5" s="1011" t="s">
        <v>356</v>
      </c>
      <c r="R5" s="1012"/>
      <c r="S5" s="1012"/>
      <c r="T5" s="1012"/>
      <c r="U5" s="1013"/>
      <c r="V5" s="1011" t="s">
        <v>357</v>
      </c>
      <c r="W5" s="1012"/>
      <c r="X5" s="1012"/>
      <c r="Y5" s="1012"/>
      <c r="Z5" s="1013"/>
      <c r="AA5" s="1011" t="s">
        <v>358</v>
      </c>
      <c r="AB5" s="1012"/>
      <c r="AC5" s="1012"/>
      <c r="AD5" s="1012"/>
      <c r="AE5" s="1012"/>
      <c r="AF5" s="1117" t="s">
        <v>359</v>
      </c>
      <c r="AG5" s="1012"/>
      <c r="AH5" s="1012"/>
      <c r="AI5" s="1012"/>
      <c r="AJ5" s="1025"/>
      <c r="AK5" s="1012" t="s">
        <v>360</v>
      </c>
      <c r="AL5" s="1012"/>
      <c r="AM5" s="1012"/>
      <c r="AN5" s="1012"/>
      <c r="AO5" s="1013"/>
      <c r="AP5" s="1011" t="s">
        <v>361</v>
      </c>
      <c r="AQ5" s="1012"/>
      <c r="AR5" s="1012"/>
      <c r="AS5" s="1012"/>
      <c r="AT5" s="1013"/>
      <c r="AU5" s="1011" t="s">
        <v>362</v>
      </c>
      <c r="AV5" s="1012"/>
      <c r="AW5" s="1012"/>
      <c r="AX5" s="1012"/>
      <c r="AY5" s="1025"/>
      <c r="AZ5" s="214"/>
      <c r="BA5" s="214"/>
      <c r="BB5" s="214"/>
      <c r="BC5" s="214"/>
      <c r="BD5" s="214"/>
      <c r="BE5" s="215"/>
      <c r="BF5" s="215"/>
      <c r="BG5" s="215"/>
      <c r="BH5" s="215"/>
      <c r="BI5" s="215"/>
      <c r="BJ5" s="215"/>
      <c r="BK5" s="215"/>
      <c r="BL5" s="215"/>
      <c r="BM5" s="215"/>
      <c r="BN5" s="215"/>
      <c r="BO5" s="215"/>
      <c r="BP5" s="215"/>
      <c r="BQ5" s="1005" t="s">
        <v>363</v>
      </c>
      <c r="BR5" s="1006"/>
      <c r="BS5" s="1006"/>
      <c r="BT5" s="1006"/>
      <c r="BU5" s="1006"/>
      <c r="BV5" s="1006"/>
      <c r="BW5" s="1006"/>
      <c r="BX5" s="1006"/>
      <c r="BY5" s="1006"/>
      <c r="BZ5" s="1006"/>
      <c r="CA5" s="1006"/>
      <c r="CB5" s="1006"/>
      <c r="CC5" s="1006"/>
      <c r="CD5" s="1006"/>
      <c r="CE5" s="1006"/>
      <c r="CF5" s="1006"/>
      <c r="CG5" s="1007"/>
      <c r="CH5" s="1011" t="s">
        <v>364</v>
      </c>
      <c r="CI5" s="1012"/>
      <c r="CJ5" s="1012"/>
      <c r="CK5" s="1012"/>
      <c r="CL5" s="1013"/>
      <c r="CM5" s="1011" t="s">
        <v>365</v>
      </c>
      <c r="CN5" s="1012"/>
      <c r="CO5" s="1012"/>
      <c r="CP5" s="1012"/>
      <c r="CQ5" s="1013"/>
      <c r="CR5" s="1011" t="s">
        <v>366</v>
      </c>
      <c r="CS5" s="1012"/>
      <c r="CT5" s="1012"/>
      <c r="CU5" s="1012"/>
      <c r="CV5" s="1013"/>
      <c r="CW5" s="1011" t="s">
        <v>367</v>
      </c>
      <c r="CX5" s="1012"/>
      <c r="CY5" s="1012"/>
      <c r="CZ5" s="1012"/>
      <c r="DA5" s="1013"/>
      <c r="DB5" s="1011" t="s">
        <v>368</v>
      </c>
      <c r="DC5" s="1012"/>
      <c r="DD5" s="1012"/>
      <c r="DE5" s="1012"/>
      <c r="DF5" s="1013"/>
      <c r="DG5" s="1107" t="s">
        <v>369</v>
      </c>
      <c r="DH5" s="1108"/>
      <c r="DI5" s="1108"/>
      <c r="DJ5" s="1108"/>
      <c r="DK5" s="1109"/>
      <c r="DL5" s="1107" t="s">
        <v>370</v>
      </c>
      <c r="DM5" s="1108"/>
      <c r="DN5" s="1108"/>
      <c r="DO5" s="1108"/>
      <c r="DP5" s="1109"/>
      <c r="DQ5" s="1011" t="s">
        <v>371</v>
      </c>
      <c r="DR5" s="1012"/>
      <c r="DS5" s="1012"/>
      <c r="DT5" s="1012"/>
      <c r="DU5" s="1013"/>
      <c r="DV5" s="1011" t="s">
        <v>362</v>
      </c>
      <c r="DW5" s="1012"/>
      <c r="DX5" s="1012"/>
      <c r="DY5" s="1012"/>
      <c r="DZ5" s="1025"/>
      <c r="EA5" s="216"/>
    </row>
    <row r="6" spans="1:131" s="217" customFormat="1" ht="26.25" customHeight="1" thickBot="1" x14ac:dyDescent="0.25">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18"/>
      <c r="AG6" s="1015"/>
      <c r="AH6" s="1015"/>
      <c r="AI6" s="1015"/>
      <c r="AJ6" s="1026"/>
      <c r="AK6" s="1015"/>
      <c r="AL6" s="1015"/>
      <c r="AM6" s="1015"/>
      <c r="AN6" s="1015"/>
      <c r="AO6" s="1016"/>
      <c r="AP6" s="1014"/>
      <c r="AQ6" s="1015"/>
      <c r="AR6" s="1015"/>
      <c r="AS6" s="1015"/>
      <c r="AT6" s="1016"/>
      <c r="AU6" s="1014"/>
      <c r="AV6" s="1015"/>
      <c r="AW6" s="1015"/>
      <c r="AX6" s="1015"/>
      <c r="AY6" s="1026"/>
      <c r="AZ6" s="214"/>
      <c r="BA6" s="214"/>
      <c r="BB6" s="214"/>
      <c r="BC6" s="214"/>
      <c r="BD6" s="214"/>
      <c r="BE6" s="215"/>
      <c r="BF6" s="215"/>
      <c r="BG6" s="215"/>
      <c r="BH6" s="215"/>
      <c r="BI6" s="215"/>
      <c r="BJ6" s="215"/>
      <c r="BK6" s="215"/>
      <c r="BL6" s="215"/>
      <c r="BM6" s="215"/>
      <c r="BN6" s="215"/>
      <c r="BO6" s="215"/>
      <c r="BP6" s="215"/>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110"/>
      <c r="DH6" s="1111"/>
      <c r="DI6" s="1111"/>
      <c r="DJ6" s="1111"/>
      <c r="DK6" s="1112"/>
      <c r="DL6" s="1110"/>
      <c r="DM6" s="1111"/>
      <c r="DN6" s="1111"/>
      <c r="DO6" s="1111"/>
      <c r="DP6" s="1112"/>
      <c r="DQ6" s="1014"/>
      <c r="DR6" s="1015"/>
      <c r="DS6" s="1015"/>
      <c r="DT6" s="1015"/>
      <c r="DU6" s="1016"/>
      <c r="DV6" s="1014"/>
      <c r="DW6" s="1015"/>
      <c r="DX6" s="1015"/>
      <c r="DY6" s="1015"/>
      <c r="DZ6" s="1026"/>
      <c r="EA6" s="216"/>
    </row>
    <row r="7" spans="1:131" s="217" customFormat="1" ht="26.25" customHeight="1" thickTop="1" x14ac:dyDescent="0.2">
      <c r="A7" s="218">
        <v>1</v>
      </c>
      <c r="B7" s="1057" t="s">
        <v>372</v>
      </c>
      <c r="C7" s="1058"/>
      <c r="D7" s="1058"/>
      <c r="E7" s="1058"/>
      <c r="F7" s="1058"/>
      <c r="G7" s="1058"/>
      <c r="H7" s="1058"/>
      <c r="I7" s="1058"/>
      <c r="J7" s="1058"/>
      <c r="K7" s="1058"/>
      <c r="L7" s="1058"/>
      <c r="M7" s="1058"/>
      <c r="N7" s="1058"/>
      <c r="O7" s="1058"/>
      <c r="P7" s="1059"/>
      <c r="Q7" s="1094">
        <v>10462</v>
      </c>
      <c r="R7" s="1095"/>
      <c r="S7" s="1095"/>
      <c r="T7" s="1095"/>
      <c r="U7" s="1095"/>
      <c r="V7" s="1095">
        <v>10207</v>
      </c>
      <c r="W7" s="1095"/>
      <c r="X7" s="1095"/>
      <c r="Y7" s="1095"/>
      <c r="Z7" s="1095"/>
      <c r="AA7" s="1095">
        <v>255</v>
      </c>
      <c r="AB7" s="1095"/>
      <c r="AC7" s="1095"/>
      <c r="AD7" s="1095"/>
      <c r="AE7" s="1096"/>
      <c r="AF7" s="1097">
        <v>179</v>
      </c>
      <c r="AG7" s="1098"/>
      <c r="AH7" s="1098"/>
      <c r="AI7" s="1098"/>
      <c r="AJ7" s="1099"/>
      <c r="AK7" s="1100">
        <v>9</v>
      </c>
      <c r="AL7" s="1101"/>
      <c r="AM7" s="1101"/>
      <c r="AN7" s="1101"/>
      <c r="AO7" s="1101"/>
      <c r="AP7" s="1101">
        <v>11979</v>
      </c>
      <c r="AQ7" s="1101"/>
      <c r="AR7" s="1101"/>
      <c r="AS7" s="1101"/>
      <c r="AT7" s="1101"/>
      <c r="AU7" s="1102"/>
      <c r="AV7" s="1102"/>
      <c r="AW7" s="1102"/>
      <c r="AX7" s="1102"/>
      <c r="AY7" s="1103"/>
      <c r="AZ7" s="214"/>
      <c r="BA7" s="214"/>
      <c r="BB7" s="214"/>
      <c r="BC7" s="214"/>
      <c r="BD7" s="214"/>
      <c r="BE7" s="215"/>
      <c r="BF7" s="215"/>
      <c r="BG7" s="215"/>
      <c r="BH7" s="215"/>
      <c r="BI7" s="215"/>
      <c r="BJ7" s="215"/>
      <c r="BK7" s="215"/>
      <c r="BL7" s="215"/>
      <c r="BM7" s="215"/>
      <c r="BN7" s="215"/>
      <c r="BO7" s="215"/>
      <c r="BP7" s="215"/>
      <c r="BQ7" s="218">
        <v>1</v>
      </c>
      <c r="BR7" s="219"/>
      <c r="BS7" s="1104" t="s">
        <v>553</v>
      </c>
      <c r="BT7" s="1105"/>
      <c r="BU7" s="1105"/>
      <c r="BV7" s="1105"/>
      <c r="BW7" s="1105"/>
      <c r="BX7" s="1105"/>
      <c r="BY7" s="1105"/>
      <c r="BZ7" s="1105"/>
      <c r="CA7" s="1105"/>
      <c r="CB7" s="1105"/>
      <c r="CC7" s="1105"/>
      <c r="CD7" s="1105"/>
      <c r="CE7" s="1105"/>
      <c r="CF7" s="1105"/>
      <c r="CG7" s="1106"/>
      <c r="CH7" s="1122">
        <v>-47</v>
      </c>
      <c r="CI7" s="1123"/>
      <c r="CJ7" s="1123"/>
      <c r="CK7" s="1123"/>
      <c r="CL7" s="1124"/>
      <c r="CM7" s="1122">
        <v>60</v>
      </c>
      <c r="CN7" s="1123"/>
      <c r="CO7" s="1123"/>
      <c r="CP7" s="1123"/>
      <c r="CQ7" s="1124"/>
      <c r="CR7" s="1122">
        <v>42</v>
      </c>
      <c r="CS7" s="1123"/>
      <c r="CT7" s="1123"/>
      <c r="CU7" s="1123"/>
      <c r="CV7" s="1124"/>
      <c r="CW7" s="1122" t="s">
        <v>552</v>
      </c>
      <c r="CX7" s="1123"/>
      <c r="CY7" s="1123"/>
      <c r="CZ7" s="1123"/>
      <c r="DA7" s="1124"/>
      <c r="DB7" s="1122" t="s">
        <v>552</v>
      </c>
      <c r="DC7" s="1123"/>
      <c r="DD7" s="1123"/>
      <c r="DE7" s="1123"/>
      <c r="DF7" s="1124"/>
      <c r="DG7" s="1122" t="s">
        <v>552</v>
      </c>
      <c r="DH7" s="1123"/>
      <c r="DI7" s="1123"/>
      <c r="DJ7" s="1123"/>
      <c r="DK7" s="1124"/>
      <c r="DL7" s="1122" t="s">
        <v>552</v>
      </c>
      <c r="DM7" s="1123"/>
      <c r="DN7" s="1123"/>
      <c r="DO7" s="1123"/>
      <c r="DP7" s="1124"/>
      <c r="DQ7" s="1122" t="s">
        <v>552</v>
      </c>
      <c r="DR7" s="1123"/>
      <c r="DS7" s="1123"/>
      <c r="DT7" s="1123"/>
      <c r="DU7" s="1124"/>
      <c r="DV7" s="1104"/>
      <c r="DW7" s="1105"/>
      <c r="DX7" s="1105"/>
      <c r="DY7" s="1105"/>
      <c r="DZ7" s="1125"/>
      <c r="EA7" s="216"/>
    </row>
    <row r="8" spans="1:131" s="217" customFormat="1" ht="26.25" customHeight="1" x14ac:dyDescent="0.2">
      <c r="A8" s="220">
        <v>2</v>
      </c>
      <c r="B8" s="1040" t="s">
        <v>373</v>
      </c>
      <c r="C8" s="1041"/>
      <c r="D8" s="1041"/>
      <c r="E8" s="1041"/>
      <c r="F8" s="1041"/>
      <c r="G8" s="1041"/>
      <c r="H8" s="1041"/>
      <c r="I8" s="1041"/>
      <c r="J8" s="1041"/>
      <c r="K8" s="1041"/>
      <c r="L8" s="1041"/>
      <c r="M8" s="1041"/>
      <c r="N8" s="1041"/>
      <c r="O8" s="1041"/>
      <c r="P8" s="1042"/>
      <c r="Q8" s="1048">
        <v>97</v>
      </c>
      <c r="R8" s="1049"/>
      <c r="S8" s="1049"/>
      <c r="T8" s="1049"/>
      <c r="U8" s="1049"/>
      <c r="V8" s="1049">
        <v>84</v>
      </c>
      <c r="W8" s="1049"/>
      <c r="X8" s="1049"/>
      <c r="Y8" s="1049"/>
      <c r="Z8" s="1049"/>
      <c r="AA8" s="1049">
        <v>13</v>
      </c>
      <c r="AB8" s="1049"/>
      <c r="AC8" s="1049"/>
      <c r="AD8" s="1049"/>
      <c r="AE8" s="1050"/>
      <c r="AF8" s="1045">
        <v>13</v>
      </c>
      <c r="AG8" s="1046"/>
      <c r="AH8" s="1046"/>
      <c r="AI8" s="1046"/>
      <c r="AJ8" s="1047"/>
      <c r="AK8" s="1090">
        <v>21</v>
      </c>
      <c r="AL8" s="1091"/>
      <c r="AM8" s="1091"/>
      <c r="AN8" s="1091"/>
      <c r="AO8" s="1091"/>
      <c r="AP8" s="1091" t="s">
        <v>552</v>
      </c>
      <c r="AQ8" s="1091"/>
      <c r="AR8" s="1091"/>
      <c r="AS8" s="1091"/>
      <c r="AT8" s="1091"/>
      <c r="AU8" s="1092"/>
      <c r="AV8" s="1092"/>
      <c r="AW8" s="1092"/>
      <c r="AX8" s="1092"/>
      <c r="AY8" s="1093"/>
      <c r="AZ8" s="214"/>
      <c r="BA8" s="214"/>
      <c r="BB8" s="214"/>
      <c r="BC8" s="214"/>
      <c r="BD8" s="214"/>
      <c r="BE8" s="215"/>
      <c r="BF8" s="215"/>
      <c r="BG8" s="215"/>
      <c r="BH8" s="215"/>
      <c r="BI8" s="215"/>
      <c r="BJ8" s="215"/>
      <c r="BK8" s="215"/>
      <c r="BL8" s="215"/>
      <c r="BM8" s="215"/>
      <c r="BN8" s="215"/>
      <c r="BO8" s="215"/>
      <c r="BP8" s="215"/>
      <c r="BQ8" s="220">
        <v>2</v>
      </c>
      <c r="BR8" s="221"/>
      <c r="BS8" s="1002"/>
      <c r="BT8" s="1003"/>
      <c r="BU8" s="1003"/>
      <c r="BV8" s="1003"/>
      <c r="BW8" s="1003"/>
      <c r="BX8" s="1003"/>
      <c r="BY8" s="1003"/>
      <c r="BZ8" s="1003"/>
      <c r="CA8" s="1003"/>
      <c r="CB8" s="1003"/>
      <c r="CC8" s="1003"/>
      <c r="CD8" s="1003"/>
      <c r="CE8" s="1003"/>
      <c r="CF8" s="1003"/>
      <c r="CG8" s="1024"/>
      <c r="CH8" s="999"/>
      <c r="CI8" s="1000"/>
      <c r="CJ8" s="1000"/>
      <c r="CK8" s="1000"/>
      <c r="CL8" s="1001"/>
      <c r="CM8" s="999"/>
      <c r="CN8" s="1000"/>
      <c r="CO8" s="1000"/>
      <c r="CP8" s="1000"/>
      <c r="CQ8" s="1001"/>
      <c r="CR8" s="999"/>
      <c r="CS8" s="1000"/>
      <c r="CT8" s="1000"/>
      <c r="CU8" s="1000"/>
      <c r="CV8" s="1001"/>
      <c r="CW8" s="999"/>
      <c r="CX8" s="1000"/>
      <c r="CY8" s="1000"/>
      <c r="CZ8" s="1000"/>
      <c r="DA8" s="1001"/>
      <c r="DB8" s="999"/>
      <c r="DC8" s="1000"/>
      <c r="DD8" s="1000"/>
      <c r="DE8" s="1000"/>
      <c r="DF8" s="1001"/>
      <c r="DG8" s="999"/>
      <c r="DH8" s="1000"/>
      <c r="DI8" s="1000"/>
      <c r="DJ8" s="1000"/>
      <c r="DK8" s="1001"/>
      <c r="DL8" s="999"/>
      <c r="DM8" s="1000"/>
      <c r="DN8" s="1000"/>
      <c r="DO8" s="1000"/>
      <c r="DP8" s="1001"/>
      <c r="DQ8" s="999"/>
      <c r="DR8" s="1000"/>
      <c r="DS8" s="1000"/>
      <c r="DT8" s="1000"/>
      <c r="DU8" s="1001"/>
      <c r="DV8" s="1002"/>
      <c r="DW8" s="1003"/>
      <c r="DX8" s="1003"/>
      <c r="DY8" s="1003"/>
      <c r="DZ8" s="1004"/>
      <c r="EA8" s="216"/>
    </row>
    <row r="9" spans="1:131" s="217" customFormat="1" ht="26.25" customHeight="1" x14ac:dyDescent="0.2">
      <c r="A9" s="220">
        <v>3</v>
      </c>
      <c r="B9" s="1040" t="s">
        <v>374</v>
      </c>
      <c r="C9" s="1041"/>
      <c r="D9" s="1041"/>
      <c r="E9" s="1041"/>
      <c r="F9" s="1041"/>
      <c r="G9" s="1041"/>
      <c r="H9" s="1041"/>
      <c r="I9" s="1041"/>
      <c r="J9" s="1041"/>
      <c r="K9" s="1041"/>
      <c r="L9" s="1041"/>
      <c r="M9" s="1041"/>
      <c r="N9" s="1041"/>
      <c r="O9" s="1041"/>
      <c r="P9" s="1042"/>
      <c r="Q9" s="1048">
        <v>56</v>
      </c>
      <c r="R9" s="1049"/>
      <c r="S9" s="1049"/>
      <c r="T9" s="1049"/>
      <c r="U9" s="1049"/>
      <c r="V9" s="1049">
        <v>56</v>
      </c>
      <c r="W9" s="1049"/>
      <c r="X9" s="1049"/>
      <c r="Y9" s="1049"/>
      <c r="Z9" s="1049"/>
      <c r="AA9" s="1049">
        <v>0</v>
      </c>
      <c r="AB9" s="1049"/>
      <c r="AC9" s="1049"/>
      <c r="AD9" s="1049"/>
      <c r="AE9" s="1050"/>
      <c r="AF9" s="1045">
        <v>0</v>
      </c>
      <c r="AG9" s="1046"/>
      <c r="AH9" s="1046"/>
      <c r="AI9" s="1046"/>
      <c r="AJ9" s="1047"/>
      <c r="AK9" s="1090" t="s">
        <v>552</v>
      </c>
      <c r="AL9" s="1091"/>
      <c r="AM9" s="1091"/>
      <c r="AN9" s="1091"/>
      <c r="AO9" s="1091"/>
      <c r="AP9" s="1091" t="s">
        <v>552</v>
      </c>
      <c r="AQ9" s="1091"/>
      <c r="AR9" s="1091"/>
      <c r="AS9" s="1091"/>
      <c r="AT9" s="1091"/>
      <c r="AU9" s="1092"/>
      <c r="AV9" s="1092"/>
      <c r="AW9" s="1092"/>
      <c r="AX9" s="1092"/>
      <c r="AY9" s="1093"/>
      <c r="AZ9" s="214"/>
      <c r="BA9" s="214"/>
      <c r="BB9" s="214"/>
      <c r="BC9" s="214"/>
      <c r="BD9" s="214"/>
      <c r="BE9" s="215"/>
      <c r="BF9" s="215"/>
      <c r="BG9" s="215"/>
      <c r="BH9" s="215"/>
      <c r="BI9" s="215"/>
      <c r="BJ9" s="215"/>
      <c r="BK9" s="215"/>
      <c r="BL9" s="215"/>
      <c r="BM9" s="215"/>
      <c r="BN9" s="215"/>
      <c r="BO9" s="215"/>
      <c r="BP9" s="215"/>
      <c r="BQ9" s="220">
        <v>3</v>
      </c>
      <c r="BR9" s="221"/>
      <c r="BS9" s="1002"/>
      <c r="BT9" s="1003"/>
      <c r="BU9" s="1003"/>
      <c r="BV9" s="1003"/>
      <c r="BW9" s="1003"/>
      <c r="BX9" s="1003"/>
      <c r="BY9" s="1003"/>
      <c r="BZ9" s="1003"/>
      <c r="CA9" s="1003"/>
      <c r="CB9" s="1003"/>
      <c r="CC9" s="1003"/>
      <c r="CD9" s="1003"/>
      <c r="CE9" s="1003"/>
      <c r="CF9" s="1003"/>
      <c r="CG9" s="1024"/>
      <c r="CH9" s="999"/>
      <c r="CI9" s="1000"/>
      <c r="CJ9" s="1000"/>
      <c r="CK9" s="1000"/>
      <c r="CL9" s="1001"/>
      <c r="CM9" s="999"/>
      <c r="CN9" s="1000"/>
      <c r="CO9" s="1000"/>
      <c r="CP9" s="1000"/>
      <c r="CQ9" s="1001"/>
      <c r="CR9" s="999"/>
      <c r="CS9" s="1000"/>
      <c r="CT9" s="1000"/>
      <c r="CU9" s="1000"/>
      <c r="CV9" s="1001"/>
      <c r="CW9" s="999"/>
      <c r="CX9" s="1000"/>
      <c r="CY9" s="1000"/>
      <c r="CZ9" s="1000"/>
      <c r="DA9" s="1001"/>
      <c r="DB9" s="999"/>
      <c r="DC9" s="1000"/>
      <c r="DD9" s="1000"/>
      <c r="DE9" s="1000"/>
      <c r="DF9" s="1001"/>
      <c r="DG9" s="999"/>
      <c r="DH9" s="1000"/>
      <c r="DI9" s="1000"/>
      <c r="DJ9" s="1000"/>
      <c r="DK9" s="1001"/>
      <c r="DL9" s="999"/>
      <c r="DM9" s="1000"/>
      <c r="DN9" s="1000"/>
      <c r="DO9" s="1000"/>
      <c r="DP9" s="1001"/>
      <c r="DQ9" s="999"/>
      <c r="DR9" s="1000"/>
      <c r="DS9" s="1000"/>
      <c r="DT9" s="1000"/>
      <c r="DU9" s="1001"/>
      <c r="DV9" s="1002"/>
      <c r="DW9" s="1003"/>
      <c r="DX9" s="1003"/>
      <c r="DY9" s="1003"/>
      <c r="DZ9" s="1004"/>
      <c r="EA9" s="216"/>
    </row>
    <row r="10" spans="1:131" s="217" customFormat="1" ht="26.25" customHeight="1" x14ac:dyDescent="0.2">
      <c r="A10" s="220">
        <v>4</v>
      </c>
      <c r="B10" s="1040" t="s">
        <v>375</v>
      </c>
      <c r="C10" s="1041"/>
      <c r="D10" s="1041"/>
      <c r="E10" s="1041"/>
      <c r="F10" s="1041"/>
      <c r="G10" s="1041"/>
      <c r="H10" s="1041"/>
      <c r="I10" s="1041"/>
      <c r="J10" s="1041"/>
      <c r="K10" s="1041"/>
      <c r="L10" s="1041"/>
      <c r="M10" s="1041"/>
      <c r="N10" s="1041"/>
      <c r="O10" s="1041"/>
      <c r="P10" s="1042"/>
      <c r="Q10" s="1048">
        <v>3</v>
      </c>
      <c r="R10" s="1049"/>
      <c r="S10" s="1049"/>
      <c r="T10" s="1049"/>
      <c r="U10" s="1049"/>
      <c r="V10" s="1049">
        <v>3</v>
      </c>
      <c r="W10" s="1049"/>
      <c r="X10" s="1049"/>
      <c r="Y10" s="1049"/>
      <c r="Z10" s="1049"/>
      <c r="AA10" s="1049" t="s">
        <v>552</v>
      </c>
      <c r="AB10" s="1049"/>
      <c r="AC10" s="1049"/>
      <c r="AD10" s="1049"/>
      <c r="AE10" s="1050"/>
      <c r="AF10" s="1045" t="s">
        <v>122</v>
      </c>
      <c r="AG10" s="1046"/>
      <c r="AH10" s="1046"/>
      <c r="AI10" s="1046"/>
      <c r="AJ10" s="1047"/>
      <c r="AK10" s="1090" t="s">
        <v>552</v>
      </c>
      <c r="AL10" s="1091"/>
      <c r="AM10" s="1091"/>
      <c r="AN10" s="1091"/>
      <c r="AO10" s="1091"/>
      <c r="AP10" s="1091" t="s">
        <v>552</v>
      </c>
      <c r="AQ10" s="1091"/>
      <c r="AR10" s="1091"/>
      <c r="AS10" s="1091"/>
      <c r="AT10" s="1091"/>
      <c r="AU10" s="1092"/>
      <c r="AV10" s="1092"/>
      <c r="AW10" s="1092"/>
      <c r="AX10" s="1092"/>
      <c r="AY10" s="1093"/>
      <c r="AZ10" s="214"/>
      <c r="BA10" s="214"/>
      <c r="BB10" s="214"/>
      <c r="BC10" s="214"/>
      <c r="BD10" s="214"/>
      <c r="BE10" s="215"/>
      <c r="BF10" s="215"/>
      <c r="BG10" s="215"/>
      <c r="BH10" s="215"/>
      <c r="BI10" s="215"/>
      <c r="BJ10" s="215"/>
      <c r="BK10" s="215"/>
      <c r="BL10" s="215"/>
      <c r="BM10" s="215"/>
      <c r="BN10" s="215"/>
      <c r="BO10" s="215"/>
      <c r="BP10" s="215"/>
      <c r="BQ10" s="220">
        <v>4</v>
      </c>
      <c r="BR10" s="221"/>
      <c r="BS10" s="1002"/>
      <c r="BT10" s="1003"/>
      <c r="BU10" s="1003"/>
      <c r="BV10" s="1003"/>
      <c r="BW10" s="1003"/>
      <c r="BX10" s="1003"/>
      <c r="BY10" s="1003"/>
      <c r="BZ10" s="1003"/>
      <c r="CA10" s="1003"/>
      <c r="CB10" s="1003"/>
      <c r="CC10" s="1003"/>
      <c r="CD10" s="1003"/>
      <c r="CE10" s="1003"/>
      <c r="CF10" s="1003"/>
      <c r="CG10" s="1024"/>
      <c r="CH10" s="999"/>
      <c r="CI10" s="1000"/>
      <c r="CJ10" s="1000"/>
      <c r="CK10" s="1000"/>
      <c r="CL10" s="1001"/>
      <c r="CM10" s="999"/>
      <c r="CN10" s="1000"/>
      <c r="CO10" s="1000"/>
      <c r="CP10" s="1000"/>
      <c r="CQ10" s="1001"/>
      <c r="CR10" s="999"/>
      <c r="CS10" s="1000"/>
      <c r="CT10" s="1000"/>
      <c r="CU10" s="1000"/>
      <c r="CV10" s="1001"/>
      <c r="CW10" s="999"/>
      <c r="CX10" s="1000"/>
      <c r="CY10" s="1000"/>
      <c r="CZ10" s="1000"/>
      <c r="DA10" s="1001"/>
      <c r="DB10" s="999"/>
      <c r="DC10" s="1000"/>
      <c r="DD10" s="1000"/>
      <c r="DE10" s="1000"/>
      <c r="DF10" s="1001"/>
      <c r="DG10" s="999"/>
      <c r="DH10" s="1000"/>
      <c r="DI10" s="1000"/>
      <c r="DJ10" s="1000"/>
      <c r="DK10" s="1001"/>
      <c r="DL10" s="999"/>
      <c r="DM10" s="1000"/>
      <c r="DN10" s="1000"/>
      <c r="DO10" s="1000"/>
      <c r="DP10" s="1001"/>
      <c r="DQ10" s="999"/>
      <c r="DR10" s="1000"/>
      <c r="DS10" s="1000"/>
      <c r="DT10" s="1000"/>
      <c r="DU10" s="1001"/>
      <c r="DV10" s="1002"/>
      <c r="DW10" s="1003"/>
      <c r="DX10" s="1003"/>
      <c r="DY10" s="1003"/>
      <c r="DZ10" s="1004"/>
      <c r="EA10" s="216"/>
    </row>
    <row r="11" spans="1:131" s="217" customFormat="1" ht="26.25" customHeight="1" x14ac:dyDescent="0.2">
      <c r="A11" s="220">
        <v>5</v>
      </c>
      <c r="B11" s="1040" t="s">
        <v>376</v>
      </c>
      <c r="C11" s="1041"/>
      <c r="D11" s="1041"/>
      <c r="E11" s="1041"/>
      <c r="F11" s="1041"/>
      <c r="G11" s="1041"/>
      <c r="H11" s="1041"/>
      <c r="I11" s="1041"/>
      <c r="J11" s="1041"/>
      <c r="K11" s="1041"/>
      <c r="L11" s="1041"/>
      <c r="M11" s="1041"/>
      <c r="N11" s="1041"/>
      <c r="O11" s="1041"/>
      <c r="P11" s="1042"/>
      <c r="Q11" s="1048">
        <v>7</v>
      </c>
      <c r="R11" s="1049"/>
      <c r="S11" s="1049"/>
      <c r="T11" s="1049"/>
      <c r="U11" s="1049"/>
      <c r="V11" s="1049">
        <v>7</v>
      </c>
      <c r="W11" s="1049"/>
      <c r="X11" s="1049"/>
      <c r="Y11" s="1049"/>
      <c r="Z11" s="1049"/>
      <c r="AA11" s="1049" t="s">
        <v>552</v>
      </c>
      <c r="AB11" s="1049"/>
      <c r="AC11" s="1049"/>
      <c r="AD11" s="1049"/>
      <c r="AE11" s="1050"/>
      <c r="AF11" s="1045" t="s">
        <v>122</v>
      </c>
      <c r="AG11" s="1046"/>
      <c r="AH11" s="1046"/>
      <c r="AI11" s="1046"/>
      <c r="AJ11" s="1047"/>
      <c r="AK11" s="1090" t="s">
        <v>552</v>
      </c>
      <c r="AL11" s="1091"/>
      <c r="AM11" s="1091"/>
      <c r="AN11" s="1091"/>
      <c r="AO11" s="1091"/>
      <c r="AP11" s="1091" t="s">
        <v>552</v>
      </c>
      <c r="AQ11" s="1091"/>
      <c r="AR11" s="1091"/>
      <c r="AS11" s="1091"/>
      <c r="AT11" s="1091"/>
      <c r="AU11" s="1092"/>
      <c r="AV11" s="1092"/>
      <c r="AW11" s="1092"/>
      <c r="AX11" s="1092"/>
      <c r="AY11" s="1093"/>
      <c r="AZ11" s="214"/>
      <c r="BA11" s="214"/>
      <c r="BB11" s="214"/>
      <c r="BC11" s="214"/>
      <c r="BD11" s="214"/>
      <c r="BE11" s="215"/>
      <c r="BF11" s="215"/>
      <c r="BG11" s="215"/>
      <c r="BH11" s="215"/>
      <c r="BI11" s="215"/>
      <c r="BJ11" s="215"/>
      <c r="BK11" s="215"/>
      <c r="BL11" s="215"/>
      <c r="BM11" s="215"/>
      <c r="BN11" s="215"/>
      <c r="BO11" s="215"/>
      <c r="BP11" s="215"/>
      <c r="BQ11" s="220">
        <v>5</v>
      </c>
      <c r="BR11" s="221"/>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16"/>
    </row>
    <row r="12" spans="1:131" s="217" customFormat="1" ht="26.25" customHeight="1" x14ac:dyDescent="0.2">
      <c r="A12" s="220">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0"/>
      <c r="AL12" s="1091"/>
      <c r="AM12" s="1091"/>
      <c r="AN12" s="1091"/>
      <c r="AO12" s="1091"/>
      <c r="AP12" s="1091"/>
      <c r="AQ12" s="1091"/>
      <c r="AR12" s="1091"/>
      <c r="AS12" s="1091"/>
      <c r="AT12" s="1091"/>
      <c r="AU12" s="1092"/>
      <c r="AV12" s="1092"/>
      <c r="AW12" s="1092"/>
      <c r="AX12" s="1092"/>
      <c r="AY12" s="1093"/>
      <c r="AZ12" s="214"/>
      <c r="BA12" s="214"/>
      <c r="BB12" s="214"/>
      <c r="BC12" s="214"/>
      <c r="BD12" s="214"/>
      <c r="BE12" s="215"/>
      <c r="BF12" s="215"/>
      <c r="BG12" s="215"/>
      <c r="BH12" s="215"/>
      <c r="BI12" s="215"/>
      <c r="BJ12" s="215"/>
      <c r="BK12" s="215"/>
      <c r="BL12" s="215"/>
      <c r="BM12" s="215"/>
      <c r="BN12" s="215"/>
      <c r="BO12" s="215"/>
      <c r="BP12" s="215"/>
      <c r="BQ12" s="220">
        <v>6</v>
      </c>
      <c r="BR12" s="221"/>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16"/>
    </row>
    <row r="13" spans="1:131" s="217" customFormat="1" ht="26.25" customHeight="1" x14ac:dyDescent="0.2">
      <c r="A13" s="220">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0"/>
      <c r="AL13" s="1091"/>
      <c r="AM13" s="1091"/>
      <c r="AN13" s="1091"/>
      <c r="AO13" s="1091"/>
      <c r="AP13" s="1091"/>
      <c r="AQ13" s="1091"/>
      <c r="AR13" s="1091"/>
      <c r="AS13" s="1091"/>
      <c r="AT13" s="1091"/>
      <c r="AU13" s="1092"/>
      <c r="AV13" s="1092"/>
      <c r="AW13" s="1092"/>
      <c r="AX13" s="1092"/>
      <c r="AY13" s="1093"/>
      <c r="AZ13" s="214"/>
      <c r="BA13" s="214"/>
      <c r="BB13" s="214"/>
      <c r="BC13" s="214"/>
      <c r="BD13" s="214"/>
      <c r="BE13" s="215"/>
      <c r="BF13" s="215"/>
      <c r="BG13" s="215"/>
      <c r="BH13" s="215"/>
      <c r="BI13" s="215"/>
      <c r="BJ13" s="215"/>
      <c r="BK13" s="215"/>
      <c r="BL13" s="215"/>
      <c r="BM13" s="215"/>
      <c r="BN13" s="215"/>
      <c r="BO13" s="215"/>
      <c r="BP13" s="215"/>
      <c r="BQ13" s="220">
        <v>7</v>
      </c>
      <c r="BR13" s="221"/>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16"/>
    </row>
    <row r="14" spans="1:131" s="217" customFormat="1" ht="26.25" customHeight="1" x14ac:dyDescent="0.2">
      <c r="A14" s="220">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0"/>
      <c r="AL14" s="1091"/>
      <c r="AM14" s="1091"/>
      <c r="AN14" s="1091"/>
      <c r="AO14" s="1091"/>
      <c r="AP14" s="1091"/>
      <c r="AQ14" s="1091"/>
      <c r="AR14" s="1091"/>
      <c r="AS14" s="1091"/>
      <c r="AT14" s="1091"/>
      <c r="AU14" s="1092"/>
      <c r="AV14" s="1092"/>
      <c r="AW14" s="1092"/>
      <c r="AX14" s="1092"/>
      <c r="AY14" s="1093"/>
      <c r="AZ14" s="214"/>
      <c r="BA14" s="214"/>
      <c r="BB14" s="214"/>
      <c r="BC14" s="214"/>
      <c r="BD14" s="214"/>
      <c r="BE14" s="215"/>
      <c r="BF14" s="215"/>
      <c r="BG14" s="215"/>
      <c r="BH14" s="215"/>
      <c r="BI14" s="215"/>
      <c r="BJ14" s="215"/>
      <c r="BK14" s="215"/>
      <c r="BL14" s="215"/>
      <c r="BM14" s="215"/>
      <c r="BN14" s="215"/>
      <c r="BO14" s="215"/>
      <c r="BP14" s="215"/>
      <c r="BQ14" s="220">
        <v>8</v>
      </c>
      <c r="BR14" s="221"/>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16"/>
    </row>
    <row r="15" spans="1:131" s="217" customFormat="1" ht="26.25" customHeight="1" x14ac:dyDescent="0.2">
      <c r="A15" s="220">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0"/>
      <c r="AL15" s="1091"/>
      <c r="AM15" s="1091"/>
      <c r="AN15" s="1091"/>
      <c r="AO15" s="1091"/>
      <c r="AP15" s="1091"/>
      <c r="AQ15" s="1091"/>
      <c r="AR15" s="1091"/>
      <c r="AS15" s="1091"/>
      <c r="AT15" s="1091"/>
      <c r="AU15" s="1092"/>
      <c r="AV15" s="1092"/>
      <c r="AW15" s="1092"/>
      <c r="AX15" s="1092"/>
      <c r="AY15" s="1093"/>
      <c r="AZ15" s="214"/>
      <c r="BA15" s="214"/>
      <c r="BB15" s="214"/>
      <c r="BC15" s="214"/>
      <c r="BD15" s="214"/>
      <c r="BE15" s="215"/>
      <c r="BF15" s="215"/>
      <c r="BG15" s="215"/>
      <c r="BH15" s="215"/>
      <c r="BI15" s="215"/>
      <c r="BJ15" s="215"/>
      <c r="BK15" s="215"/>
      <c r="BL15" s="215"/>
      <c r="BM15" s="215"/>
      <c r="BN15" s="215"/>
      <c r="BO15" s="215"/>
      <c r="BP15" s="215"/>
      <c r="BQ15" s="220">
        <v>9</v>
      </c>
      <c r="BR15" s="221"/>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16"/>
    </row>
    <row r="16" spans="1:131" s="217" customFormat="1" ht="26.25" customHeight="1" x14ac:dyDescent="0.2">
      <c r="A16" s="220">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0"/>
      <c r="AL16" s="1091"/>
      <c r="AM16" s="1091"/>
      <c r="AN16" s="1091"/>
      <c r="AO16" s="1091"/>
      <c r="AP16" s="1091"/>
      <c r="AQ16" s="1091"/>
      <c r="AR16" s="1091"/>
      <c r="AS16" s="1091"/>
      <c r="AT16" s="1091"/>
      <c r="AU16" s="1092"/>
      <c r="AV16" s="1092"/>
      <c r="AW16" s="1092"/>
      <c r="AX16" s="1092"/>
      <c r="AY16" s="1093"/>
      <c r="AZ16" s="214"/>
      <c r="BA16" s="214"/>
      <c r="BB16" s="214"/>
      <c r="BC16" s="214"/>
      <c r="BD16" s="214"/>
      <c r="BE16" s="215"/>
      <c r="BF16" s="215"/>
      <c r="BG16" s="215"/>
      <c r="BH16" s="215"/>
      <c r="BI16" s="215"/>
      <c r="BJ16" s="215"/>
      <c r="BK16" s="215"/>
      <c r="BL16" s="215"/>
      <c r="BM16" s="215"/>
      <c r="BN16" s="215"/>
      <c r="BO16" s="215"/>
      <c r="BP16" s="215"/>
      <c r="BQ16" s="220">
        <v>10</v>
      </c>
      <c r="BR16" s="221"/>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16"/>
    </row>
    <row r="17" spans="1:131" s="217" customFormat="1" ht="26.25" customHeight="1" x14ac:dyDescent="0.2">
      <c r="A17" s="220">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0"/>
      <c r="AL17" s="1091"/>
      <c r="AM17" s="1091"/>
      <c r="AN17" s="1091"/>
      <c r="AO17" s="1091"/>
      <c r="AP17" s="1091"/>
      <c r="AQ17" s="1091"/>
      <c r="AR17" s="1091"/>
      <c r="AS17" s="1091"/>
      <c r="AT17" s="1091"/>
      <c r="AU17" s="1092"/>
      <c r="AV17" s="1092"/>
      <c r="AW17" s="1092"/>
      <c r="AX17" s="1092"/>
      <c r="AY17" s="1093"/>
      <c r="AZ17" s="214"/>
      <c r="BA17" s="214"/>
      <c r="BB17" s="214"/>
      <c r="BC17" s="214"/>
      <c r="BD17" s="214"/>
      <c r="BE17" s="215"/>
      <c r="BF17" s="215"/>
      <c r="BG17" s="215"/>
      <c r="BH17" s="215"/>
      <c r="BI17" s="215"/>
      <c r="BJ17" s="215"/>
      <c r="BK17" s="215"/>
      <c r="BL17" s="215"/>
      <c r="BM17" s="215"/>
      <c r="BN17" s="215"/>
      <c r="BO17" s="215"/>
      <c r="BP17" s="215"/>
      <c r="BQ17" s="220">
        <v>11</v>
      </c>
      <c r="BR17" s="221"/>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16"/>
    </row>
    <row r="18" spans="1:131" s="217" customFormat="1" ht="26.25" customHeight="1" x14ac:dyDescent="0.2">
      <c r="A18" s="220">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0"/>
      <c r="AL18" s="1091"/>
      <c r="AM18" s="1091"/>
      <c r="AN18" s="1091"/>
      <c r="AO18" s="1091"/>
      <c r="AP18" s="1091"/>
      <c r="AQ18" s="1091"/>
      <c r="AR18" s="1091"/>
      <c r="AS18" s="1091"/>
      <c r="AT18" s="1091"/>
      <c r="AU18" s="1092"/>
      <c r="AV18" s="1092"/>
      <c r="AW18" s="1092"/>
      <c r="AX18" s="1092"/>
      <c r="AY18" s="1093"/>
      <c r="AZ18" s="214"/>
      <c r="BA18" s="214"/>
      <c r="BB18" s="214"/>
      <c r="BC18" s="214"/>
      <c r="BD18" s="214"/>
      <c r="BE18" s="215"/>
      <c r="BF18" s="215"/>
      <c r="BG18" s="215"/>
      <c r="BH18" s="215"/>
      <c r="BI18" s="215"/>
      <c r="BJ18" s="215"/>
      <c r="BK18" s="215"/>
      <c r="BL18" s="215"/>
      <c r="BM18" s="215"/>
      <c r="BN18" s="215"/>
      <c r="BO18" s="215"/>
      <c r="BP18" s="215"/>
      <c r="BQ18" s="220">
        <v>12</v>
      </c>
      <c r="BR18" s="221"/>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16"/>
    </row>
    <row r="19" spans="1:131" s="217" customFormat="1" ht="26.25" customHeight="1" x14ac:dyDescent="0.2">
      <c r="A19" s="220">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0"/>
      <c r="AL19" s="1091"/>
      <c r="AM19" s="1091"/>
      <c r="AN19" s="1091"/>
      <c r="AO19" s="1091"/>
      <c r="AP19" s="1091"/>
      <c r="AQ19" s="1091"/>
      <c r="AR19" s="1091"/>
      <c r="AS19" s="1091"/>
      <c r="AT19" s="1091"/>
      <c r="AU19" s="1092"/>
      <c r="AV19" s="1092"/>
      <c r="AW19" s="1092"/>
      <c r="AX19" s="1092"/>
      <c r="AY19" s="1093"/>
      <c r="AZ19" s="214"/>
      <c r="BA19" s="214"/>
      <c r="BB19" s="214"/>
      <c r="BC19" s="214"/>
      <c r="BD19" s="214"/>
      <c r="BE19" s="215"/>
      <c r="BF19" s="215"/>
      <c r="BG19" s="215"/>
      <c r="BH19" s="215"/>
      <c r="BI19" s="215"/>
      <c r="BJ19" s="215"/>
      <c r="BK19" s="215"/>
      <c r="BL19" s="215"/>
      <c r="BM19" s="215"/>
      <c r="BN19" s="215"/>
      <c r="BO19" s="215"/>
      <c r="BP19" s="215"/>
      <c r="BQ19" s="220">
        <v>13</v>
      </c>
      <c r="BR19" s="221"/>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16"/>
    </row>
    <row r="20" spans="1:131" s="217" customFormat="1" ht="26.25" customHeight="1" x14ac:dyDescent="0.2">
      <c r="A20" s="220">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0"/>
      <c r="AL20" s="1091"/>
      <c r="AM20" s="1091"/>
      <c r="AN20" s="1091"/>
      <c r="AO20" s="1091"/>
      <c r="AP20" s="1091"/>
      <c r="AQ20" s="1091"/>
      <c r="AR20" s="1091"/>
      <c r="AS20" s="1091"/>
      <c r="AT20" s="1091"/>
      <c r="AU20" s="1092"/>
      <c r="AV20" s="1092"/>
      <c r="AW20" s="1092"/>
      <c r="AX20" s="1092"/>
      <c r="AY20" s="1093"/>
      <c r="AZ20" s="214"/>
      <c r="BA20" s="214"/>
      <c r="BB20" s="214"/>
      <c r="BC20" s="214"/>
      <c r="BD20" s="214"/>
      <c r="BE20" s="215"/>
      <c r="BF20" s="215"/>
      <c r="BG20" s="215"/>
      <c r="BH20" s="215"/>
      <c r="BI20" s="215"/>
      <c r="BJ20" s="215"/>
      <c r="BK20" s="215"/>
      <c r="BL20" s="215"/>
      <c r="BM20" s="215"/>
      <c r="BN20" s="215"/>
      <c r="BO20" s="215"/>
      <c r="BP20" s="215"/>
      <c r="BQ20" s="220">
        <v>14</v>
      </c>
      <c r="BR20" s="221"/>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16"/>
    </row>
    <row r="21" spans="1:131" s="217" customFormat="1" ht="26.25" customHeight="1" thickBot="1" x14ac:dyDescent="0.25">
      <c r="A21" s="220">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0"/>
      <c r="AL21" s="1091"/>
      <c r="AM21" s="1091"/>
      <c r="AN21" s="1091"/>
      <c r="AO21" s="1091"/>
      <c r="AP21" s="1091"/>
      <c r="AQ21" s="1091"/>
      <c r="AR21" s="1091"/>
      <c r="AS21" s="1091"/>
      <c r="AT21" s="1091"/>
      <c r="AU21" s="1092"/>
      <c r="AV21" s="1092"/>
      <c r="AW21" s="1092"/>
      <c r="AX21" s="1092"/>
      <c r="AY21" s="1093"/>
      <c r="AZ21" s="214"/>
      <c r="BA21" s="214"/>
      <c r="BB21" s="214"/>
      <c r="BC21" s="214"/>
      <c r="BD21" s="214"/>
      <c r="BE21" s="215"/>
      <c r="BF21" s="215"/>
      <c r="BG21" s="215"/>
      <c r="BH21" s="215"/>
      <c r="BI21" s="215"/>
      <c r="BJ21" s="215"/>
      <c r="BK21" s="215"/>
      <c r="BL21" s="215"/>
      <c r="BM21" s="215"/>
      <c r="BN21" s="215"/>
      <c r="BO21" s="215"/>
      <c r="BP21" s="215"/>
      <c r="BQ21" s="220">
        <v>15</v>
      </c>
      <c r="BR21" s="221"/>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16"/>
    </row>
    <row r="22" spans="1:131" s="217" customFormat="1" ht="26.25" customHeight="1" x14ac:dyDescent="0.2">
      <c r="A22" s="220">
        <v>16</v>
      </c>
      <c r="B22" s="1040"/>
      <c r="C22" s="1041"/>
      <c r="D22" s="1041"/>
      <c r="E22" s="1041"/>
      <c r="F22" s="1041"/>
      <c r="G22" s="1041"/>
      <c r="H22" s="1041"/>
      <c r="I22" s="1041"/>
      <c r="J22" s="1041"/>
      <c r="K22" s="1041"/>
      <c r="L22" s="1041"/>
      <c r="M22" s="1041"/>
      <c r="N22" s="1041"/>
      <c r="O22" s="1041"/>
      <c r="P22" s="1042"/>
      <c r="Q22" s="1083"/>
      <c r="R22" s="1084"/>
      <c r="S22" s="1084"/>
      <c r="T22" s="1084"/>
      <c r="U22" s="1084"/>
      <c r="V22" s="1084"/>
      <c r="W22" s="1084"/>
      <c r="X22" s="1084"/>
      <c r="Y22" s="1084"/>
      <c r="Z22" s="1084"/>
      <c r="AA22" s="1084"/>
      <c r="AB22" s="1084"/>
      <c r="AC22" s="1084"/>
      <c r="AD22" s="1084"/>
      <c r="AE22" s="1085"/>
      <c r="AF22" s="1045"/>
      <c r="AG22" s="1046"/>
      <c r="AH22" s="1046"/>
      <c r="AI22" s="1046"/>
      <c r="AJ22" s="1047"/>
      <c r="AK22" s="1086"/>
      <c r="AL22" s="1087"/>
      <c r="AM22" s="1087"/>
      <c r="AN22" s="1087"/>
      <c r="AO22" s="1087"/>
      <c r="AP22" s="1087"/>
      <c r="AQ22" s="1087"/>
      <c r="AR22" s="1087"/>
      <c r="AS22" s="1087"/>
      <c r="AT22" s="1087"/>
      <c r="AU22" s="1088"/>
      <c r="AV22" s="1088"/>
      <c r="AW22" s="1088"/>
      <c r="AX22" s="1088"/>
      <c r="AY22" s="1089"/>
      <c r="AZ22" s="1038" t="s">
        <v>377</v>
      </c>
      <c r="BA22" s="1038"/>
      <c r="BB22" s="1038"/>
      <c r="BC22" s="1038"/>
      <c r="BD22" s="1039"/>
      <c r="BE22" s="215"/>
      <c r="BF22" s="215"/>
      <c r="BG22" s="215"/>
      <c r="BH22" s="215"/>
      <c r="BI22" s="215"/>
      <c r="BJ22" s="215"/>
      <c r="BK22" s="215"/>
      <c r="BL22" s="215"/>
      <c r="BM22" s="215"/>
      <c r="BN22" s="215"/>
      <c r="BO22" s="215"/>
      <c r="BP22" s="215"/>
      <c r="BQ22" s="220">
        <v>16</v>
      </c>
      <c r="BR22" s="221"/>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77">
        <v>10597</v>
      </c>
      <c r="R23" s="1071"/>
      <c r="S23" s="1071"/>
      <c r="T23" s="1071"/>
      <c r="U23" s="1071"/>
      <c r="V23" s="1071">
        <v>10329</v>
      </c>
      <c r="W23" s="1071"/>
      <c r="X23" s="1071"/>
      <c r="Y23" s="1071"/>
      <c r="Z23" s="1071"/>
      <c r="AA23" s="1071">
        <v>268</v>
      </c>
      <c r="AB23" s="1071"/>
      <c r="AC23" s="1071"/>
      <c r="AD23" s="1071"/>
      <c r="AE23" s="1078"/>
      <c r="AF23" s="1079">
        <v>193</v>
      </c>
      <c r="AG23" s="1071"/>
      <c r="AH23" s="1071"/>
      <c r="AI23" s="1071"/>
      <c r="AJ23" s="1080"/>
      <c r="AK23" s="1081"/>
      <c r="AL23" s="1082"/>
      <c r="AM23" s="1082"/>
      <c r="AN23" s="1082"/>
      <c r="AO23" s="1082"/>
      <c r="AP23" s="1071">
        <v>11979</v>
      </c>
      <c r="AQ23" s="1071"/>
      <c r="AR23" s="1071"/>
      <c r="AS23" s="1071"/>
      <c r="AT23" s="1071"/>
      <c r="AU23" s="1072"/>
      <c r="AV23" s="1072"/>
      <c r="AW23" s="1072"/>
      <c r="AX23" s="1072"/>
      <c r="AY23" s="1073"/>
      <c r="AZ23" s="1074" t="s">
        <v>122</v>
      </c>
      <c r="BA23" s="1075"/>
      <c r="BB23" s="1075"/>
      <c r="BC23" s="1075"/>
      <c r="BD23" s="1076"/>
      <c r="BE23" s="215"/>
      <c r="BF23" s="215"/>
      <c r="BG23" s="215"/>
      <c r="BH23" s="215"/>
      <c r="BI23" s="215"/>
      <c r="BJ23" s="215"/>
      <c r="BK23" s="215"/>
      <c r="BL23" s="215"/>
      <c r="BM23" s="215"/>
      <c r="BN23" s="215"/>
      <c r="BO23" s="215"/>
      <c r="BP23" s="215"/>
      <c r="BQ23" s="220">
        <v>17</v>
      </c>
      <c r="BR23" s="221"/>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16"/>
    </row>
    <row r="24" spans="1:131" s="217" customFormat="1" ht="26.25" customHeight="1" x14ac:dyDescent="0.2">
      <c r="A24" s="1070" t="s">
        <v>380</v>
      </c>
      <c r="B24" s="1070"/>
      <c r="C24" s="1070"/>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0"/>
      <c r="AC24" s="1070"/>
      <c r="AD24" s="1070"/>
      <c r="AE24" s="1070"/>
      <c r="AF24" s="1070"/>
      <c r="AG24" s="1070"/>
      <c r="AH24" s="1070"/>
      <c r="AI24" s="1070"/>
      <c r="AJ24" s="1070"/>
      <c r="AK24" s="1070"/>
      <c r="AL24" s="1070"/>
      <c r="AM24" s="1070"/>
      <c r="AN24" s="1070"/>
      <c r="AO24" s="1070"/>
      <c r="AP24" s="1070"/>
      <c r="AQ24" s="1070"/>
      <c r="AR24" s="1070"/>
      <c r="AS24" s="1070"/>
      <c r="AT24" s="1070"/>
      <c r="AU24" s="1070"/>
      <c r="AV24" s="1070"/>
      <c r="AW24" s="1070"/>
      <c r="AX24" s="1070"/>
      <c r="AY24" s="1070"/>
      <c r="AZ24" s="214"/>
      <c r="BA24" s="214"/>
      <c r="BB24" s="214"/>
      <c r="BC24" s="214"/>
      <c r="BD24" s="214"/>
      <c r="BE24" s="215"/>
      <c r="BF24" s="215"/>
      <c r="BG24" s="215"/>
      <c r="BH24" s="215"/>
      <c r="BI24" s="215"/>
      <c r="BJ24" s="215"/>
      <c r="BK24" s="215"/>
      <c r="BL24" s="215"/>
      <c r="BM24" s="215"/>
      <c r="BN24" s="215"/>
      <c r="BO24" s="215"/>
      <c r="BP24" s="215"/>
      <c r="BQ24" s="220">
        <v>18</v>
      </c>
      <c r="BR24" s="221"/>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16"/>
    </row>
    <row r="25" spans="1:131" ht="26.25" customHeight="1" thickBot="1" x14ac:dyDescent="0.25">
      <c r="A25" s="1069" t="s">
        <v>381</v>
      </c>
      <c r="B25" s="1069"/>
      <c r="C25" s="1069"/>
      <c r="D25" s="1069"/>
      <c r="E25" s="1069"/>
      <c r="F25" s="1069"/>
      <c r="G25" s="1069"/>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1069"/>
      <c r="AU25" s="1069"/>
      <c r="AV25" s="1069"/>
      <c r="AW25" s="1069"/>
      <c r="AX25" s="1069"/>
      <c r="AY25" s="1069"/>
      <c r="AZ25" s="1069"/>
      <c r="BA25" s="1069"/>
      <c r="BB25" s="1069"/>
      <c r="BC25" s="1069"/>
      <c r="BD25" s="1069"/>
      <c r="BE25" s="1069"/>
      <c r="BF25" s="1069"/>
      <c r="BG25" s="1069"/>
      <c r="BH25" s="1069"/>
      <c r="BI25" s="1069"/>
      <c r="BJ25" s="214"/>
      <c r="BK25" s="214"/>
      <c r="BL25" s="214"/>
      <c r="BM25" s="214"/>
      <c r="BN25" s="214"/>
      <c r="BO25" s="223"/>
      <c r="BP25" s="223"/>
      <c r="BQ25" s="220">
        <v>19</v>
      </c>
      <c r="BR25" s="221"/>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2"/>
    </row>
    <row r="26" spans="1:131" ht="26.25" customHeight="1" x14ac:dyDescent="0.2">
      <c r="A26" s="1005" t="s">
        <v>355</v>
      </c>
      <c r="B26" s="1006"/>
      <c r="C26" s="1006"/>
      <c r="D26" s="1006"/>
      <c r="E26" s="1006"/>
      <c r="F26" s="1006"/>
      <c r="G26" s="1006"/>
      <c r="H26" s="1006"/>
      <c r="I26" s="1006"/>
      <c r="J26" s="1006"/>
      <c r="K26" s="1006"/>
      <c r="L26" s="1006"/>
      <c r="M26" s="1006"/>
      <c r="N26" s="1006"/>
      <c r="O26" s="1006"/>
      <c r="P26" s="1007"/>
      <c r="Q26" s="1011" t="s">
        <v>382</v>
      </c>
      <c r="R26" s="1012"/>
      <c r="S26" s="1012"/>
      <c r="T26" s="1012"/>
      <c r="U26" s="1013"/>
      <c r="V26" s="1011" t="s">
        <v>383</v>
      </c>
      <c r="W26" s="1012"/>
      <c r="X26" s="1012"/>
      <c r="Y26" s="1012"/>
      <c r="Z26" s="1013"/>
      <c r="AA26" s="1011" t="s">
        <v>384</v>
      </c>
      <c r="AB26" s="1012"/>
      <c r="AC26" s="1012"/>
      <c r="AD26" s="1012"/>
      <c r="AE26" s="1012"/>
      <c r="AF26" s="1065" t="s">
        <v>385</v>
      </c>
      <c r="AG26" s="1018"/>
      <c r="AH26" s="1018"/>
      <c r="AI26" s="1018"/>
      <c r="AJ26" s="1066"/>
      <c r="AK26" s="1012" t="s">
        <v>386</v>
      </c>
      <c r="AL26" s="1012"/>
      <c r="AM26" s="1012"/>
      <c r="AN26" s="1012"/>
      <c r="AO26" s="1013"/>
      <c r="AP26" s="1011" t="s">
        <v>387</v>
      </c>
      <c r="AQ26" s="1012"/>
      <c r="AR26" s="1012"/>
      <c r="AS26" s="1012"/>
      <c r="AT26" s="1013"/>
      <c r="AU26" s="1011" t="s">
        <v>388</v>
      </c>
      <c r="AV26" s="1012"/>
      <c r="AW26" s="1012"/>
      <c r="AX26" s="1012"/>
      <c r="AY26" s="1013"/>
      <c r="AZ26" s="1011" t="s">
        <v>389</v>
      </c>
      <c r="BA26" s="1012"/>
      <c r="BB26" s="1012"/>
      <c r="BC26" s="1012"/>
      <c r="BD26" s="1013"/>
      <c r="BE26" s="1011" t="s">
        <v>362</v>
      </c>
      <c r="BF26" s="1012"/>
      <c r="BG26" s="1012"/>
      <c r="BH26" s="1012"/>
      <c r="BI26" s="1025"/>
      <c r="BJ26" s="214"/>
      <c r="BK26" s="214"/>
      <c r="BL26" s="214"/>
      <c r="BM26" s="214"/>
      <c r="BN26" s="214"/>
      <c r="BO26" s="223"/>
      <c r="BP26" s="223"/>
      <c r="BQ26" s="220">
        <v>20</v>
      </c>
      <c r="BR26" s="221"/>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2"/>
    </row>
    <row r="27" spans="1:131" ht="26.25" customHeight="1" thickBot="1" x14ac:dyDescent="0.25">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7"/>
      <c r="AG27" s="1021"/>
      <c r="AH27" s="1021"/>
      <c r="AI27" s="1021"/>
      <c r="AJ27" s="1068"/>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4"/>
      <c r="BK27" s="214"/>
      <c r="BL27" s="214"/>
      <c r="BM27" s="214"/>
      <c r="BN27" s="214"/>
      <c r="BO27" s="223"/>
      <c r="BP27" s="223"/>
      <c r="BQ27" s="220">
        <v>21</v>
      </c>
      <c r="BR27" s="221"/>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2"/>
    </row>
    <row r="28" spans="1:131" ht="26.25" customHeight="1" thickTop="1" x14ac:dyDescent="0.2">
      <c r="A28" s="224">
        <v>1</v>
      </c>
      <c r="B28" s="1057" t="s">
        <v>390</v>
      </c>
      <c r="C28" s="1058"/>
      <c r="D28" s="1058"/>
      <c r="E28" s="1058"/>
      <c r="F28" s="1058"/>
      <c r="G28" s="1058"/>
      <c r="H28" s="1058"/>
      <c r="I28" s="1058"/>
      <c r="J28" s="1058"/>
      <c r="K28" s="1058"/>
      <c r="L28" s="1058"/>
      <c r="M28" s="1058"/>
      <c r="N28" s="1058"/>
      <c r="O28" s="1058"/>
      <c r="P28" s="1059"/>
      <c r="Q28" s="1060">
        <v>1261</v>
      </c>
      <c r="R28" s="1061"/>
      <c r="S28" s="1061"/>
      <c r="T28" s="1061"/>
      <c r="U28" s="1061"/>
      <c r="V28" s="1061">
        <v>1256</v>
      </c>
      <c r="W28" s="1061"/>
      <c r="X28" s="1061"/>
      <c r="Y28" s="1061"/>
      <c r="Z28" s="1061"/>
      <c r="AA28" s="1061">
        <v>5</v>
      </c>
      <c r="AB28" s="1061"/>
      <c r="AC28" s="1061"/>
      <c r="AD28" s="1061"/>
      <c r="AE28" s="1062"/>
      <c r="AF28" s="1063">
        <v>5</v>
      </c>
      <c r="AG28" s="1061"/>
      <c r="AH28" s="1061"/>
      <c r="AI28" s="1061"/>
      <c r="AJ28" s="1064"/>
      <c r="AK28" s="1052">
        <v>88</v>
      </c>
      <c r="AL28" s="1053"/>
      <c r="AM28" s="1053"/>
      <c r="AN28" s="1053"/>
      <c r="AO28" s="1053"/>
      <c r="AP28" s="1053" t="s">
        <v>552</v>
      </c>
      <c r="AQ28" s="1053"/>
      <c r="AR28" s="1053"/>
      <c r="AS28" s="1053"/>
      <c r="AT28" s="1053"/>
      <c r="AU28" s="1053" t="s">
        <v>552</v>
      </c>
      <c r="AV28" s="1053"/>
      <c r="AW28" s="1053"/>
      <c r="AX28" s="1053"/>
      <c r="AY28" s="1053"/>
      <c r="AZ28" s="1054" t="s">
        <v>552</v>
      </c>
      <c r="BA28" s="1054"/>
      <c r="BB28" s="1054"/>
      <c r="BC28" s="1054"/>
      <c r="BD28" s="1054"/>
      <c r="BE28" s="1055"/>
      <c r="BF28" s="1055"/>
      <c r="BG28" s="1055"/>
      <c r="BH28" s="1055"/>
      <c r="BI28" s="1056"/>
      <c r="BJ28" s="214"/>
      <c r="BK28" s="214"/>
      <c r="BL28" s="214"/>
      <c r="BM28" s="214"/>
      <c r="BN28" s="214"/>
      <c r="BO28" s="223"/>
      <c r="BP28" s="223"/>
      <c r="BQ28" s="220">
        <v>22</v>
      </c>
      <c r="BR28" s="221"/>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2"/>
    </row>
    <row r="29" spans="1:131" ht="26.25" customHeight="1" x14ac:dyDescent="0.2">
      <c r="A29" s="224">
        <v>2</v>
      </c>
      <c r="B29" s="1040" t="s">
        <v>391</v>
      </c>
      <c r="C29" s="1041"/>
      <c r="D29" s="1041"/>
      <c r="E29" s="1041"/>
      <c r="F29" s="1041"/>
      <c r="G29" s="1041"/>
      <c r="H29" s="1041"/>
      <c r="I29" s="1041"/>
      <c r="J29" s="1041"/>
      <c r="K29" s="1041"/>
      <c r="L29" s="1041"/>
      <c r="M29" s="1041"/>
      <c r="N29" s="1041"/>
      <c r="O29" s="1041"/>
      <c r="P29" s="1042"/>
      <c r="Q29" s="1048">
        <v>1552</v>
      </c>
      <c r="R29" s="1049"/>
      <c r="S29" s="1049"/>
      <c r="T29" s="1049"/>
      <c r="U29" s="1049"/>
      <c r="V29" s="1049">
        <v>1527</v>
      </c>
      <c r="W29" s="1049"/>
      <c r="X29" s="1049"/>
      <c r="Y29" s="1049"/>
      <c r="Z29" s="1049"/>
      <c r="AA29" s="1049">
        <v>25</v>
      </c>
      <c r="AB29" s="1049"/>
      <c r="AC29" s="1049"/>
      <c r="AD29" s="1049"/>
      <c r="AE29" s="1050"/>
      <c r="AF29" s="1045">
        <v>25</v>
      </c>
      <c r="AG29" s="1046"/>
      <c r="AH29" s="1046"/>
      <c r="AI29" s="1046"/>
      <c r="AJ29" s="1047"/>
      <c r="AK29" s="993">
        <v>246</v>
      </c>
      <c r="AL29" s="984"/>
      <c r="AM29" s="984"/>
      <c r="AN29" s="984"/>
      <c r="AO29" s="984"/>
      <c r="AP29" s="984" t="s">
        <v>552</v>
      </c>
      <c r="AQ29" s="984"/>
      <c r="AR29" s="984"/>
      <c r="AS29" s="984"/>
      <c r="AT29" s="984"/>
      <c r="AU29" s="984" t="s">
        <v>552</v>
      </c>
      <c r="AV29" s="984"/>
      <c r="AW29" s="984"/>
      <c r="AX29" s="984"/>
      <c r="AY29" s="984"/>
      <c r="AZ29" s="1051" t="s">
        <v>552</v>
      </c>
      <c r="BA29" s="1051"/>
      <c r="BB29" s="1051"/>
      <c r="BC29" s="1051"/>
      <c r="BD29" s="1051"/>
      <c r="BE29" s="985"/>
      <c r="BF29" s="985"/>
      <c r="BG29" s="985"/>
      <c r="BH29" s="985"/>
      <c r="BI29" s="986"/>
      <c r="BJ29" s="214"/>
      <c r="BK29" s="214"/>
      <c r="BL29" s="214"/>
      <c r="BM29" s="214"/>
      <c r="BN29" s="214"/>
      <c r="BO29" s="223"/>
      <c r="BP29" s="223"/>
      <c r="BQ29" s="220">
        <v>23</v>
      </c>
      <c r="BR29" s="221"/>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2"/>
    </row>
    <row r="30" spans="1:131" ht="26.25" customHeight="1" x14ac:dyDescent="0.2">
      <c r="A30" s="224">
        <v>3</v>
      </c>
      <c r="B30" s="1040" t="s">
        <v>392</v>
      </c>
      <c r="C30" s="1041"/>
      <c r="D30" s="1041"/>
      <c r="E30" s="1041"/>
      <c r="F30" s="1041"/>
      <c r="G30" s="1041"/>
      <c r="H30" s="1041"/>
      <c r="I30" s="1041"/>
      <c r="J30" s="1041"/>
      <c r="K30" s="1041"/>
      <c r="L30" s="1041"/>
      <c r="M30" s="1041"/>
      <c r="N30" s="1041"/>
      <c r="O30" s="1041"/>
      <c r="P30" s="1042"/>
      <c r="Q30" s="1048">
        <v>219</v>
      </c>
      <c r="R30" s="1049"/>
      <c r="S30" s="1049"/>
      <c r="T30" s="1049"/>
      <c r="U30" s="1049"/>
      <c r="V30" s="1049">
        <v>217</v>
      </c>
      <c r="W30" s="1049"/>
      <c r="X30" s="1049"/>
      <c r="Y30" s="1049"/>
      <c r="Z30" s="1049"/>
      <c r="AA30" s="1049">
        <v>2</v>
      </c>
      <c r="AB30" s="1049"/>
      <c r="AC30" s="1049"/>
      <c r="AD30" s="1049"/>
      <c r="AE30" s="1050"/>
      <c r="AF30" s="1045">
        <v>2</v>
      </c>
      <c r="AG30" s="1046"/>
      <c r="AH30" s="1046"/>
      <c r="AI30" s="1046"/>
      <c r="AJ30" s="1047"/>
      <c r="AK30" s="993">
        <v>55</v>
      </c>
      <c r="AL30" s="984"/>
      <c r="AM30" s="984"/>
      <c r="AN30" s="984"/>
      <c r="AO30" s="984"/>
      <c r="AP30" s="984" t="s">
        <v>552</v>
      </c>
      <c r="AQ30" s="984"/>
      <c r="AR30" s="984"/>
      <c r="AS30" s="984"/>
      <c r="AT30" s="984"/>
      <c r="AU30" s="984" t="s">
        <v>552</v>
      </c>
      <c r="AV30" s="984"/>
      <c r="AW30" s="984"/>
      <c r="AX30" s="984"/>
      <c r="AY30" s="984"/>
      <c r="AZ30" s="1051" t="s">
        <v>552</v>
      </c>
      <c r="BA30" s="1051"/>
      <c r="BB30" s="1051"/>
      <c r="BC30" s="1051"/>
      <c r="BD30" s="1051"/>
      <c r="BE30" s="985"/>
      <c r="BF30" s="985"/>
      <c r="BG30" s="985"/>
      <c r="BH30" s="985"/>
      <c r="BI30" s="986"/>
      <c r="BJ30" s="214"/>
      <c r="BK30" s="214"/>
      <c r="BL30" s="214"/>
      <c r="BM30" s="214"/>
      <c r="BN30" s="214"/>
      <c r="BO30" s="223"/>
      <c r="BP30" s="223"/>
      <c r="BQ30" s="220">
        <v>24</v>
      </c>
      <c r="BR30" s="221"/>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2"/>
    </row>
    <row r="31" spans="1:131" ht="26.25" customHeight="1" x14ac:dyDescent="0.2">
      <c r="A31" s="224">
        <v>4</v>
      </c>
      <c r="B31" s="1040" t="s">
        <v>393</v>
      </c>
      <c r="C31" s="1041"/>
      <c r="D31" s="1041"/>
      <c r="E31" s="1041"/>
      <c r="F31" s="1041"/>
      <c r="G31" s="1041"/>
      <c r="H31" s="1041"/>
      <c r="I31" s="1041"/>
      <c r="J31" s="1041"/>
      <c r="K31" s="1041"/>
      <c r="L31" s="1041"/>
      <c r="M31" s="1041"/>
      <c r="N31" s="1041"/>
      <c r="O31" s="1041"/>
      <c r="P31" s="1042"/>
      <c r="Q31" s="1048">
        <v>152</v>
      </c>
      <c r="R31" s="1049"/>
      <c r="S31" s="1049"/>
      <c r="T31" s="1049"/>
      <c r="U31" s="1049"/>
      <c r="V31" s="1049">
        <v>123</v>
      </c>
      <c r="W31" s="1049"/>
      <c r="X31" s="1049"/>
      <c r="Y31" s="1049"/>
      <c r="Z31" s="1049"/>
      <c r="AA31" s="1049">
        <v>29</v>
      </c>
      <c r="AB31" s="1049"/>
      <c r="AC31" s="1049"/>
      <c r="AD31" s="1049"/>
      <c r="AE31" s="1050"/>
      <c r="AF31" s="1045">
        <v>29</v>
      </c>
      <c r="AG31" s="1046"/>
      <c r="AH31" s="1046"/>
      <c r="AI31" s="1046"/>
      <c r="AJ31" s="1047"/>
      <c r="AK31" s="993" t="s">
        <v>552</v>
      </c>
      <c r="AL31" s="984"/>
      <c r="AM31" s="984"/>
      <c r="AN31" s="984"/>
      <c r="AO31" s="984"/>
      <c r="AP31" s="984" t="s">
        <v>552</v>
      </c>
      <c r="AQ31" s="984"/>
      <c r="AR31" s="984"/>
      <c r="AS31" s="984"/>
      <c r="AT31" s="984"/>
      <c r="AU31" s="984" t="s">
        <v>552</v>
      </c>
      <c r="AV31" s="984"/>
      <c r="AW31" s="984"/>
      <c r="AX31" s="984"/>
      <c r="AY31" s="984"/>
      <c r="AZ31" s="1051" t="s">
        <v>552</v>
      </c>
      <c r="BA31" s="1051"/>
      <c r="BB31" s="1051"/>
      <c r="BC31" s="1051"/>
      <c r="BD31" s="1051"/>
      <c r="BE31" s="985"/>
      <c r="BF31" s="985"/>
      <c r="BG31" s="985"/>
      <c r="BH31" s="985"/>
      <c r="BI31" s="986"/>
      <c r="BJ31" s="214"/>
      <c r="BK31" s="214"/>
      <c r="BL31" s="214"/>
      <c r="BM31" s="214"/>
      <c r="BN31" s="214"/>
      <c r="BO31" s="223"/>
      <c r="BP31" s="223"/>
      <c r="BQ31" s="220">
        <v>25</v>
      </c>
      <c r="BR31" s="221"/>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2"/>
    </row>
    <row r="32" spans="1:131" ht="26.25" customHeight="1" x14ac:dyDescent="0.2">
      <c r="A32" s="224">
        <v>5</v>
      </c>
      <c r="B32" s="1040" t="s">
        <v>394</v>
      </c>
      <c r="C32" s="1041"/>
      <c r="D32" s="1041"/>
      <c r="E32" s="1041"/>
      <c r="F32" s="1041"/>
      <c r="G32" s="1041"/>
      <c r="H32" s="1041"/>
      <c r="I32" s="1041"/>
      <c r="J32" s="1041"/>
      <c r="K32" s="1041"/>
      <c r="L32" s="1041"/>
      <c r="M32" s="1041"/>
      <c r="N32" s="1041"/>
      <c r="O32" s="1041"/>
      <c r="P32" s="1042"/>
      <c r="Q32" s="1048">
        <v>393</v>
      </c>
      <c r="R32" s="1049"/>
      <c r="S32" s="1049"/>
      <c r="T32" s="1049"/>
      <c r="U32" s="1049"/>
      <c r="V32" s="1049">
        <v>371</v>
      </c>
      <c r="W32" s="1049"/>
      <c r="X32" s="1049"/>
      <c r="Y32" s="1049"/>
      <c r="Z32" s="1049"/>
      <c r="AA32" s="1049">
        <v>21</v>
      </c>
      <c r="AB32" s="1049"/>
      <c r="AC32" s="1049"/>
      <c r="AD32" s="1049"/>
      <c r="AE32" s="1050"/>
      <c r="AF32" s="1045">
        <v>296</v>
      </c>
      <c r="AG32" s="1046"/>
      <c r="AH32" s="1046"/>
      <c r="AI32" s="1046"/>
      <c r="AJ32" s="1047"/>
      <c r="AK32" s="993">
        <v>92</v>
      </c>
      <c r="AL32" s="984"/>
      <c r="AM32" s="984"/>
      <c r="AN32" s="984"/>
      <c r="AO32" s="984"/>
      <c r="AP32" s="984">
        <v>2445</v>
      </c>
      <c r="AQ32" s="984"/>
      <c r="AR32" s="984"/>
      <c r="AS32" s="984"/>
      <c r="AT32" s="984"/>
      <c r="AU32" s="984">
        <v>1174</v>
      </c>
      <c r="AV32" s="984"/>
      <c r="AW32" s="984"/>
      <c r="AX32" s="984"/>
      <c r="AY32" s="984"/>
      <c r="AZ32" s="1051" t="s">
        <v>552</v>
      </c>
      <c r="BA32" s="1051"/>
      <c r="BB32" s="1051"/>
      <c r="BC32" s="1051"/>
      <c r="BD32" s="1051"/>
      <c r="BE32" s="985" t="s">
        <v>395</v>
      </c>
      <c r="BF32" s="985"/>
      <c r="BG32" s="985"/>
      <c r="BH32" s="985"/>
      <c r="BI32" s="986"/>
      <c r="BJ32" s="214"/>
      <c r="BK32" s="214"/>
      <c r="BL32" s="214"/>
      <c r="BM32" s="214"/>
      <c r="BN32" s="214"/>
      <c r="BO32" s="223"/>
      <c r="BP32" s="223"/>
      <c r="BQ32" s="220">
        <v>26</v>
      </c>
      <c r="BR32" s="221"/>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2"/>
    </row>
    <row r="33" spans="1:131" ht="26.25" customHeight="1" x14ac:dyDescent="0.2">
      <c r="A33" s="224">
        <v>6</v>
      </c>
      <c r="B33" s="1040" t="s">
        <v>396</v>
      </c>
      <c r="C33" s="1041"/>
      <c r="D33" s="1041"/>
      <c r="E33" s="1041"/>
      <c r="F33" s="1041"/>
      <c r="G33" s="1041"/>
      <c r="H33" s="1041"/>
      <c r="I33" s="1041"/>
      <c r="J33" s="1041"/>
      <c r="K33" s="1041"/>
      <c r="L33" s="1041"/>
      <c r="M33" s="1041"/>
      <c r="N33" s="1041"/>
      <c r="O33" s="1041"/>
      <c r="P33" s="1042"/>
      <c r="Q33" s="1048">
        <v>660</v>
      </c>
      <c r="R33" s="1049"/>
      <c r="S33" s="1049"/>
      <c r="T33" s="1049"/>
      <c r="U33" s="1049"/>
      <c r="V33" s="1049">
        <v>602</v>
      </c>
      <c r="W33" s="1049"/>
      <c r="X33" s="1049"/>
      <c r="Y33" s="1049"/>
      <c r="Z33" s="1049"/>
      <c r="AA33" s="1049">
        <v>58</v>
      </c>
      <c r="AB33" s="1049"/>
      <c r="AC33" s="1049"/>
      <c r="AD33" s="1049"/>
      <c r="AE33" s="1050"/>
      <c r="AF33" s="1045">
        <v>448</v>
      </c>
      <c r="AG33" s="1046"/>
      <c r="AH33" s="1046"/>
      <c r="AI33" s="1046"/>
      <c r="AJ33" s="1047"/>
      <c r="AK33" s="993">
        <v>301</v>
      </c>
      <c r="AL33" s="984"/>
      <c r="AM33" s="984"/>
      <c r="AN33" s="984"/>
      <c r="AO33" s="984"/>
      <c r="AP33" s="984">
        <v>3561</v>
      </c>
      <c r="AQ33" s="984"/>
      <c r="AR33" s="984"/>
      <c r="AS33" s="984"/>
      <c r="AT33" s="984"/>
      <c r="AU33" s="984">
        <v>2154</v>
      </c>
      <c r="AV33" s="984"/>
      <c r="AW33" s="984"/>
      <c r="AX33" s="984"/>
      <c r="AY33" s="984"/>
      <c r="AZ33" s="1051" t="s">
        <v>552</v>
      </c>
      <c r="BA33" s="1051"/>
      <c r="BB33" s="1051"/>
      <c r="BC33" s="1051"/>
      <c r="BD33" s="1051"/>
      <c r="BE33" s="985" t="s">
        <v>395</v>
      </c>
      <c r="BF33" s="985"/>
      <c r="BG33" s="985"/>
      <c r="BH33" s="985"/>
      <c r="BI33" s="986"/>
      <c r="BJ33" s="214"/>
      <c r="BK33" s="214"/>
      <c r="BL33" s="214"/>
      <c r="BM33" s="214"/>
      <c r="BN33" s="214"/>
      <c r="BO33" s="223"/>
      <c r="BP33" s="223"/>
      <c r="BQ33" s="220">
        <v>27</v>
      </c>
      <c r="BR33" s="221"/>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2"/>
    </row>
    <row r="34" spans="1:131" ht="26.25" customHeight="1" x14ac:dyDescent="0.2">
      <c r="A34" s="224">
        <v>7</v>
      </c>
      <c r="B34" s="1040" t="s">
        <v>397</v>
      </c>
      <c r="C34" s="1041"/>
      <c r="D34" s="1041"/>
      <c r="E34" s="1041"/>
      <c r="F34" s="1041"/>
      <c r="G34" s="1041"/>
      <c r="H34" s="1041"/>
      <c r="I34" s="1041"/>
      <c r="J34" s="1041"/>
      <c r="K34" s="1041"/>
      <c r="L34" s="1041"/>
      <c r="M34" s="1041"/>
      <c r="N34" s="1041"/>
      <c r="O34" s="1041"/>
      <c r="P34" s="1042"/>
      <c r="Q34" s="1048">
        <v>3158</v>
      </c>
      <c r="R34" s="1049"/>
      <c r="S34" s="1049"/>
      <c r="T34" s="1049"/>
      <c r="U34" s="1049"/>
      <c r="V34" s="1049">
        <v>3467</v>
      </c>
      <c r="W34" s="1049"/>
      <c r="X34" s="1049"/>
      <c r="Y34" s="1049"/>
      <c r="Z34" s="1049"/>
      <c r="AA34" s="1049">
        <v>-309</v>
      </c>
      <c r="AB34" s="1049"/>
      <c r="AC34" s="1049"/>
      <c r="AD34" s="1049"/>
      <c r="AE34" s="1050"/>
      <c r="AF34" s="1045">
        <v>974</v>
      </c>
      <c r="AG34" s="1046"/>
      <c r="AH34" s="1046"/>
      <c r="AI34" s="1046"/>
      <c r="AJ34" s="1047"/>
      <c r="AK34" s="993">
        <v>552</v>
      </c>
      <c r="AL34" s="984"/>
      <c r="AM34" s="984"/>
      <c r="AN34" s="984"/>
      <c r="AO34" s="984"/>
      <c r="AP34" s="984">
        <v>3125</v>
      </c>
      <c r="AQ34" s="984"/>
      <c r="AR34" s="984"/>
      <c r="AS34" s="984"/>
      <c r="AT34" s="984"/>
      <c r="AU34" s="984">
        <v>1766</v>
      </c>
      <c r="AV34" s="984"/>
      <c r="AW34" s="984"/>
      <c r="AX34" s="984"/>
      <c r="AY34" s="984"/>
      <c r="AZ34" s="1051" t="s">
        <v>552</v>
      </c>
      <c r="BA34" s="1051"/>
      <c r="BB34" s="1051"/>
      <c r="BC34" s="1051"/>
      <c r="BD34" s="1051"/>
      <c r="BE34" s="985" t="s">
        <v>395</v>
      </c>
      <c r="BF34" s="985"/>
      <c r="BG34" s="985"/>
      <c r="BH34" s="985"/>
      <c r="BI34" s="986"/>
      <c r="BJ34" s="214"/>
      <c r="BK34" s="214"/>
      <c r="BL34" s="214"/>
      <c r="BM34" s="214"/>
      <c r="BN34" s="214"/>
      <c r="BO34" s="223"/>
      <c r="BP34" s="223"/>
      <c r="BQ34" s="220">
        <v>28</v>
      </c>
      <c r="BR34" s="221"/>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2"/>
    </row>
    <row r="35" spans="1:131" ht="26.25" customHeight="1" x14ac:dyDescent="0.2">
      <c r="A35" s="224">
        <v>8</v>
      </c>
      <c r="B35" s="1040" t="s">
        <v>398</v>
      </c>
      <c r="C35" s="1041"/>
      <c r="D35" s="1041"/>
      <c r="E35" s="1041"/>
      <c r="F35" s="1041"/>
      <c r="G35" s="1041"/>
      <c r="H35" s="1041"/>
      <c r="I35" s="1041"/>
      <c r="J35" s="1041"/>
      <c r="K35" s="1041"/>
      <c r="L35" s="1041"/>
      <c r="M35" s="1041"/>
      <c r="N35" s="1041"/>
      <c r="O35" s="1041"/>
      <c r="P35" s="1042"/>
      <c r="Q35" s="1048">
        <v>58</v>
      </c>
      <c r="R35" s="1049"/>
      <c r="S35" s="1049"/>
      <c r="T35" s="1049"/>
      <c r="U35" s="1049"/>
      <c r="V35" s="1049">
        <v>0</v>
      </c>
      <c r="W35" s="1049"/>
      <c r="X35" s="1049"/>
      <c r="Y35" s="1049"/>
      <c r="Z35" s="1049"/>
      <c r="AA35" s="1049">
        <v>58</v>
      </c>
      <c r="AB35" s="1049"/>
      <c r="AC35" s="1049"/>
      <c r="AD35" s="1049"/>
      <c r="AE35" s="1050"/>
      <c r="AF35" s="1045">
        <v>63</v>
      </c>
      <c r="AG35" s="1046"/>
      <c r="AH35" s="1046"/>
      <c r="AI35" s="1046"/>
      <c r="AJ35" s="1047"/>
      <c r="AK35" s="993" t="s">
        <v>552</v>
      </c>
      <c r="AL35" s="984"/>
      <c r="AM35" s="984"/>
      <c r="AN35" s="984"/>
      <c r="AO35" s="984"/>
      <c r="AP35" s="984" t="s">
        <v>552</v>
      </c>
      <c r="AQ35" s="984"/>
      <c r="AR35" s="984"/>
      <c r="AS35" s="984"/>
      <c r="AT35" s="984"/>
      <c r="AU35" s="984" t="s">
        <v>552</v>
      </c>
      <c r="AV35" s="984"/>
      <c r="AW35" s="984"/>
      <c r="AX35" s="984"/>
      <c r="AY35" s="984"/>
      <c r="AZ35" s="1051" t="s">
        <v>552</v>
      </c>
      <c r="BA35" s="1051"/>
      <c r="BB35" s="1051"/>
      <c r="BC35" s="1051"/>
      <c r="BD35" s="1051"/>
      <c r="BE35" s="985" t="s">
        <v>399</v>
      </c>
      <c r="BF35" s="985"/>
      <c r="BG35" s="985"/>
      <c r="BH35" s="985"/>
      <c r="BI35" s="986"/>
      <c r="BJ35" s="214"/>
      <c r="BK35" s="214"/>
      <c r="BL35" s="214"/>
      <c r="BM35" s="214"/>
      <c r="BN35" s="214"/>
      <c r="BO35" s="223"/>
      <c r="BP35" s="223"/>
      <c r="BQ35" s="220">
        <v>29</v>
      </c>
      <c r="BR35" s="221"/>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2"/>
    </row>
    <row r="36" spans="1:131" ht="26.25" customHeight="1" x14ac:dyDescent="0.2">
      <c r="A36" s="224">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993"/>
      <c r="AL36" s="984"/>
      <c r="AM36" s="984"/>
      <c r="AN36" s="984"/>
      <c r="AO36" s="984"/>
      <c r="AP36" s="984"/>
      <c r="AQ36" s="984"/>
      <c r="AR36" s="984"/>
      <c r="AS36" s="984"/>
      <c r="AT36" s="984"/>
      <c r="AU36" s="984"/>
      <c r="AV36" s="984"/>
      <c r="AW36" s="984"/>
      <c r="AX36" s="984"/>
      <c r="AY36" s="984"/>
      <c r="AZ36" s="1051"/>
      <c r="BA36" s="1051"/>
      <c r="BB36" s="1051"/>
      <c r="BC36" s="1051"/>
      <c r="BD36" s="1051"/>
      <c r="BE36" s="985"/>
      <c r="BF36" s="985"/>
      <c r="BG36" s="985"/>
      <c r="BH36" s="985"/>
      <c r="BI36" s="986"/>
      <c r="BJ36" s="214"/>
      <c r="BK36" s="214"/>
      <c r="BL36" s="214"/>
      <c r="BM36" s="214"/>
      <c r="BN36" s="214"/>
      <c r="BO36" s="223"/>
      <c r="BP36" s="223"/>
      <c r="BQ36" s="220">
        <v>30</v>
      </c>
      <c r="BR36" s="221"/>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2"/>
    </row>
    <row r="37" spans="1:131" ht="26.25" customHeight="1" x14ac:dyDescent="0.2">
      <c r="A37" s="224">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3"/>
      <c r="AL37" s="984"/>
      <c r="AM37" s="984"/>
      <c r="AN37" s="984"/>
      <c r="AO37" s="984"/>
      <c r="AP37" s="984"/>
      <c r="AQ37" s="984"/>
      <c r="AR37" s="984"/>
      <c r="AS37" s="984"/>
      <c r="AT37" s="984"/>
      <c r="AU37" s="984"/>
      <c r="AV37" s="984"/>
      <c r="AW37" s="984"/>
      <c r="AX37" s="984"/>
      <c r="AY37" s="984"/>
      <c r="AZ37" s="1051"/>
      <c r="BA37" s="1051"/>
      <c r="BB37" s="1051"/>
      <c r="BC37" s="1051"/>
      <c r="BD37" s="1051"/>
      <c r="BE37" s="985"/>
      <c r="BF37" s="985"/>
      <c r="BG37" s="985"/>
      <c r="BH37" s="985"/>
      <c r="BI37" s="986"/>
      <c r="BJ37" s="214"/>
      <c r="BK37" s="214"/>
      <c r="BL37" s="214"/>
      <c r="BM37" s="214"/>
      <c r="BN37" s="214"/>
      <c r="BO37" s="223"/>
      <c r="BP37" s="223"/>
      <c r="BQ37" s="220">
        <v>31</v>
      </c>
      <c r="BR37" s="221"/>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2"/>
    </row>
    <row r="38" spans="1:131" ht="26.25" customHeight="1" x14ac:dyDescent="0.2">
      <c r="A38" s="224">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3"/>
      <c r="AL38" s="984"/>
      <c r="AM38" s="984"/>
      <c r="AN38" s="984"/>
      <c r="AO38" s="984"/>
      <c r="AP38" s="984"/>
      <c r="AQ38" s="984"/>
      <c r="AR38" s="984"/>
      <c r="AS38" s="984"/>
      <c r="AT38" s="984"/>
      <c r="AU38" s="984"/>
      <c r="AV38" s="984"/>
      <c r="AW38" s="984"/>
      <c r="AX38" s="984"/>
      <c r="AY38" s="984"/>
      <c r="AZ38" s="1051"/>
      <c r="BA38" s="1051"/>
      <c r="BB38" s="1051"/>
      <c r="BC38" s="1051"/>
      <c r="BD38" s="1051"/>
      <c r="BE38" s="985"/>
      <c r="BF38" s="985"/>
      <c r="BG38" s="985"/>
      <c r="BH38" s="985"/>
      <c r="BI38" s="986"/>
      <c r="BJ38" s="214"/>
      <c r="BK38" s="214"/>
      <c r="BL38" s="214"/>
      <c r="BM38" s="214"/>
      <c r="BN38" s="214"/>
      <c r="BO38" s="223"/>
      <c r="BP38" s="223"/>
      <c r="BQ38" s="220">
        <v>32</v>
      </c>
      <c r="BR38" s="221"/>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2"/>
    </row>
    <row r="39" spans="1:131" ht="26.25" customHeight="1" x14ac:dyDescent="0.2">
      <c r="A39" s="224">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3"/>
      <c r="AL39" s="984"/>
      <c r="AM39" s="984"/>
      <c r="AN39" s="984"/>
      <c r="AO39" s="984"/>
      <c r="AP39" s="984"/>
      <c r="AQ39" s="984"/>
      <c r="AR39" s="984"/>
      <c r="AS39" s="984"/>
      <c r="AT39" s="984"/>
      <c r="AU39" s="984"/>
      <c r="AV39" s="984"/>
      <c r="AW39" s="984"/>
      <c r="AX39" s="984"/>
      <c r="AY39" s="984"/>
      <c r="AZ39" s="1051"/>
      <c r="BA39" s="1051"/>
      <c r="BB39" s="1051"/>
      <c r="BC39" s="1051"/>
      <c r="BD39" s="1051"/>
      <c r="BE39" s="985"/>
      <c r="BF39" s="985"/>
      <c r="BG39" s="985"/>
      <c r="BH39" s="985"/>
      <c r="BI39" s="986"/>
      <c r="BJ39" s="214"/>
      <c r="BK39" s="214"/>
      <c r="BL39" s="214"/>
      <c r="BM39" s="214"/>
      <c r="BN39" s="214"/>
      <c r="BO39" s="223"/>
      <c r="BP39" s="223"/>
      <c r="BQ39" s="220">
        <v>33</v>
      </c>
      <c r="BR39" s="221"/>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2"/>
    </row>
    <row r="40" spans="1:131" ht="26.25" customHeight="1" x14ac:dyDescent="0.2">
      <c r="A40" s="220">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3"/>
      <c r="AL40" s="984"/>
      <c r="AM40" s="984"/>
      <c r="AN40" s="984"/>
      <c r="AO40" s="984"/>
      <c r="AP40" s="984"/>
      <c r="AQ40" s="984"/>
      <c r="AR40" s="984"/>
      <c r="AS40" s="984"/>
      <c r="AT40" s="984"/>
      <c r="AU40" s="984"/>
      <c r="AV40" s="984"/>
      <c r="AW40" s="984"/>
      <c r="AX40" s="984"/>
      <c r="AY40" s="984"/>
      <c r="AZ40" s="1051"/>
      <c r="BA40" s="1051"/>
      <c r="BB40" s="1051"/>
      <c r="BC40" s="1051"/>
      <c r="BD40" s="1051"/>
      <c r="BE40" s="985"/>
      <c r="BF40" s="985"/>
      <c r="BG40" s="985"/>
      <c r="BH40" s="985"/>
      <c r="BI40" s="986"/>
      <c r="BJ40" s="214"/>
      <c r="BK40" s="214"/>
      <c r="BL40" s="214"/>
      <c r="BM40" s="214"/>
      <c r="BN40" s="214"/>
      <c r="BO40" s="223"/>
      <c r="BP40" s="223"/>
      <c r="BQ40" s="220">
        <v>34</v>
      </c>
      <c r="BR40" s="221"/>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2"/>
    </row>
    <row r="41" spans="1:131" ht="26.25" customHeight="1" x14ac:dyDescent="0.2">
      <c r="A41" s="220">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3"/>
      <c r="AL41" s="984"/>
      <c r="AM41" s="984"/>
      <c r="AN41" s="984"/>
      <c r="AO41" s="984"/>
      <c r="AP41" s="984"/>
      <c r="AQ41" s="984"/>
      <c r="AR41" s="984"/>
      <c r="AS41" s="984"/>
      <c r="AT41" s="984"/>
      <c r="AU41" s="984"/>
      <c r="AV41" s="984"/>
      <c r="AW41" s="984"/>
      <c r="AX41" s="984"/>
      <c r="AY41" s="984"/>
      <c r="AZ41" s="1051"/>
      <c r="BA41" s="1051"/>
      <c r="BB41" s="1051"/>
      <c r="BC41" s="1051"/>
      <c r="BD41" s="1051"/>
      <c r="BE41" s="985"/>
      <c r="BF41" s="985"/>
      <c r="BG41" s="985"/>
      <c r="BH41" s="985"/>
      <c r="BI41" s="986"/>
      <c r="BJ41" s="214"/>
      <c r="BK41" s="214"/>
      <c r="BL41" s="214"/>
      <c r="BM41" s="214"/>
      <c r="BN41" s="214"/>
      <c r="BO41" s="223"/>
      <c r="BP41" s="223"/>
      <c r="BQ41" s="220">
        <v>35</v>
      </c>
      <c r="BR41" s="221"/>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2"/>
    </row>
    <row r="42" spans="1:131" ht="26.25" customHeight="1" x14ac:dyDescent="0.2">
      <c r="A42" s="220">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3"/>
      <c r="AL42" s="984"/>
      <c r="AM42" s="984"/>
      <c r="AN42" s="984"/>
      <c r="AO42" s="984"/>
      <c r="AP42" s="984"/>
      <c r="AQ42" s="984"/>
      <c r="AR42" s="984"/>
      <c r="AS42" s="984"/>
      <c r="AT42" s="984"/>
      <c r="AU42" s="984"/>
      <c r="AV42" s="984"/>
      <c r="AW42" s="984"/>
      <c r="AX42" s="984"/>
      <c r="AY42" s="984"/>
      <c r="AZ42" s="1051"/>
      <c r="BA42" s="1051"/>
      <c r="BB42" s="1051"/>
      <c r="BC42" s="1051"/>
      <c r="BD42" s="1051"/>
      <c r="BE42" s="985"/>
      <c r="BF42" s="985"/>
      <c r="BG42" s="985"/>
      <c r="BH42" s="985"/>
      <c r="BI42" s="986"/>
      <c r="BJ42" s="214"/>
      <c r="BK42" s="214"/>
      <c r="BL42" s="214"/>
      <c r="BM42" s="214"/>
      <c r="BN42" s="214"/>
      <c r="BO42" s="223"/>
      <c r="BP42" s="223"/>
      <c r="BQ42" s="220">
        <v>36</v>
      </c>
      <c r="BR42" s="221"/>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2"/>
    </row>
    <row r="43" spans="1:131" ht="26.25" customHeight="1" x14ac:dyDescent="0.2">
      <c r="A43" s="220">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3"/>
      <c r="AL43" s="984"/>
      <c r="AM43" s="984"/>
      <c r="AN43" s="984"/>
      <c r="AO43" s="984"/>
      <c r="AP43" s="984"/>
      <c r="AQ43" s="984"/>
      <c r="AR43" s="984"/>
      <c r="AS43" s="984"/>
      <c r="AT43" s="984"/>
      <c r="AU43" s="984"/>
      <c r="AV43" s="984"/>
      <c r="AW43" s="984"/>
      <c r="AX43" s="984"/>
      <c r="AY43" s="984"/>
      <c r="AZ43" s="1051"/>
      <c r="BA43" s="1051"/>
      <c r="BB43" s="1051"/>
      <c r="BC43" s="1051"/>
      <c r="BD43" s="1051"/>
      <c r="BE43" s="985"/>
      <c r="BF43" s="985"/>
      <c r="BG43" s="985"/>
      <c r="BH43" s="985"/>
      <c r="BI43" s="986"/>
      <c r="BJ43" s="214"/>
      <c r="BK43" s="214"/>
      <c r="BL43" s="214"/>
      <c r="BM43" s="214"/>
      <c r="BN43" s="214"/>
      <c r="BO43" s="223"/>
      <c r="BP43" s="223"/>
      <c r="BQ43" s="220">
        <v>37</v>
      </c>
      <c r="BR43" s="221"/>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2"/>
    </row>
    <row r="44" spans="1:131" ht="26.25" customHeight="1" x14ac:dyDescent="0.2">
      <c r="A44" s="220">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3"/>
      <c r="AL44" s="984"/>
      <c r="AM44" s="984"/>
      <c r="AN44" s="984"/>
      <c r="AO44" s="984"/>
      <c r="AP44" s="984"/>
      <c r="AQ44" s="984"/>
      <c r="AR44" s="984"/>
      <c r="AS44" s="984"/>
      <c r="AT44" s="984"/>
      <c r="AU44" s="984"/>
      <c r="AV44" s="984"/>
      <c r="AW44" s="984"/>
      <c r="AX44" s="984"/>
      <c r="AY44" s="984"/>
      <c r="AZ44" s="1051"/>
      <c r="BA44" s="1051"/>
      <c r="BB44" s="1051"/>
      <c r="BC44" s="1051"/>
      <c r="BD44" s="1051"/>
      <c r="BE44" s="985"/>
      <c r="BF44" s="985"/>
      <c r="BG44" s="985"/>
      <c r="BH44" s="985"/>
      <c r="BI44" s="986"/>
      <c r="BJ44" s="214"/>
      <c r="BK44" s="214"/>
      <c r="BL44" s="214"/>
      <c r="BM44" s="214"/>
      <c r="BN44" s="214"/>
      <c r="BO44" s="223"/>
      <c r="BP44" s="223"/>
      <c r="BQ44" s="220">
        <v>38</v>
      </c>
      <c r="BR44" s="221"/>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2"/>
    </row>
    <row r="45" spans="1:131" ht="26.25" customHeight="1" x14ac:dyDescent="0.2">
      <c r="A45" s="220">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3"/>
      <c r="AL45" s="984"/>
      <c r="AM45" s="984"/>
      <c r="AN45" s="984"/>
      <c r="AO45" s="984"/>
      <c r="AP45" s="984"/>
      <c r="AQ45" s="984"/>
      <c r="AR45" s="984"/>
      <c r="AS45" s="984"/>
      <c r="AT45" s="984"/>
      <c r="AU45" s="984"/>
      <c r="AV45" s="984"/>
      <c r="AW45" s="984"/>
      <c r="AX45" s="984"/>
      <c r="AY45" s="984"/>
      <c r="AZ45" s="1051"/>
      <c r="BA45" s="1051"/>
      <c r="BB45" s="1051"/>
      <c r="BC45" s="1051"/>
      <c r="BD45" s="1051"/>
      <c r="BE45" s="985"/>
      <c r="BF45" s="985"/>
      <c r="BG45" s="985"/>
      <c r="BH45" s="985"/>
      <c r="BI45" s="986"/>
      <c r="BJ45" s="214"/>
      <c r="BK45" s="214"/>
      <c r="BL45" s="214"/>
      <c r="BM45" s="214"/>
      <c r="BN45" s="214"/>
      <c r="BO45" s="223"/>
      <c r="BP45" s="223"/>
      <c r="BQ45" s="220">
        <v>39</v>
      </c>
      <c r="BR45" s="221"/>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2"/>
    </row>
    <row r="46" spans="1:131" ht="26.25" customHeight="1" x14ac:dyDescent="0.2">
      <c r="A46" s="220">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3"/>
      <c r="AL46" s="984"/>
      <c r="AM46" s="984"/>
      <c r="AN46" s="984"/>
      <c r="AO46" s="984"/>
      <c r="AP46" s="984"/>
      <c r="AQ46" s="984"/>
      <c r="AR46" s="984"/>
      <c r="AS46" s="984"/>
      <c r="AT46" s="984"/>
      <c r="AU46" s="984"/>
      <c r="AV46" s="984"/>
      <c r="AW46" s="984"/>
      <c r="AX46" s="984"/>
      <c r="AY46" s="984"/>
      <c r="AZ46" s="1051"/>
      <c r="BA46" s="1051"/>
      <c r="BB46" s="1051"/>
      <c r="BC46" s="1051"/>
      <c r="BD46" s="1051"/>
      <c r="BE46" s="985"/>
      <c r="BF46" s="985"/>
      <c r="BG46" s="985"/>
      <c r="BH46" s="985"/>
      <c r="BI46" s="986"/>
      <c r="BJ46" s="214"/>
      <c r="BK46" s="214"/>
      <c r="BL46" s="214"/>
      <c r="BM46" s="214"/>
      <c r="BN46" s="214"/>
      <c r="BO46" s="223"/>
      <c r="BP46" s="223"/>
      <c r="BQ46" s="220">
        <v>40</v>
      </c>
      <c r="BR46" s="221"/>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2"/>
    </row>
    <row r="47" spans="1:131" ht="26.25" customHeight="1" x14ac:dyDescent="0.2">
      <c r="A47" s="220">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3"/>
      <c r="AL47" s="984"/>
      <c r="AM47" s="984"/>
      <c r="AN47" s="984"/>
      <c r="AO47" s="984"/>
      <c r="AP47" s="984"/>
      <c r="AQ47" s="984"/>
      <c r="AR47" s="984"/>
      <c r="AS47" s="984"/>
      <c r="AT47" s="984"/>
      <c r="AU47" s="984"/>
      <c r="AV47" s="984"/>
      <c r="AW47" s="984"/>
      <c r="AX47" s="984"/>
      <c r="AY47" s="984"/>
      <c r="AZ47" s="1051"/>
      <c r="BA47" s="1051"/>
      <c r="BB47" s="1051"/>
      <c r="BC47" s="1051"/>
      <c r="BD47" s="1051"/>
      <c r="BE47" s="985"/>
      <c r="BF47" s="985"/>
      <c r="BG47" s="985"/>
      <c r="BH47" s="985"/>
      <c r="BI47" s="986"/>
      <c r="BJ47" s="214"/>
      <c r="BK47" s="214"/>
      <c r="BL47" s="214"/>
      <c r="BM47" s="214"/>
      <c r="BN47" s="214"/>
      <c r="BO47" s="223"/>
      <c r="BP47" s="223"/>
      <c r="BQ47" s="220">
        <v>41</v>
      </c>
      <c r="BR47" s="221"/>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2"/>
    </row>
    <row r="48" spans="1:131" ht="26.25" customHeight="1" x14ac:dyDescent="0.2">
      <c r="A48" s="220">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3"/>
      <c r="AL48" s="984"/>
      <c r="AM48" s="984"/>
      <c r="AN48" s="984"/>
      <c r="AO48" s="984"/>
      <c r="AP48" s="984"/>
      <c r="AQ48" s="984"/>
      <c r="AR48" s="984"/>
      <c r="AS48" s="984"/>
      <c r="AT48" s="984"/>
      <c r="AU48" s="984"/>
      <c r="AV48" s="984"/>
      <c r="AW48" s="984"/>
      <c r="AX48" s="984"/>
      <c r="AY48" s="984"/>
      <c r="AZ48" s="1051"/>
      <c r="BA48" s="1051"/>
      <c r="BB48" s="1051"/>
      <c r="BC48" s="1051"/>
      <c r="BD48" s="1051"/>
      <c r="BE48" s="985"/>
      <c r="BF48" s="985"/>
      <c r="BG48" s="985"/>
      <c r="BH48" s="985"/>
      <c r="BI48" s="986"/>
      <c r="BJ48" s="214"/>
      <c r="BK48" s="214"/>
      <c r="BL48" s="214"/>
      <c r="BM48" s="214"/>
      <c r="BN48" s="214"/>
      <c r="BO48" s="223"/>
      <c r="BP48" s="223"/>
      <c r="BQ48" s="220">
        <v>42</v>
      </c>
      <c r="BR48" s="221"/>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2"/>
    </row>
    <row r="49" spans="1:131" ht="26.25" customHeight="1" x14ac:dyDescent="0.2">
      <c r="A49" s="220">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3"/>
      <c r="AL49" s="984"/>
      <c r="AM49" s="984"/>
      <c r="AN49" s="984"/>
      <c r="AO49" s="984"/>
      <c r="AP49" s="984"/>
      <c r="AQ49" s="984"/>
      <c r="AR49" s="984"/>
      <c r="AS49" s="984"/>
      <c r="AT49" s="984"/>
      <c r="AU49" s="984"/>
      <c r="AV49" s="984"/>
      <c r="AW49" s="984"/>
      <c r="AX49" s="984"/>
      <c r="AY49" s="984"/>
      <c r="AZ49" s="1051"/>
      <c r="BA49" s="1051"/>
      <c r="BB49" s="1051"/>
      <c r="BC49" s="1051"/>
      <c r="BD49" s="1051"/>
      <c r="BE49" s="985"/>
      <c r="BF49" s="985"/>
      <c r="BG49" s="985"/>
      <c r="BH49" s="985"/>
      <c r="BI49" s="986"/>
      <c r="BJ49" s="214"/>
      <c r="BK49" s="214"/>
      <c r="BL49" s="214"/>
      <c r="BM49" s="214"/>
      <c r="BN49" s="214"/>
      <c r="BO49" s="223"/>
      <c r="BP49" s="223"/>
      <c r="BQ49" s="220">
        <v>43</v>
      </c>
      <c r="BR49" s="221"/>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2"/>
    </row>
    <row r="50" spans="1:131" ht="26.25" customHeight="1" x14ac:dyDescent="0.2">
      <c r="A50" s="220">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5"/>
      <c r="BF50" s="985"/>
      <c r="BG50" s="985"/>
      <c r="BH50" s="985"/>
      <c r="BI50" s="986"/>
      <c r="BJ50" s="214"/>
      <c r="BK50" s="214"/>
      <c r="BL50" s="214"/>
      <c r="BM50" s="214"/>
      <c r="BN50" s="214"/>
      <c r="BO50" s="223"/>
      <c r="BP50" s="223"/>
      <c r="BQ50" s="220">
        <v>44</v>
      </c>
      <c r="BR50" s="221"/>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2"/>
    </row>
    <row r="51" spans="1:131" ht="26.25" customHeight="1" x14ac:dyDescent="0.2">
      <c r="A51" s="220">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5"/>
      <c r="BF51" s="985"/>
      <c r="BG51" s="985"/>
      <c r="BH51" s="985"/>
      <c r="BI51" s="986"/>
      <c r="BJ51" s="214"/>
      <c r="BK51" s="214"/>
      <c r="BL51" s="214"/>
      <c r="BM51" s="214"/>
      <c r="BN51" s="214"/>
      <c r="BO51" s="223"/>
      <c r="BP51" s="223"/>
      <c r="BQ51" s="220">
        <v>45</v>
      </c>
      <c r="BR51" s="221"/>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2"/>
    </row>
    <row r="52" spans="1:131" ht="26.25" customHeight="1" x14ac:dyDescent="0.2">
      <c r="A52" s="220">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5"/>
      <c r="BF52" s="985"/>
      <c r="BG52" s="985"/>
      <c r="BH52" s="985"/>
      <c r="BI52" s="986"/>
      <c r="BJ52" s="214"/>
      <c r="BK52" s="214"/>
      <c r="BL52" s="214"/>
      <c r="BM52" s="214"/>
      <c r="BN52" s="214"/>
      <c r="BO52" s="223"/>
      <c r="BP52" s="223"/>
      <c r="BQ52" s="220">
        <v>46</v>
      </c>
      <c r="BR52" s="221"/>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2"/>
    </row>
    <row r="53" spans="1:131" ht="26.25" customHeight="1" x14ac:dyDescent="0.2">
      <c r="A53" s="220">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5"/>
      <c r="BF53" s="985"/>
      <c r="BG53" s="985"/>
      <c r="BH53" s="985"/>
      <c r="BI53" s="986"/>
      <c r="BJ53" s="214"/>
      <c r="BK53" s="214"/>
      <c r="BL53" s="214"/>
      <c r="BM53" s="214"/>
      <c r="BN53" s="214"/>
      <c r="BO53" s="223"/>
      <c r="BP53" s="223"/>
      <c r="BQ53" s="220">
        <v>47</v>
      </c>
      <c r="BR53" s="221"/>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2"/>
    </row>
    <row r="54" spans="1:131" ht="26.25" customHeight="1" x14ac:dyDescent="0.2">
      <c r="A54" s="220">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5"/>
      <c r="BF54" s="985"/>
      <c r="BG54" s="985"/>
      <c r="BH54" s="985"/>
      <c r="BI54" s="986"/>
      <c r="BJ54" s="214"/>
      <c r="BK54" s="214"/>
      <c r="BL54" s="214"/>
      <c r="BM54" s="214"/>
      <c r="BN54" s="214"/>
      <c r="BO54" s="223"/>
      <c r="BP54" s="223"/>
      <c r="BQ54" s="220">
        <v>48</v>
      </c>
      <c r="BR54" s="221"/>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2"/>
    </row>
    <row r="55" spans="1:131" ht="26.25" customHeight="1" x14ac:dyDescent="0.2">
      <c r="A55" s="220">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5"/>
      <c r="BF55" s="985"/>
      <c r="BG55" s="985"/>
      <c r="BH55" s="985"/>
      <c r="BI55" s="986"/>
      <c r="BJ55" s="214"/>
      <c r="BK55" s="214"/>
      <c r="BL55" s="214"/>
      <c r="BM55" s="214"/>
      <c r="BN55" s="214"/>
      <c r="BO55" s="223"/>
      <c r="BP55" s="223"/>
      <c r="BQ55" s="220">
        <v>49</v>
      </c>
      <c r="BR55" s="221"/>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2"/>
    </row>
    <row r="56" spans="1:131" ht="26.25" customHeight="1" x14ac:dyDescent="0.2">
      <c r="A56" s="220">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5"/>
      <c r="BF56" s="985"/>
      <c r="BG56" s="985"/>
      <c r="BH56" s="985"/>
      <c r="BI56" s="986"/>
      <c r="BJ56" s="214"/>
      <c r="BK56" s="214"/>
      <c r="BL56" s="214"/>
      <c r="BM56" s="214"/>
      <c r="BN56" s="214"/>
      <c r="BO56" s="223"/>
      <c r="BP56" s="223"/>
      <c r="BQ56" s="220">
        <v>50</v>
      </c>
      <c r="BR56" s="221"/>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2"/>
    </row>
    <row r="57" spans="1:131" ht="26.25" customHeight="1" x14ac:dyDescent="0.2">
      <c r="A57" s="220">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5"/>
      <c r="BF57" s="985"/>
      <c r="BG57" s="985"/>
      <c r="BH57" s="985"/>
      <c r="BI57" s="986"/>
      <c r="BJ57" s="214"/>
      <c r="BK57" s="214"/>
      <c r="BL57" s="214"/>
      <c r="BM57" s="214"/>
      <c r="BN57" s="214"/>
      <c r="BO57" s="223"/>
      <c r="BP57" s="223"/>
      <c r="BQ57" s="220">
        <v>51</v>
      </c>
      <c r="BR57" s="221"/>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2"/>
    </row>
    <row r="58" spans="1:131" ht="26.25" customHeight="1" x14ac:dyDescent="0.2">
      <c r="A58" s="220">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5"/>
      <c r="BF58" s="985"/>
      <c r="BG58" s="985"/>
      <c r="BH58" s="985"/>
      <c r="BI58" s="986"/>
      <c r="BJ58" s="214"/>
      <c r="BK58" s="214"/>
      <c r="BL58" s="214"/>
      <c r="BM58" s="214"/>
      <c r="BN58" s="214"/>
      <c r="BO58" s="223"/>
      <c r="BP58" s="223"/>
      <c r="BQ58" s="220">
        <v>52</v>
      </c>
      <c r="BR58" s="221"/>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2"/>
    </row>
    <row r="59" spans="1:131" ht="26.25" customHeight="1" x14ac:dyDescent="0.2">
      <c r="A59" s="220">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5"/>
      <c r="BF59" s="985"/>
      <c r="BG59" s="985"/>
      <c r="BH59" s="985"/>
      <c r="BI59" s="986"/>
      <c r="BJ59" s="214"/>
      <c r="BK59" s="214"/>
      <c r="BL59" s="214"/>
      <c r="BM59" s="214"/>
      <c r="BN59" s="214"/>
      <c r="BO59" s="223"/>
      <c r="BP59" s="223"/>
      <c r="BQ59" s="220">
        <v>53</v>
      </c>
      <c r="BR59" s="221"/>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2"/>
    </row>
    <row r="60" spans="1:131" ht="26.25" customHeight="1" x14ac:dyDescent="0.2">
      <c r="A60" s="220">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5"/>
      <c r="BF60" s="985"/>
      <c r="BG60" s="985"/>
      <c r="BH60" s="985"/>
      <c r="BI60" s="986"/>
      <c r="BJ60" s="214"/>
      <c r="BK60" s="214"/>
      <c r="BL60" s="214"/>
      <c r="BM60" s="214"/>
      <c r="BN60" s="214"/>
      <c r="BO60" s="223"/>
      <c r="BP60" s="223"/>
      <c r="BQ60" s="220">
        <v>54</v>
      </c>
      <c r="BR60" s="221"/>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2"/>
    </row>
    <row r="61" spans="1:131" ht="26.25" customHeight="1" thickBot="1" x14ac:dyDescent="0.25">
      <c r="A61" s="220">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5"/>
      <c r="BF61" s="985"/>
      <c r="BG61" s="985"/>
      <c r="BH61" s="985"/>
      <c r="BI61" s="986"/>
      <c r="BJ61" s="214"/>
      <c r="BK61" s="214"/>
      <c r="BL61" s="214"/>
      <c r="BM61" s="214"/>
      <c r="BN61" s="214"/>
      <c r="BO61" s="223"/>
      <c r="BP61" s="223"/>
      <c r="BQ61" s="220">
        <v>55</v>
      </c>
      <c r="BR61" s="221"/>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2"/>
    </row>
    <row r="62" spans="1:131" ht="26.25" customHeight="1" x14ac:dyDescent="0.2">
      <c r="A62" s="220">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5"/>
      <c r="BF62" s="985"/>
      <c r="BG62" s="985"/>
      <c r="BH62" s="985"/>
      <c r="BI62" s="986"/>
      <c r="BJ62" s="1037" t="s">
        <v>400</v>
      </c>
      <c r="BK62" s="1038"/>
      <c r="BL62" s="1038"/>
      <c r="BM62" s="1038"/>
      <c r="BN62" s="1039"/>
      <c r="BO62" s="223"/>
      <c r="BP62" s="223"/>
      <c r="BQ62" s="220">
        <v>56</v>
      </c>
      <c r="BR62" s="221"/>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2"/>
    </row>
    <row r="63" spans="1:131" ht="26.25" customHeight="1" thickBot="1" x14ac:dyDescent="0.25">
      <c r="A63" s="222" t="s">
        <v>378</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0"/>
      <c r="AF63" s="1031">
        <v>1842</v>
      </c>
      <c r="AG63" s="972"/>
      <c r="AH63" s="972"/>
      <c r="AI63" s="972"/>
      <c r="AJ63" s="1032"/>
      <c r="AK63" s="1033"/>
      <c r="AL63" s="976"/>
      <c r="AM63" s="976"/>
      <c r="AN63" s="976"/>
      <c r="AO63" s="976"/>
      <c r="AP63" s="972">
        <v>9131</v>
      </c>
      <c r="AQ63" s="972"/>
      <c r="AR63" s="972"/>
      <c r="AS63" s="972"/>
      <c r="AT63" s="972"/>
      <c r="AU63" s="972">
        <v>5094</v>
      </c>
      <c r="AV63" s="972"/>
      <c r="AW63" s="972"/>
      <c r="AX63" s="972"/>
      <c r="AY63" s="972"/>
      <c r="AZ63" s="1027"/>
      <c r="BA63" s="1027"/>
      <c r="BB63" s="1027"/>
      <c r="BC63" s="1027"/>
      <c r="BD63" s="1027"/>
      <c r="BE63" s="973"/>
      <c r="BF63" s="973"/>
      <c r="BG63" s="973"/>
      <c r="BH63" s="973"/>
      <c r="BI63" s="974"/>
      <c r="BJ63" s="1028" t="s">
        <v>122</v>
      </c>
      <c r="BK63" s="966"/>
      <c r="BL63" s="966"/>
      <c r="BM63" s="966"/>
      <c r="BN63" s="1029"/>
      <c r="BO63" s="223"/>
      <c r="BP63" s="223"/>
      <c r="BQ63" s="220">
        <v>57</v>
      </c>
      <c r="BR63" s="221"/>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2"/>
    </row>
    <row r="66" spans="1:131" ht="26.25" customHeight="1" x14ac:dyDescent="0.2">
      <c r="A66" s="1005" t="s">
        <v>403</v>
      </c>
      <c r="B66" s="1006"/>
      <c r="C66" s="1006"/>
      <c r="D66" s="1006"/>
      <c r="E66" s="1006"/>
      <c r="F66" s="1006"/>
      <c r="G66" s="1006"/>
      <c r="H66" s="1006"/>
      <c r="I66" s="1006"/>
      <c r="J66" s="1006"/>
      <c r="K66" s="1006"/>
      <c r="L66" s="1006"/>
      <c r="M66" s="1006"/>
      <c r="N66" s="1006"/>
      <c r="O66" s="1006"/>
      <c r="P66" s="1007"/>
      <c r="Q66" s="1011" t="s">
        <v>382</v>
      </c>
      <c r="R66" s="1012"/>
      <c r="S66" s="1012"/>
      <c r="T66" s="1012"/>
      <c r="U66" s="1013"/>
      <c r="V66" s="1011" t="s">
        <v>383</v>
      </c>
      <c r="W66" s="1012"/>
      <c r="X66" s="1012"/>
      <c r="Y66" s="1012"/>
      <c r="Z66" s="1013"/>
      <c r="AA66" s="1011" t="s">
        <v>384</v>
      </c>
      <c r="AB66" s="1012"/>
      <c r="AC66" s="1012"/>
      <c r="AD66" s="1012"/>
      <c r="AE66" s="1013"/>
      <c r="AF66" s="1017" t="s">
        <v>385</v>
      </c>
      <c r="AG66" s="1018"/>
      <c r="AH66" s="1018"/>
      <c r="AI66" s="1018"/>
      <c r="AJ66" s="1019"/>
      <c r="AK66" s="1011" t="s">
        <v>386</v>
      </c>
      <c r="AL66" s="1006"/>
      <c r="AM66" s="1006"/>
      <c r="AN66" s="1006"/>
      <c r="AO66" s="1007"/>
      <c r="AP66" s="1011" t="s">
        <v>387</v>
      </c>
      <c r="AQ66" s="1012"/>
      <c r="AR66" s="1012"/>
      <c r="AS66" s="1012"/>
      <c r="AT66" s="1013"/>
      <c r="AU66" s="1011" t="s">
        <v>404</v>
      </c>
      <c r="AV66" s="1012"/>
      <c r="AW66" s="1012"/>
      <c r="AX66" s="1012"/>
      <c r="AY66" s="1013"/>
      <c r="AZ66" s="1011" t="s">
        <v>362</v>
      </c>
      <c r="BA66" s="1012"/>
      <c r="BB66" s="1012"/>
      <c r="BC66" s="1012"/>
      <c r="BD66" s="1025"/>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1119" t="s">
        <v>554</v>
      </c>
      <c r="C68" s="1120"/>
      <c r="D68" s="1120"/>
      <c r="E68" s="1120"/>
      <c r="F68" s="1120"/>
      <c r="G68" s="1120"/>
      <c r="H68" s="1120"/>
      <c r="I68" s="1120"/>
      <c r="J68" s="1120"/>
      <c r="K68" s="1120"/>
      <c r="L68" s="1120"/>
      <c r="M68" s="1120"/>
      <c r="N68" s="1120"/>
      <c r="O68" s="1120"/>
      <c r="P68" s="1121"/>
      <c r="Q68" s="998">
        <v>201</v>
      </c>
      <c r="R68" s="995"/>
      <c r="S68" s="995"/>
      <c r="T68" s="995"/>
      <c r="U68" s="995"/>
      <c r="V68" s="995">
        <v>193</v>
      </c>
      <c r="W68" s="995"/>
      <c r="X68" s="995"/>
      <c r="Y68" s="995"/>
      <c r="Z68" s="995"/>
      <c r="AA68" s="995">
        <v>8</v>
      </c>
      <c r="AB68" s="995"/>
      <c r="AC68" s="995"/>
      <c r="AD68" s="995"/>
      <c r="AE68" s="995"/>
      <c r="AF68" s="995">
        <v>8</v>
      </c>
      <c r="AG68" s="995"/>
      <c r="AH68" s="995"/>
      <c r="AI68" s="995"/>
      <c r="AJ68" s="995"/>
      <c r="AK68" s="995" t="s">
        <v>552</v>
      </c>
      <c r="AL68" s="995"/>
      <c r="AM68" s="995"/>
      <c r="AN68" s="995"/>
      <c r="AO68" s="995"/>
      <c r="AP68" s="995" t="s">
        <v>552</v>
      </c>
      <c r="AQ68" s="995"/>
      <c r="AR68" s="995"/>
      <c r="AS68" s="995"/>
      <c r="AT68" s="995"/>
      <c r="AU68" s="995" t="s">
        <v>552</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555</v>
      </c>
      <c r="C69" s="988"/>
      <c r="D69" s="988"/>
      <c r="E69" s="988"/>
      <c r="F69" s="988"/>
      <c r="G69" s="988"/>
      <c r="H69" s="988"/>
      <c r="I69" s="988"/>
      <c r="J69" s="988"/>
      <c r="K69" s="988"/>
      <c r="L69" s="988"/>
      <c r="M69" s="988"/>
      <c r="N69" s="988"/>
      <c r="O69" s="988"/>
      <c r="P69" s="989"/>
      <c r="Q69" s="990">
        <v>1346</v>
      </c>
      <c r="R69" s="984"/>
      <c r="S69" s="984"/>
      <c r="T69" s="984"/>
      <c r="U69" s="984"/>
      <c r="V69" s="984">
        <v>1310</v>
      </c>
      <c r="W69" s="984"/>
      <c r="X69" s="984"/>
      <c r="Y69" s="984"/>
      <c r="Z69" s="984"/>
      <c r="AA69" s="984">
        <v>36</v>
      </c>
      <c r="AB69" s="984"/>
      <c r="AC69" s="984"/>
      <c r="AD69" s="984"/>
      <c r="AE69" s="984"/>
      <c r="AF69" s="984">
        <v>25</v>
      </c>
      <c r="AG69" s="984"/>
      <c r="AH69" s="984"/>
      <c r="AI69" s="984"/>
      <c r="AJ69" s="984"/>
      <c r="AK69" s="984" t="s">
        <v>552</v>
      </c>
      <c r="AL69" s="984"/>
      <c r="AM69" s="984"/>
      <c r="AN69" s="984"/>
      <c r="AO69" s="984"/>
      <c r="AP69" s="984">
        <v>83</v>
      </c>
      <c r="AQ69" s="984"/>
      <c r="AR69" s="984"/>
      <c r="AS69" s="984"/>
      <c r="AT69" s="984"/>
      <c r="AU69" s="984">
        <v>25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556</v>
      </c>
      <c r="C70" s="988"/>
      <c r="D70" s="988"/>
      <c r="E70" s="988"/>
      <c r="F70" s="988"/>
      <c r="G70" s="988"/>
      <c r="H70" s="988"/>
      <c r="I70" s="988"/>
      <c r="J70" s="988"/>
      <c r="K70" s="988"/>
      <c r="L70" s="988"/>
      <c r="M70" s="988"/>
      <c r="N70" s="988"/>
      <c r="O70" s="988"/>
      <c r="P70" s="989"/>
      <c r="Q70" s="990">
        <v>12127</v>
      </c>
      <c r="R70" s="984"/>
      <c r="S70" s="984"/>
      <c r="T70" s="984"/>
      <c r="U70" s="984"/>
      <c r="V70" s="984">
        <v>11635</v>
      </c>
      <c r="W70" s="984"/>
      <c r="X70" s="984"/>
      <c r="Y70" s="984"/>
      <c r="Z70" s="984"/>
      <c r="AA70" s="984">
        <v>492</v>
      </c>
      <c r="AB70" s="984"/>
      <c r="AC70" s="984"/>
      <c r="AD70" s="984"/>
      <c r="AE70" s="984"/>
      <c r="AF70" s="984">
        <v>492</v>
      </c>
      <c r="AG70" s="984"/>
      <c r="AH70" s="984"/>
      <c r="AI70" s="984"/>
      <c r="AJ70" s="984"/>
      <c r="AK70" s="984" t="s">
        <v>552</v>
      </c>
      <c r="AL70" s="984"/>
      <c r="AM70" s="984"/>
      <c r="AN70" s="984"/>
      <c r="AO70" s="984"/>
      <c r="AP70" s="984" t="s">
        <v>552</v>
      </c>
      <c r="AQ70" s="984"/>
      <c r="AR70" s="984"/>
      <c r="AS70" s="984"/>
      <c r="AT70" s="984"/>
      <c r="AU70" s="984" t="s">
        <v>552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557</v>
      </c>
      <c r="C71" s="988"/>
      <c r="D71" s="988"/>
      <c r="E71" s="988"/>
      <c r="F71" s="988"/>
      <c r="G71" s="988"/>
      <c r="H71" s="988"/>
      <c r="I71" s="988"/>
      <c r="J71" s="988"/>
      <c r="K71" s="988"/>
      <c r="L71" s="988"/>
      <c r="M71" s="988"/>
      <c r="N71" s="988"/>
      <c r="O71" s="988"/>
      <c r="P71" s="989"/>
      <c r="Q71" s="990">
        <v>12</v>
      </c>
      <c r="R71" s="984"/>
      <c r="S71" s="984"/>
      <c r="T71" s="984"/>
      <c r="U71" s="984"/>
      <c r="V71" s="984">
        <v>12</v>
      </c>
      <c r="W71" s="984"/>
      <c r="X71" s="984"/>
      <c r="Y71" s="984"/>
      <c r="Z71" s="984"/>
      <c r="AA71" s="984">
        <v>0</v>
      </c>
      <c r="AB71" s="984"/>
      <c r="AC71" s="984"/>
      <c r="AD71" s="984"/>
      <c r="AE71" s="984"/>
      <c r="AF71" s="984">
        <v>0</v>
      </c>
      <c r="AG71" s="984"/>
      <c r="AH71" s="984"/>
      <c r="AI71" s="984"/>
      <c r="AJ71" s="984"/>
      <c r="AK71" s="984" t="s">
        <v>552</v>
      </c>
      <c r="AL71" s="984"/>
      <c r="AM71" s="984"/>
      <c r="AN71" s="984"/>
      <c r="AO71" s="984"/>
      <c r="AP71" s="984" t="s">
        <v>552</v>
      </c>
      <c r="AQ71" s="984"/>
      <c r="AR71" s="984"/>
      <c r="AS71" s="984"/>
      <c r="AT71" s="984"/>
      <c r="AU71" s="984" t="s">
        <v>552</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558</v>
      </c>
      <c r="C72" s="988"/>
      <c r="D72" s="988"/>
      <c r="E72" s="988"/>
      <c r="F72" s="988"/>
      <c r="G72" s="988"/>
      <c r="H72" s="988"/>
      <c r="I72" s="988"/>
      <c r="J72" s="988"/>
      <c r="K72" s="988"/>
      <c r="L72" s="988"/>
      <c r="M72" s="988"/>
      <c r="N72" s="988"/>
      <c r="O72" s="988"/>
      <c r="P72" s="989"/>
      <c r="Q72" s="990">
        <v>784</v>
      </c>
      <c r="R72" s="984"/>
      <c r="S72" s="984"/>
      <c r="T72" s="984"/>
      <c r="U72" s="984"/>
      <c r="V72" s="984">
        <v>370</v>
      </c>
      <c r="W72" s="984"/>
      <c r="X72" s="984"/>
      <c r="Y72" s="984"/>
      <c r="Z72" s="984"/>
      <c r="AA72" s="984">
        <v>414</v>
      </c>
      <c r="AB72" s="984"/>
      <c r="AC72" s="984"/>
      <c r="AD72" s="984"/>
      <c r="AE72" s="984"/>
      <c r="AF72" s="984">
        <v>414</v>
      </c>
      <c r="AG72" s="984"/>
      <c r="AH72" s="984"/>
      <c r="AI72" s="984"/>
      <c r="AJ72" s="984"/>
      <c r="AK72" s="984" t="s">
        <v>552</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559</v>
      </c>
      <c r="C73" s="988"/>
      <c r="D73" s="988"/>
      <c r="E73" s="988"/>
      <c r="F73" s="988"/>
      <c r="G73" s="988"/>
      <c r="H73" s="988"/>
      <c r="I73" s="988"/>
      <c r="J73" s="988"/>
      <c r="K73" s="988"/>
      <c r="L73" s="988"/>
      <c r="M73" s="988"/>
      <c r="N73" s="988"/>
      <c r="O73" s="988"/>
      <c r="P73" s="989"/>
      <c r="Q73" s="990">
        <v>906481</v>
      </c>
      <c r="R73" s="984"/>
      <c r="S73" s="984"/>
      <c r="T73" s="984"/>
      <c r="U73" s="984"/>
      <c r="V73" s="984">
        <v>887687</v>
      </c>
      <c r="W73" s="984"/>
      <c r="X73" s="984"/>
      <c r="Y73" s="984"/>
      <c r="Z73" s="984"/>
      <c r="AA73" s="984">
        <v>18794</v>
      </c>
      <c r="AB73" s="984"/>
      <c r="AC73" s="984"/>
      <c r="AD73" s="984"/>
      <c r="AE73" s="984"/>
      <c r="AF73" s="984">
        <v>18794</v>
      </c>
      <c r="AG73" s="984"/>
      <c r="AH73" s="984"/>
      <c r="AI73" s="984"/>
      <c r="AJ73" s="984"/>
      <c r="AK73" s="984">
        <v>9782</v>
      </c>
      <c r="AL73" s="984"/>
      <c r="AM73" s="984"/>
      <c r="AN73" s="984"/>
      <c r="AO73" s="984"/>
      <c r="AP73" s="984" t="s">
        <v>552</v>
      </c>
      <c r="AQ73" s="984"/>
      <c r="AR73" s="984"/>
      <c r="AS73" s="984"/>
      <c r="AT73" s="984"/>
      <c r="AU73" s="984" t="s">
        <v>552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19733</v>
      </c>
      <c r="AG88" s="972"/>
      <c r="AH88" s="972"/>
      <c r="AI88" s="972"/>
      <c r="AJ88" s="972"/>
      <c r="AK88" s="976"/>
      <c r="AL88" s="976"/>
      <c r="AM88" s="976"/>
      <c r="AN88" s="976"/>
      <c r="AO88" s="976"/>
      <c r="AP88" s="972">
        <v>83</v>
      </c>
      <c r="AQ88" s="972"/>
      <c r="AR88" s="972"/>
      <c r="AS88" s="972"/>
      <c r="AT88" s="972"/>
      <c r="AU88" s="972">
        <v>25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42</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293</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293</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293</v>
      </c>
      <c r="DR109" s="909"/>
      <c r="DS109" s="909"/>
      <c r="DT109" s="909"/>
      <c r="DU109" s="910"/>
      <c r="DV109" s="911" t="s">
        <v>416</v>
      </c>
      <c r="DW109" s="909"/>
      <c r="DX109" s="909"/>
      <c r="DY109" s="909"/>
      <c r="DZ109" s="942"/>
    </row>
    <row r="110" spans="1:131" s="212" customFormat="1" ht="26.25" customHeight="1" x14ac:dyDescent="0.2">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1165690</v>
      </c>
      <c r="AB110" s="902"/>
      <c r="AC110" s="902"/>
      <c r="AD110" s="902"/>
      <c r="AE110" s="903"/>
      <c r="AF110" s="904">
        <v>1262925</v>
      </c>
      <c r="AG110" s="902"/>
      <c r="AH110" s="902"/>
      <c r="AI110" s="902"/>
      <c r="AJ110" s="903"/>
      <c r="AK110" s="904">
        <v>1291769</v>
      </c>
      <c r="AL110" s="902"/>
      <c r="AM110" s="902"/>
      <c r="AN110" s="902"/>
      <c r="AO110" s="903"/>
      <c r="AP110" s="905">
        <v>29.3</v>
      </c>
      <c r="AQ110" s="906"/>
      <c r="AR110" s="906"/>
      <c r="AS110" s="906"/>
      <c r="AT110" s="907"/>
      <c r="AU110" s="943" t="s">
        <v>69</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12615999</v>
      </c>
      <c r="BR110" s="855"/>
      <c r="BS110" s="855"/>
      <c r="BT110" s="855"/>
      <c r="BU110" s="855"/>
      <c r="BV110" s="855">
        <v>11760784</v>
      </c>
      <c r="BW110" s="855"/>
      <c r="BX110" s="855"/>
      <c r="BY110" s="855"/>
      <c r="BZ110" s="855"/>
      <c r="CA110" s="855">
        <v>11978840</v>
      </c>
      <c r="CB110" s="855"/>
      <c r="CC110" s="855"/>
      <c r="CD110" s="855"/>
      <c r="CE110" s="855"/>
      <c r="CF110" s="879">
        <v>271.39999999999998</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v>432352</v>
      </c>
      <c r="BR111" s="830"/>
      <c r="BS111" s="830"/>
      <c r="BT111" s="830"/>
      <c r="BU111" s="830"/>
      <c r="BV111" s="830">
        <v>1023856</v>
      </c>
      <c r="BW111" s="830"/>
      <c r="BX111" s="830"/>
      <c r="BY111" s="830"/>
      <c r="BZ111" s="830"/>
      <c r="CA111" s="830">
        <v>342663</v>
      </c>
      <c r="CB111" s="830"/>
      <c r="CC111" s="830"/>
      <c r="CD111" s="830"/>
      <c r="CE111" s="830"/>
      <c r="CF111" s="888">
        <v>7.8</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5274614</v>
      </c>
      <c r="BR112" s="830"/>
      <c r="BS112" s="830"/>
      <c r="BT112" s="830"/>
      <c r="BU112" s="830"/>
      <c r="BV112" s="830">
        <v>5246027</v>
      </c>
      <c r="BW112" s="830"/>
      <c r="BX112" s="830"/>
      <c r="BY112" s="830"/>
      <c r="BZ112" s="830"/>
      <c r="CA112" s="830">
        <v>5093931</v>
      </c>
      <c r="CB112" s="830"/>
      <c r="CC112" s="830"/>
      <c r="CD112" s="830"/>
      <c r="CE112" s="830"/>
      <c r="CF112" s="888">
        <v>115.4</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541536</v>
      </c>
      <c r="AB113" s="932"/>
      <c r="AC113" s="932"/>
      <c r="AD113" s="932"/>
      <c r="AE113" s="933"/>
      <c r="AF113" s="934">
        <v>515154</v>
      </c>
      <c r="AG113" s="932"/>
      <c r="AH113" s="932"/>
      <c r="AI113" s="932"/>
      <c r="AJ113" s="933"/>
      <c r="AK113" s="934">
        <v>482824</v>
      </c>
      <c r="AL113" s="932"/>
      <c r="AM113" s="932"/>
      <c r="AN113" s="932"/>
      <c r="AO113" s="933"/>
      <c r="AP113" s="935">
        <v>10.9</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v>11638</v>
      </c>
      <c r="BR113" s="830"/>
      <c r="BS113" s="830"/>
      <c r="BT113" s="830"/>
      <c r="BU113" s="830"/>
      <c r="BV113" s="830">
        <v>9311</v>
      </c>
      <c r="BW113" s="830"/>
      <c r="BX113" s="830"/>
      <c r="BY113" s="830"/>
      <c r="BZ113" s="830"/>
      <c r="CA113" s="830">
        <v>24739</v>
      </c>
      <c r="CB113" s="830"/>
      <c r="CC113" s="830"/>
      <c r="CD113" s="830"/>
      <c r="CE113" s="830"/>
      <c r="CF113" s="888">
        <v>0.6</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2902</v>
      </c>
      <c r="AB114" s="793"/>
      <c r="AC114" s="793"/>
      <c r="AD114" s="793"/>
      <c r="AE114" s="794"/>
      <c r="AF114" s="795">
        <v>2881</v>
      </c>
      <c r="AG114" s="793"/>
      <c r="AH114" s="793"/>
      <c r="AI114" s="793"/>
      <c r="AJ114" s="794"/>
      <c r="AK114" s="795">
        <v>3601</v>
      </c>
      <c r="AL114" s="793"/>
      <c r="AM114" s="793"/>
      <c r="AN114" s="793"/>
      <c r="AO114" s="794"/>
      <c r="AP114" s="837">
        <v>0.1</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237455</v>
      </c>
      <c r="BR114" s="830"/>
      <c r="BS114" s="830"/>
      <c r="BT114" s="830"/>
      <c r="BU114" s="830"/>
      <c r="BV114" s="830">
        <v>319618</v>
      </c>
      <c r="BW114" s="830"/>
      <c r="BX114" s="830"/>
      <c r="BY114" s="830"/>
      <c r="BZ114" s="830"/>
      <c r="CA114" s="830">
        <v>304630</v>
      </c>
      <c r="CB114" s="830"/>
      <c r="CC114" s="830"/>
      <c r="CD114" s="830"/>
      <c r="CE114" s="830"/>
      <c r="CF114" s="888">
        <v>6.9</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55</v>
      </c>
      <c r="AB116" s="793"/>
      <c r="AC116" s="793"/>
      <c r="AD116" s="793"/>
      <c r="AE116" s="794"/>
      <c r="AF116" s="795">
        <v>64</v>
      </c>
      <c r="AG116" s="793"/>
      <c r="AH116" s="793"/>
      <c r="AI116" s="793"/>
      <c r="AJ116" s="794"/>
      <c r="AK116" s="795">
        <v>122</v>
      </c>
      <c r="AL116" s="793"/>
      <c r="AM116" s="793"/>
      <c r="AN116" s="793"/>
      <c r="AO116" s="794"/>
      <c r="AP116" s="837">
        <v>0</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1710183</v>
      </c>
      <c r="AB117" s="916"/>
      <c r="AC117" s="916"/>
      <c r="AD117" s="916"/>
      <c r="AE117" s="917"/>
      <c r="AF117" s="918">
        <v>1781024</v>
      </c>
      <c r="AG117" s="916"/>
      <c r="AH117" s="916"/>
      <c r="AI117" s="916"/>
      <c r="AJ117" s="917"/>
      <c r="AK117" s="918">
        <v>1778316</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293</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446</v>
      </c>
      <c r="BP119" s="891"/>
      <c r="BQ119" s="892">
        <v>18572058</v>
      </c>
      <c r="BR119" s="858"/>
      <c r="BS119" s="858"/>
      <c r="BT119" s="858"/>
      <c r="BU119" s="858"/>
      <c r="BV119" s="858">
        <v>18359596</v>
      </c>
      <c r="BW119" s="858"/>
      <c r="BX119" s="858"/>
      <c r="BY119" s="858"/>
      <c r="BZ119" s="858"/>
      <c r="CA119" s="858">
        <v>17744803</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432352</v>
      </c>
      <c r="DH119" s="777"/>
      <c r="DI119" s="777"/>
      <c r="DJ119" s="777"/>
      <c r="DK119" s="778"/>
      <c r="DL119" s="779">
        <v>1023856</v>
      </c>
      <c r="DM119" s="777"/>
      <c r="DN119" s="777"/>
      <c r="DO119" s="777"/>
      <c r="DP119" s="778"/>
      <c r="DQ119" s="779">
        <v>342663</v>
      </c>
      <c r="DR119" s="777"/>
      <c r="DS119" s="777"/>
      <c r="DT119" s="777"/>
      <c r="DU119" s="778"/>
      <c r="DV119" s="861">
        <v>7.8</v>
      </c>
      <c r="DW119" s="862"/>
      <c r="DX119" s="862"/>
      <c r="DY119" s="862"/>
      <c r="DZ119" s="863"/>
    </row>
    <row r="120" spans="1:130" s="212" customFormat="1" ht="26.25" customHeight="1" x14ac:dyDescent="0.2">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3833111</v>
      </c>
      <c r="BR120" s="855"/>
      <c r="BS120" s="855"/>
      <c r="BT120" s="855"/>
      <c r="BU120" s="855"/>
      <c r="BV120" s="855">
        <v>3744485</v>
      </c>
      <c r="BW120" s="855"/>
      <c r="BX120" s="855"/>
      <c r="BY120" s="855"/>
      <c r="BZ120" s="855"/>
      <c r="CA120" s="855">
        <v>3758247</v>
      </c>
      <c r="CB120" s="855"/>
      <c r="CC120" s="855"/>
      <c r="CD120" s="855"/>
      <c r="CE120" s="855"/>
      <c r="CF120" s="879">
        <v>85.2</v>
      </c>
      <c r="CG120" s="880"/>
      <c r="CH120" s="880"/>
      <c r="CI120" s="880"/>
      <c r="CJ120" s="880"/>
      <c r="CK120" s="881" t="s">
        <v>450</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2630763</v>
      </c>
      <c r="DH120" s="855"/>
      <c r="DI120" s="855"/>
      <c r="DJ120" s="855"/>
      <c r="DK120" s="855"/>
      <c r="DL120" s="855">
        <v>2355240</v>
      </c>
      <c r="DM120" s="855"/>
      <c r="DN120" s="855"/>
      <c r="DO120" s="855"/>
      <c r="DP120" s="855"/>
      <c r="DQ120" s="855">
        <v>2154460</v>
      </c>
      <c r="DR120" s="855"/>
      <c r="DS120" s="855"/>
      <c r="DT120" s="855"/>
      <c r="DU120" s="855"/>
      <c r="DV120" s="856">
        <v>48.8</v>
      </c>
      <c r="DW120" s="856"/>
      <c r="DX120" s="856"/>
      <c r="DY120" s="856"/>
      <c r="DZ120" s="857"/>
    </row>
    <row r="121" spans="1:130" s="212" customFormat="1" ht="26.25" customHeight="1" x14ac:dyDescent="0.2">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761905</v>
      </c>
      <c r="BR121" s="830"/>
      <c r="BS121" s="830"/>
      <c r="BT121" s="830"/>
      <c r="BU121" s="830"/>
      <c r="BV121" s="830">
        <v>682160</v>
      </c>
      <c r="BW121" s="830"/>
      <c r="BX121" s="830"/>
      <c r="BY121" s="830"/>
      <c r="BZ121" s="830"/>
      <c r="CA121" s="830">
        <v>588596</v>
      </c>
      <c r="CB121" s="830"/>
      <c r="CC121" s="830"/>
      <c r="CD121" s="830"/>
      <c r="CE121" s="830"/>
      <c r="CF121" s="888">
        <v>13.3</v>
      </c>
      <c r="CG121" s="889"/>
      <c r="CH121" s="889"/>
      <c r="CI121" s="889"/>
      <c r="CJ121" s="889"/>
      <c r="CK121" s="882"/>
      <c r="CL121" s="868"/>
      <c r="CM121" s="868"/>
      <c r="CN121" s="868"/>
      <c r="CO121" s="869"/>
      <c r="CP121" s="848" t="s">
        <v>397</v>
      </c>
      <c r="CQ121" s="849"/>
      <c r="CR121" s="849"/>
      <c r="CS121" s="849"/>
      <c r="CT121" s="849"/>
      <c r="CU121" s="849"/>
      <c r="CV121" s="849"/>
      <c r="CW121" s="849"/>
      <c r="CX121" s="849"/>
      <c r="CY121" s="849"/>
      <c r="CZ121" s="849"/>
      <c r="DA121" s="849"/>
      <c r="DB121" s="849"/>
      <c r="DC121" s="849"/>
      <c r="DD121" s="849"/>
      <c r="DE121" s="849"/>
      <c r="DF121" s="850"/>
      <c r="DG121" s="829">
        <v>1569554</v>
      </c>
      <c r="DH121" s="830"/>
      <c r="DI121" s="830"/>
      <c r="DJ121" s="830"/>
      <c r="DK121" s="830"/>
      <c r="DL121" s="830">
        <v>1736531</v>
      </c>
      <c r="DM121" s="830"/>
      <c r="DN121" s="830"/>
      <c r="DO121" s="830"/>
      <c r="DP121" s="830"/>
      <c r="DQ121" s="830">
        <v>1765889</v>
      </c>
      <c r="DR121" s="830"/>
      <c r="DS121" s="830"/>
      <c r="DT121" s="830"/>
      <c r="DU121" s="830"/>
      <c r="DV121" s="807">
        <v>40</v>
      </c>
      <c r="DW121" s="807"/>
      <c r="DX121" s="807"/>
      <c r="DY121" s="807"/>
      <c r="DZ121" s="808"/>
    </row>
    <row r="122" spans="1:130" s="212" customFormat="1" ht="26.25" customHeight="1" x14ac:dyDescent="0.2">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12374560</v>
      </c>
      <c r="BR122" s="858"/>
      <c r="BS122" s="858"/>
      <c r="BT122" s="858"/>
      <c r="BU122" s="858"/>
      <c r="BV122" s="858">
        <v>11730277</v>
      </c>
      <c r="BW122" s="858"/>
      <c r="BX122" s="858"/>
      <c r="BY122" s="858"/>
      <c r="BZ122" s="858"/>
      <c r="CA122" s="858">
        <v>11685306</v>
      </c>
      <c r="CB122" s="858"/>
      <c r="CC122" s="858"/>
      <c r="CD122" s="858"/>
      <c r="CE122" s="858"/>
      <c r="CF122" s="859">
        <v>264.8</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1074297</v>
      </c>
      <c r="DH122" s="830"/>
      <c r="DI122" s="830"/>
      <c r="DJ122" s="830"/>
      <c r="DK122" s="830"/>
      <c r="DL122" s="830">
        <v>1154256</v>
      </c>
      <c r="DM122" s="830"/>
      <c r="DN122" s="830"/>
      <c r="DO122" s="830"/>
      <c r="DP122" s="830"/>
      <c r="DQ122" s="830">
        <v>1173582</v>
      </c>
      <c r="DR122" s="830"/>
      <c r="DS122" s="830"/>
      <c r="DT122" s="830"/>
      <c r="DU122" s="830"/>
      <c r="DV122" s="807">
        <v>26.6</v>
      </c>
      <c r="DW122" s="807"/>
      <c r="DX122" s="807"/>
      <c r="DY122" s="807"/>
      <c r="DZ122" s="808"/>
    </row>
    <row r="123" spans="1:130" s="212" customFormat="1" ht="26.25" customHeight="1" x14ac:dyDescent="0.2">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454</v>
      </c>
      <c r="BP123" s="891"/>
      <c r="BQ123" s="845">
        <v>16969576</v>
      </c>
      <c r="BR123" s="846"/>
      <c r="BS123" s="846"/>
      <c r="BT123" s="846"/>
      <c r="BU123" s="846"/>
      <c r="BV123" s="846">
        <v>16156922</v>
      </c>
      <c r="BW123" s="846"/>
      <c r="BX123" s="846"/>
      <c r="BY123" s="846"/>
      <c r="BZ123" s="846"/>
      <c r="CA123" s="846">
        <v>16032149</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38.1</v>
      </c>
      <c r="BR124" s="844"/>
      <c r="BS124" s="844"/>
      <c r="BT124" s="844"/>
      <c r="BU124" s="844"/>
      <c r="BV124" s="844">
        <v>51.7</v>
      </c>
      <c r="BW124" s="844"/>
      <c r="BX124" s="844"/>
      <c r="BY124" s="844"/>
      <c r="BZ124" s="844"/>
      <c r="CA124" s="844">
        <v>38.799999999999997</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51401</v>
      </c>
      <c r="AB128" s="814"/>
      <c r="AC128" s="814"/>
      <c r="AD128" s="814"/>
      <c r="AE128" s="815"/>
      <c r="AF128" s="816">
        <v>52632</v>
      </c>
      <c r="AG128" s="814"/>
      <c r="AH128" s="814"/>
      <c r="AI128" s="814"/>
      <c r="AJ128" s="815"/>
      <c r="AK128" s="816">
        <v>50412</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122</v>
      </c>
      <c r="BG128" s="800"/>
      <c r="BH128" s="800"/>
      <c r="BI128" s="800"/>
      <c r="BJ128" s="800"/>
      <c r="BK128" s="800"/>
      <c r="BL128" s="823"/>
      <c r="BM128" s="799">
        <v>14.62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5337992</v>
      </c>
      <c r="AB129" s="793"/>
      <c r="AC129" s="793"/>
      <c r="AD129" s="793"/>
      <c r="AE129" s="794"/>
      <c r="AF129" s="795">
        <v>5436038</v>
      </c>
      <c r="AG129" s="793"/>
      <c r="AH129" s="793"/>
      <c r="AI129" s="793"/>
      <c r="AJ129" s="794"/>
      <c r="AK129" s="795">
        <v>5644633</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122</v>
      </c>
      <c r="BG129" s="784"/>
      <c r="BH129" s="784"/>
      <c r="BI129" s="784"/>
      <c r="BJ129" s="784"/>
      <c r="BK129" s="784"/>
      <c r="BL129" s="785"/>
      <c r="BM129" s="783">
        <v>19.62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1137213</v>
      </c>
      <c r="AB130" s="793"/>
      <c r="AC130" s="793"/>
      <c r="AD130" s="793"/>
      <c r="AE130" s="794"/>
      <c r="AF130" s="795">
        <v>1179752</v>
      </c>
      <c r="AG130" s="793"/>
      <c r="AH130" s="793"/>
      <c r="AI130" s="793"/>
      <c r="AJ130" s="794"/>
      <c r="AK130" s="795">
        <v>1231326</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12.1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4200779</v>
      </c>
      <c r="AB131" s="777"/>
      <c r="AC131" s="777"/>
      <c r="AD131" s="777"/>
      <c r="AE131" s="778"/>
      <c r="AF131" s="779">
        <v>4256286</v>
      </c>
      <c r="AG131" s="777"/>
      <c r="AH131" s="777"/>
      <c r="AI131" s="777"/>
      <c r="AJ131" s="778"/>
      <c r="AK131" s="779">
        <v>4413307</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v>38.799999999999997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12.41600665</v>
      </c>
      <c r="AB132" s="758"/>
      <c r="AC132" s="758"/>
      <c r="AD132" s="758"/>
      <c r="AE132" s="759"/>
      <c r="AF132" s="760">
        <v>12.89011124</v>
      </c>
      <c r="AG132" s="758"/>
      <c r="AH132" s="758"/>
      <c r="AI132" s="758"/>
      <c r="AJ132" s="759"/>
      <c r="AK132" s="760">
        <v>11.25183451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11.7</v>
      </c>
      <c r="AB133" s="737"/>
      <c r="AC133" s="737"/>
      <c r="AD133" s="737"/>
      <c r="AE133" s="738"/>
      <c r="AF133" s="736">
        <v>11.9</v>
      </c>
      <c r="AG133" s="737"/>
      <c r="AH133" s="737"/>
      <c r="AI133" s="737"/>
      <c r="AJ133" s="738"/>
      <c r="AK133" s="736">
        <v>12.1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bnbM/7fbgiqjoSjZ1AN5zcSha7Wx/VWp2wULrnZLNbSZ3TxC709IjWy3X5cLx1ftgO5TpQiSbLtiKhtR5GO2Q==" saltValue="nWfj2FmFM+iT+jFex7v6h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B73:P73"/>
    <mergeCell ref="B72:P72"/>
    <mergeCell ref="B71:P71"/>
    <mergeCell ref="B70:P70"/>
    <mergeCell ref="B69:P69"/>
    <mergeCell ref="B68:P6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DQ105"/>
  <sheetViews>
    <sheetView showGridLines="0" view="pageBreakPreview" topLeftCell="AJ61" zoomScaleNormal="85" zoomScaleSheetLayoutView="100" workbookViewId="0">
      <selection activeCell="BD23" sqref="BD23"/>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uks9n0rSADYOdBMYQqW6mzEE8DzAsbBTpjKSsKCMp9/+8XhSZA07Yd8f/lda5fhq2OYeShwbFaGSs+8RN2WxQ==" saltValue="rVnSUnoA9Xof9rJuq/aC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DL89"/>
  <sheetViews>
    <sheetView showGridLines="0" topLeftCell="AB58"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oesgBVRIxmSyTcx+y01LFRIuU+m9Tz6u7BPPnv3y25FMfJmF+n0N5xyOCLDHikA/pDBIgJh/pNHuX9m3xPQHQ==" saltValue="8QZycpD9fYCSDcAT4aJq/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8"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31" t="s">
        <v>483</v>
      </c>
      <c r="AP7" s="253"/>
      <c r="AQ7" s="254" t="s">
        <v>484</v>
      </c>
      <c r="AR7" s="255"/>
    </row>
    <row r="8" spans="1:46" ht="13.2" x14ac:dyDescent="0.2">
      <c r="A8" s="247"/>
      <c r="AK8" s="256"/>
      <c r="AL8" s="257"/>
      <c r="AM8" s="257"/>
      <c r="AN8" s="258"/>
      <c r="AO8" s="1132"/>
      <c r="AP8" s="259" t="s">
        <v>485</v>
      </c>
      <c r="AQ8" s="260" t="s">
        <v>486</v>
      </c>
      <c r="AR8" s="261" t="s">
        <v>487</v>
      </c>
    </row>
    <row r="9" spans="1:46" ht="13.2" x14ac:dyDescent="0.2">
      <c r="A9" s="247"/>
      <c r="AK9" s="1143" t="s">
        <v>488</v>
      </c>
      <c r="AL9" s="1144"/>
      <c r="AM9" s="1144"/>
      <c r="AN9" s="1145"/>
      <c r="AO9" s="262">
        <v>1429917</v>
      </c>
      <c r="AP9" s="262">
        <v>140962</v>
      </c>
      <c r="AQ9" s="263">
        <v>120794</v>
      </c>
      <c r="AR9" s="264">
        <v>16.7</v>
      </c>
    </row>
    <row r="10" spans="1:46" ht="13.5" customHeight="1" x14ac:dyDescent="0.2">
      <c r="A10" s="247"/>
      <c r="AK10" s="1143" t="s">
        <v>489</v>
      </c>
      <c r="AL10" s="1144"/>
      <c r="AM10" s="1144"/>
      <c r="AN10" s="1145"/>
      <c r="AO10" s="265">
        <v>14310</v>
      </c>
      <c r="AP10" s="265">
        <v>1411</v>
      </c>
      <c r="AQ10" s="266">
        <v>16294</v>
      </c>
      <c r="AR10" s="267">
        <v>-91.3</v>
      </c>
    </row>
    <row r="11" spans="1:46" ht="13.5" customHeight="1" x14ac:dyDescent="0.2">
      <c r="A11" s="247"/>
      <c r="AK11" s="1143" t="s">
        <v>490</v>
      </c>
      <c r="AL11" s="1144"/>
      <c r="AM11" s="1144"/>
      <c r="AN11" s="1145"/>
      <c r="AO11" s="265">
        <v>54364</v>
      </c>
      <c r="AP11" s="265">
        <v>5359</v>
      </c>
      <c r="AQ11" s="266">
        <v>1928</v>
      </c>
      <c r="AR11" s="267">
        <v>178</v>
      </c>
    </row>
    <row r="12" spans="1:46" ht="13.5" customHeight="1" x14ac:dyDescent="0.2">
      <c r="A12" s="247"/>
      <c r="AK12" s="1143" t="s">
        <v>491</v>
      </c>
      <c r="AL12" s="1144"/>
      <c r="AM12" s="1144"/>
      <c r="AN12" s="1145"/>
      <c r="AO12" s="265" t="s">
        <v>492</v>
      </c>
      <c r="AP12" s="265" t="s">
        <v>492</v>
      </c>
      <c r="AQ12" s="266">
        <v>20</v>
      </c>
      <c r="AR12" s="267" t="s">
        <v>492</v>
      </c>
    </row>
    <row r="13" spans="1:46" ht="13.5" customHeight="1" x14ac:dyDescent="0.2">
      <c r="A13" s="247"/>
      <c r="AK13" s="1143" t="s">
        <v>493</v>
      </c>
      <c r="AL13" s="1144"/>
      <c r="AM13" s="1144"/>
      <c r="AN13" s="1145"/>
      <c r="AO13" s="265">
        <v>67468</v>
      </c>
      <c r="AP13" s="265">
        <v>6651</v>
      </c>
      <c r="AQ13" s="266">
        <v>4630</v>
      </c>
      <c r="AR13" s="267">
        <v>43.7</v>
      </c>
    </row>
    <row r="14" spans="1:46" ht="13.5" customHeight="1" x14ac:dyDescent="0.2">
      <c r="A14" s="247"/>
      <c r="AK14" s="1143" t="s">
        <v>494</v>
      </c>
      <c r="AL14" s="1144"/>
      <c r="AM14" s="1144"/>
      <c r="AN14" s="1145"/>
      <c r="AO14" s="265">
        <v>1653</v>
      </c>
      <c r="AP14" s="265">
        <v>163</v>
      </c>
      <c r="AQ14" s="266">
        <v>2459</v>
      </c>
      <c r="AR14" s="267">
        <v>-93.4</v>
      </c>
    </row>
    <row r="15" spans="1:46" ht="13.5" customHeight="1" x14ac:dyDescent="0.2">
      <c r="A15" s="247"/>
      <c r="AK15" s="1146" t="s">
        <v>495</v>
      </c>
      <c r="AL15" s="1147"/>
      <c r="AM15" s="1147"/>
      <c r="AN15" s="1148"/>
      <c r="AO15" s="265">
        <v>-82558</v>
      </c>
      <c r="AP15" s="265">
        <v>-8139</v>
      </c>
      <c r="AQ15" s="266">
        <v>-7108</v>
      </c>
      <c r="AR15" s="267">
        <v>14.5</v>
      </c>
    </row>
    <row r="16" spans="1:46" ht="13.2" x14ac:dyDescent="0.2">
      <c r="A16" s="247"/>
      <c r="AK16" s="1146" t="s">
        <v>176</v>
      </c>
      <c r="AL16" s="1147"/>
      <c r="AM16" s="1147"/>
      <c r="AN16" s="1148"/>
      <c r="AO16" s="265">
        <v>1485154</v>
      </c>
      <c r="AP16" s="265">
        <v>146407</v>
      </c>
      <c r="AQ16" s="266">
        <v>139017</v>
      </c>
      <c r="AR16" s="267">
        <v>5.3</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49" t="s">
        <v>500</v>
      </c>
      <c r="AL21" s="1150"/>
      <c r="AM21" s="1150"/>
      <c r="AN21" s="1151"/>
      <c r="AO21" s="277">
        <v>11.53</v>
      </c>
      <c r="AP21" s="278">
        <v>11.1</v>
      </c>
      <c r="AQ21" s="279">
        <v>0.43</v>
      </c>
      <c r="AS21" s="280"/>
      <c r="AT21" s="276"/>
    </row>
    <row r="22" spans="1:46" s="248" customFormat="1" ht="13.2" x14ac:dyDescent="0.2">
      <c r="A22" s="276"/>
      <c r="AK22" s="1149" t="s">
        <v>501</v>
      </c>
      <c r="AL22" s="1150"/>
      <c r="AM22" s="1150"/>
      <c r="AN22" s="1151"/>
      <c r="AO22" s="281">
        <v>98.1</v>
      </c>
      <c r="AP22" s="282">
        <v>96.5</v>
      </c>
      <c r="AQ22" s="283">
        <v>1.6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502</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31" t="s">
        <v>483</v>
      </c>
      <c r="AP30" s="253"/>
      <c r="AQ30" s="254" t="s">
        <v>484</v>
      </c>
      <c r="AR30" s="255"/>
    </row>
    <row r="31" spans="1:46" ht="13.2" x14ac:dyDescent="0.2">
      <c r="A31" s="247"/>
      <c r="AK31" s="256"/>
      <c r="AL31" s="257"/>
      <c r="AM31" s="257"/>
      <c r="AN31" s="258"/>
      <c r="AO31" s="1132"/>
      <c r="AP31" s="259" t="s">
        <v>485</v>
      </c>
      <c r="AQ31" s="260" t="s">
        <v>486</v>
      </c>
      <c r="AR31" s="261" t="s">
        <v>487</v>
      </c>
    </row>
    <row r="32" spans="1:46" ht="27" customHeight="1" x14ac:dyDescent="0.2">
      <c r="A32" s="247"/>
      <c r="AK32" s="1133" t="s">
        <v>505</v>
      </c>
      <c r="AL32" s="1134"/>
      <c r="AM32" s="1134"/>
      <c r="AN32" s="1135"/>
      <c r="AO32" s="291">
        <v>1291769</v>
      </c>
      <c r="AP32" s="291">
        <v>127343</v>
      </c>
      <c r="AQ32" s="292">
        <v>62408</v>
      </c>
      <c r="AR32" s="293">
        <v>104</v>
      </c>
    </row>
    <row r="33" spans="1:46" ht="13.5" customHeight="1" x14ac:dyDescent="0.2">
      <c r="A33" s="247"/>
      <c r="AK33" s="1133" t="s">
        <v>506</v>
      </c>
      <c r="AL33" s="1134"/>
      <c r="AM33" s="1134"/>
      <c r="AN33" s="1135"/>
      <c r="AO33" s="291" t="s">
        <v>492</v>
      </c>
      <c r="AP33" s="291" t="s">
        <v>492</v>
      </c>
      <c r="AQ33" s="292" t="s">
        <v>492</v>
      </c>
      <c r="AR33" s="293" t="s">
        <v>492</v>
      </c>
    </row>
    <row r="34" spans="1:46" ht="27" customHeight="1" x14ac:dyDescent="0.2">
      <c r="A34" s="247"/>
      <c r="AK34" s="1133" t="s">
        <v>507</v>
      </c>
      <c r="AL34" s="1134"/>
      <c r="AM34" s="1134"/>
      <c r="AN34" s="1135"/>
      <c r="AO34" s="291" t="s">
        <v>492</v>
      </c>
      <c r="AP34" s="291" t="s">
        <v>492</v>
      </c>
      <c r="AQ34" s="292">
        <v>4</v>
      </c>
      <c r="AR34" s="293" t="s">
        <v>492</v>
      </c>
    </row>
    <row r="35" spans="1:46" ht="27" customHeight="1" x14ac:dyDescent="0.2">
      <c r="A35" s="247"/>
      <c r="AK35" s="1133" t="s">
        <v>508</v>
      </c>
      <c r="AL35" s="1134"/>
      <c r="AM35" s="1134"/>
      <c r="AN35" s="1135"/>
      <c r="AO35" s="291">
        <v>482824</v>
      </c>
      <c r="AP35" s="291">
        <v>47597</v>
      </c>
      <c r="AQ35" s="292">
        <v>14219</v>
      </c>
      <c r="AR35" s="293">
        <v>234.7</v>
      </c>
    </row>
    <row r="36" spans="1:46" ht="27" customHeight="1" x14ac:dyDescent="0.2">
      <c r="A36" s="247"/>
      <c r="AK36" s="1133" t="s">
        <v>509</v>
      </c>
      <c r="AL36" s="1134"/>
      <c r="AM36" s="1134"/>
      <c r="AN36" s="1135"/>
      <c r="AO36" s="291">
        <v>3601</v>
      </c>
      <c r="AP36" s="291">
        <v>355</v>
      </c>
      <c r="AQ36" s="292">
        <v>4004</v>
      </c>
      <c r="AR36" s="293">
        <v>-91.1</v>
      </c>
    </row>
    <row r="37" spans="1:46" ht="13.5" customHeight="1" x14ac:dyDescent="0.2">
      <c r="A37" s="247"/>
      <c r="AK37" s="1133" t="s">
        <v>510</v>
      </c>
      <c r="AL37" s="1134"/>
      <c r="AM37" s="1134"/>
      <c r="AN37" s="1135"/>
      <c r="AO37" s="291" t="s">
        <v>492</v>
      </c>
      <c r="AP37" s="291" t="s">
        <v>492</v>
      </c>
      <c r="AQ37" s="292">
        <v>309</v>
      </c>
      <c r="AR37" s="293" t="s">
        <v>492</v>
      </c>
    </row>
    <row r="38" spans="1:46" ht="27" customHeight="1" x14ac:dyDescent="0.2">
      <c r="A38" s="247"/>
      <c r="AK38" s="1136" t="s">
        <v>511</v>
      </c>
      <c r="AL38" s="1137"/>
      <c r="AM38" s="1137"/>
      <c r="AN38" s="1138"/>
      <c r="AO38" s="294">
        <v>122</v>
      </c>
      <c r="AP38" s="294">
        <v>12</v>
      </c>
      <c r="AQ38" s="295">
        <v>4</v>
      </c>
      <c r="AR38" s="283">
        <v>200</v>
      </c>
      <c r="AS38" s="290"/>
    </row>
    <row r="39" spans="1:46" ht="13.2" x14ac:dyDescent="0.2">
      <c r="A39" s="247"/>
      <c r="AK39" s="1136" t="s">
        <v>512</v>
      </c>
      <c r="AL39" s="1137"/>
      <c r="AM39" s="1137"/>
      <c r="AN39" s="1138"/>
      <c r="AO39" s="291">
        <v>-50412</v>
      </c>
      <c r="AP39" s="291">
        <v>-4970</v>
      </c>
      <c r="AQ39" s="292">
        <v>-2554</v>
      </c>
      <c r="AR39" s="293">
        <v>94.6</v>
      </c>
      <c r="AS39" s="290"/>
    </row>
    <row r="40" spans="1:46" ht="27" customHeight="1" x14ac:dyDescent="0.2">
      <c r="A40" s="247"/>
      <c r="AK40" s="1133" t="s">
        <v>513</v>
      </c>
      <c r="AL40" s="1134"/>
      <c r="AM40" s="1134"/>
      <c r="AN40" s="1135"/>
      <c r="AO40" s="291">
        <v>-1231326</v>
      </c>
      <c r="AP40" s="291">
        <v>-121385</v>
      </c>
      <c r="AQ40" s="292">
        <v>-52280</v>
      </c>
      <c r="AR40" s="293">
        <v>132.19999999999999</v>
      </c>
      <c r="AS40" s="290"/>
    </row>
    <row r="41" spans="1:46" ht="13.2" x14ac:dyDescent="0.2">
      <c r="A41" s="247"/>
      <c r="AK41" s="1139" t="s">
        <v>286</v>
      </c>
      <c r="AL41" s="1140"/>
      <c r="AM41" s="1140"/>
      <c r="AN41" s="1141"/>
      <c r="AO41" s="291">
        <v>496578</v>
      </c>
      <c r="AP41" s="291">
        <v>48953</v>
      </c>
      <c r="AQ41" s="292">
        <v>26115</v>
      </c>
      <c r="AR41" s="293">
        <v>87.5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2" x14ac:dyDescent="0.2">
      <c r="A50" s="247"/>
      <c r="AK50" s="305"/>
      <c r="AL50" s="306"/>
      <c r="AM50" s="1127"/>
      <c r="AN50" s="307" t="s">
        <v>517</v>
      </c>
      <c r="AO50" s="308" t="s">
        <v>518</v>
      </c>
      <c r="AP50" s="309" t="s">
        <v>519</v>
      </c>
      <c r="AQ50" s="310" t="s">
        <v>520</v>
      </c>
      <c r="AR50" s="311" t="s">
        <v>521</v>
      </c>
    </row>
    <row r="51" spans="1:44" ht="13.2" x14ac:dyDescent="0.2">
      <c r="A51" s="247"/>
      <c r="AK51" s="303" t="s">
        <v>522</v>
      </c>
      <c r="AL51" s="304"/>
      <c r="AM51" s="312">
        <v>1187640</v>
      </c>
      <c r="AN51" s="313">
        <v>106850</v>
      </c>
      <c r="AO51" s="314">
        <v>4.4000000000000004</v>
      </c>
      <c r="AP51" s="315">
        <v>117234</v>
      </c>
      <c r="AQ51" s="316">
        <v>13.4</v>
      </c>
      <c r="AR51" s="317">
        <v>-9</v>
      </c>
    </row>
    <row r="52" spans="1:44" ht="13.2" x14ac:dyDescent="0.2">
      <c r="A52" s="247"/>
      <c r="AK52" s="318"/>
      <c r="AL52" s="319" t="s">
        <v>523</v>
      </c>
      <c r="AM52" s="320">
        <v>938885</v>
      </c>
      <c r="AN52" s="321">
        <v>84470</v>
      </c>
      <c r="AO52" s="322">
        <v>5</v>
      </c>
      <c r="AP52" s="323">
        <v>59796</v>
      </c>
      <c r="AQ52" s="324">
        <v>16.600000000000001</v>
      </c>
      <c r="AR52" s="325">
        <v>-11.6</v>
      </c>
    </row>
    <row r="53" spans="1:44" ht="13.2" x14ac:dyDescent="0.2">
      <c r="A53" s="247"/>
      <c r="AK53" s="303" t="s">
        <v>524</v>
      </c>
      <c r="AL53" s="304"/>
      <c r="AM53" s="312">
        <v>711801</v>
      </c>
      <c r="AN53" s="313">
        <v>65399</v>
      </c>
      <c r="AO53" s="314">
        <v>-38.799999999999997</v>
      </c>
      <c r="AP53" s="315">
        <v>97758</v>
      </c>
      <c r="AQ53" s="316">
        <v>-16.600000000000001</v>
      </c>
      <c r="AR53" s="317">
        <v>-22.2</v>
      </c>
    </row>
    <row r="54" spans="1:44" ht="13.2" x14ac:dyDescent="0.2">
      <c r="A54" s="247"/>
      <c r="AK54" s="318"/>
      <c r="AL54" s="319" t="s">
        <v>523</v>
      </c>
      <c r="AM54" s="320">
        <v>434584</v>
      </c>
      <c r="AN54" s="321">
        <v>39929</v>
      </c>
      <c r="AO54" s="322">
        <v>-52.7</v>
      </c>
      <c r="AP54" s="323">
        <v>45946</v>
      </c>
      <c r="AQ54" s="324">
        <v>-23.2</v>
      </c>
      <c r="AR54" s="325">
        <v>-29.5</v>
      </c>
    </row>
    <row r="55" spans="1:44" ht="13.2" x14ac:dyDescent="0.2">
      <c r="A55" s="247"/>
      <c r="AK55" s="303" t="s">
        <v>525</v>
      </c>
      <c r="AL55" s="304"/>
      <c r="AM55" s="312">
        <v>613024</v>
      </c>
      <c r="AN55" s="313">
        <v>57502</v>
      </c>
      <c r="AO55" s="314">
        <v>-12.1</v>
      </c>
      <c r="AP55" s="315">
        <v>91338</v>
      </c>
      <c r="AQ55" s="316">
        <v>-6.6</v>
      </c>
      <c r="AR55" s="317">
        <v>-5.5</v>
      </c>
    </row>
    <row r="56" spans="1:44" ht="13.2" x14ac:dyDescent="0.2">
      <c r="A56" s="247"/>
      <c r="AK56" s="318"/>
      <c r="AL56" s="319" t="s">
        <v>523</v>
      </c>
      <c r="AM56" s="320">
        <v>446977</v>
      </c>
      <c r="AN56" s="321">
        <v>41926</v>
      </c>
      <c r="AO56" s="322">
        <v>5</v>
      </c>
      <c r="AP56" s="323">
        <v>43989</v>
      </c>
      <c r="AQ56" s="324">
        <v>-4.3</v>
      </c>
      <c r="AR56" s="325">
        <v>9.3000000000000007</v>
      </c>
    </row>
    <row r="57" spans="1:44" ht="13.2" x14ac:dyDescent="0.2">
      <c r="A57" s="247"/>
      <c r="AK57" s="303" t="s">
        <v>526</v>
      </c>
      <c r="AL57" s="304"/>
      <c r="AM57" s="312">
        <v>717027</v>
      </c>
      <c r="AN57" s="313">
        <v>69005</v>
      </c>
      <c r="AO57" s="314">
        <v>20</v>
      </c>
      <c r="AP57" s="315">
        <v>103975</v>
      </c>
      <c r="AQ57" s="316">
        <v>13.8</v>
      </c>
      <c r="AR57" s="317">
        <v>6.2</v>
      </c>
    </row>
    <row r="58" spans="1:44" ht="13.2" x14ac:dyDescent="0.2">
      <c r="A58" s="247"/>
      <c r="AK58" s="318"/>
      <c r="AL58" s="319" t="s">
        <v>523</v>
      </c>
      <c r="AM58" s="320">
        <v>463159</v>
      </c>
      <c r="AN58" s="321">
        <v>44573</v>
      </c>
      <c r="AO58" s="322">
        <v>6.3</v>
      </c>
      <c r="AP58" s="323">
        <v>52698</v>
      </c>
      <c r="AQ58" s="324">
        <v>19.8</v>
      </c>
      <c r="AR58" s="325">
        <v>-13.5</v>
      </c>
    </row>
    <row r="59" spans="1:44" ht="13.2" x14ac:dyDescent="0.2">
      <c r="A59" s="247"/>
      <c r="AK59" s="303" t="s">
        <v>527</v>
      </c>
      <c r="AL59" s="304"/>
      <c r="AM59" s="312">
        <v>1621819</v>
      </c>
      <c r="AN59" s="313">
        <v>159880</v>
      </c>
      <c r="AO59" s="314">
        <v>131.69999999999999</v>
      </c>
      <c r="AP59" s="315">
        <v>112678</v>
      </c>
      <c r="AQ59" s="316">
        <v>8.4</v>
      </c>
      <c r="AR59" s="317">
        <v>123.3</v>
      </c>
    </row>
    <row r="60" spans="1:44" ht="13.2" x14ac:dyDescent="0.2">
      <c r="A60" s="247"/>
      <c r="AK60" s="318"/>
      <c r="AL60" s="319" t="s">
        <v>523</v>
      </c>
      <c r="AM60" s="320">
        <v>1492294</v>
      </c>
      <c r="AN60" s="321">
        <v>147111</v>
      </c>
      <c r="AO60" s="322">
        <v>230</v>
      </c>
      <c r="AP60" s="323">
        <v>55165</v>
      </c>
      <c r="AQ60" s="324">
        <v>4.7</v>
      </c>
      <c r="AR60" s="325">
        <v>225.3</v>
      </c>
    </row>
    <row r="61" spans="1:44" ht="13.2" x14ac:dyDescent="0.2">
      <c r="A61" s="247"/>
      <c r="AK61" s="303" t="s">
        <v>528</v>
      </c>
      <c r="AL61" s="326"/>
      <c r="AM61" s="312">
        <v>970262</v>
      </c>
      <c r="AN61" s="313">
        <v>91727</v>
      </c>
      <c r="AO61" s="314">
        <v>21</v>
      </c>
      <c r="AP61" s="315">
        <v>104597</v>
      </c>
      <c r="AQ61" s="327">
        <v>2.5</v>
      </c>
      <c r="AR61" s="317">
        <v>18.5</v>
      </c>
    </row>
    <row r="62" spans="1:44" ht="13.2" x14ac:dyDescent="0.2">
      <c r="A62" s="247"/>
      <c r="AK62" s="318"/>
      <c r="AL62" s="319" t="s">
        <v>523</v>
      </c>
      <c r="AM62" s="320">
        <v>755180</v>
      </c>
      <c r="AN62" s="321">
        <v>71602</v>
      </c>
      <c r="AO62" s="322">
        <v>38.700000000000003</v>
      </c>
      <c r="AP62" s="323">
        <v>51519</v>
      </c>
      <c r="AQ62" s="324">
        <v>2.7</v>
      </c>
      <c r="AR62" s="325">
        <v>36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CqUtaRFwYABfPawD/VeLn2QPLByVGg6Op6eiPyx6T8+tRmPAtQ8WYWS8VofC8UOnPEgtw4YrHAe1f30yU4+qQ==" saltValue="Gt6FGUc/DPWjM2pNAWBNe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DU121"/>
  <sheetViews>
    <sheetView showGridLines="0" topLeftCell="A88"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Rl0QOqU8WY8y1ioCfwdqQ64bbp3okqvxHvuVJdWNHnlAA2igHB3d+HUy39gLOKAj3QU3Q6MjQ4ogW9pefqXwdA==" saltValue="S0AVwCS21p4o6TqrvGyu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EL116"/>
  <sheetViews>
    <sheetView showGridLines="0" topLeftCell="A88"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MmnjjTrvoXkdoDm46QFEzaEurW2MWEnwpipNWc58NOyJIhWfeppb+zJ/GMd6ayLWFcX6ldLeLt7aolNQuYS8Ig==" saltValue="mKSEngUfdJkbeOI74nUQP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C000"/>
    <pageSetUpPr fitToPage="1"/>
  </sheetPr>
  <dimension ref="B1:J50"/>
  <sheetViews>
    <sheetView showGridLines="0" topLeftCell="A28"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26.77</v>
      </c>
      <c r="G47" s="12">
        <v>32.450000000000003</v>
      </c>
      <c r="H47" s="12">
        <v>36.83</v>
      </c>
      <c r="I47" s="12">
        <v>34.979999999999997</v>
      </c>
      <c r="J47" s="13">
        <v>32.479999999999997</v>
      </c>
    </row>
    <row r="48" spans="2:10" ht="57.75" customHeight="1" x14ac:dyDescent="0.2">
      <c r="B48" s="14"/>
      <c r="C48" s="1154" t="s">
        <v>4</v>
      </c>
      <c r="D48" s="1154"/>
      <c r="E48" s="1155"/>
      <c r="F48" s="15">
        <v>5.35</v>
      </c>
      <c r="G48" s="16">
        <v>3.24</v>
      </c>
      <c r="H48" s="16">
        <v>3.47</v>
      </c>
      <c r="I48" s="16">
        <v>3.23</v>
      </c>
      <c r="J48" s="17">
        <v>3.42</v>
      </c>
    </row>
    <row r="49" spans="2:10" ht="57.75" customHeight="1" thickBot="1" x14ac:dyDescent="0.25">
      <c r="B49" s="18"/>
      <c r="C49" s="1156" t="s">
        <v>5</v>
      </c>
      <c r="D49" s="1156"/>
      <c r="E49" s="1157"/>
      <c r="F49" s="19">
        <v>4.33</v>
      </c>
      <c r="G49" s="20">
        <v>5.1100000000000003</v>
      </c>
      <c r="H49" s="20">
        <v>3.87</v>
      </c>
      <c r="I49" s="20" t="s">
        <v>535</v>
      </c>
      <c r="J49" s="21" t="s">
        <v>536</v>
      </c>
    </row>
    <row r="50" spans="2:10" ht="13.2" x14ac:dyDescent="0.2"/>
  </sheetData>
  <sheetProtection algorithmName="SHA-512" hashValue="kxebU8KwhEAqlV+KaIxoYwSC2QKT/knNpMCLIfYu5JRqet3cm5eRiFW9PDI9tkoBEaB/DKcKonerbo/uy+s5zQ==" saltValue="KxLsogkcTpVEQuDshjXb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C000"/>
    <pageSetUpPr fitToPage="1"/>
  </sheetPr>
  <dimension ref="A1:P45"/>
  <sheetViews>
    <sheetView showGridLines="0" topLeftCell="A1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537</v>
      </c>
      <c r="D34" s="1162"/>
      <c r="E34" s="1163"/>
      <c r="F34" s="32">
        <v>6.99</v>
      </c>
      <c r="G34" s="33">
        <v>14</v>
      </c>
      <c r="H34" s="33">
        <v>24.91</v>
      </c>
      <c r="I34" s="33">
        <v>25.29</v>
      </c>
      <c r="J34" s="34">
        <v>17.260000000000002</v>
      </c>
      <c r="K34" s="22"/>
      <c r="L34" s="22"/>
      <c r="M34" s="22"/>
      <c r="N34" s="22"/>
      <c r="O34" s="22"/>
      <c r="P34" s="22"/>
    </row>
    <row r="35" spans="1:16" ht="39" customHeight="1" x14ac:dyDescent="0.2">
      <c r="A35" s="22"/>
      <c r="B35" s="35"/>
      <c r="C35" s="1158" t="s">
        <v>538</v>
      </c>
      <c r="D35" s="1158"/>
      <c r="E35" s="1159"/>
      <c r="F35" s="36">
        <v>10.14</v>
      </c>
      <c r="G35" s="37">
        <v>10.07</v>
      </c>
      <c r="H35" s="37">
        <v>10.91</v>
      </c>
      <c r="I35" s="37">
        <v>10.39</v>
      </c>
      <c r="J35" s="38">
        <v>7.93</v>
      </c>
      <c r="K35" s="22"/>
      <c r="L35" s="22"/>
      <c r="M35" s="22"/>
      <c r="N35" s="22"/>
      <c r="O35" s="22"/>
      <c r="P35" s="22"/>
    </row>
    <row r="36" spans="1:16" ht="39" customHeight="1" x14ac:dyDescent="0.2">
      <c r="A36" s="22"/>
      <c r="B36" s="35"/>
      <c r="C36" s="1158" t="s">
        <v>539</v>
      </c>
      <c r="D36" s="1158"/>
      <c r="E36" s="1159"/>
      <c r="F36" s="36">
        <v>5.58</v>
      </c>
      <c r="G36" s="37">
        <v>5.68</v>
      </c>
      <c r="H36" s="37">
        <v>5.97</v>
      </c>
      <c r="I36" s="37">
        <v>6.19</v>
      </c>
      <c r="J36" s="38">
        <v>5.24</v>
      </c>
      <c r="K36" s="22"/>
      <c r="L36" s="22"/>
      <c r="M36" s="22"/>
      <c r="N36" s="22"/>
      <c r="O36" s="22"/>
      <c r="P36" s="22"/>
    </row>
    <row r="37" spans="1:16" ht="39" customHeight="1" x14ac:dyDescent="0.2">
      <c r="A37" s="22"/>
      <c r="B37" s="35"/>
      <c r="C37" s="1158" t="s">
        <v>540</v>
      </c>
      <c r="D37" s="1158"/>
      <c r="E37" s="1159"/>
      <c r="F37" s="36">
        <v>5.0999999999999996</v>
      </c>
      <c r="G37" s="37">
        <v>3.03</v>
      </c>
      <c r="H37" s="37">
        <v>3.28</v>
      </c>
      <c r="I37" s="37">
        <v>3</v>
      </c>
      <c r="J37" s="38">
        <v>3.17</v>
      </c>
      <c r="K37" s="22"/>
      <c r="L37" s="22"/>
      <c r="M37" s="22"/>
      <c r="N37" s="22"/>
      <c r="O37" s="22"/>
      <c r="P37" s="22"/>
    </row>
    <row r="38" spans="1:16" ht="39" customHeight="1" x14ac:dyDescent="0.2">
      <c r="A38" s="22"/>
      <c r="B38" s="35"/>
      <c r="C38" s="1158" t="s">
        <v>541</v>
      </c>
      <c r="D38" s="1158"/>
      <c r="E38" s="1159"/>
      <c r="F38" s="36">
        <v>1.26</v>
      </c>
      <c r="G38" s="37">
        <v>1.2</v>
      </c>
      <c r="H38" s="37">
        <v>1.2</v>
      </c>
      <c r="I38" s="37">
        <v>1.17</v>
      </c>
      <c r="J38" s="38">
        <v>1.1100000000000001</v>
      </c>
      <c r="K38" s="22"/>
      <c r="L38" s="22"/>
      <c r="M38" s="22"/>
      <c r="N38" s="22"/>
      <c r="O38" s="22"/>
      <c r="P38" s="22"/>
    </row>
    <row r="39" spans="1:16" ht="39" customHeight="1" x14ac:dyDescent="0.2">
      <c r="A39" s="22"/>
      <c r="B39" s="35"/>
      <c r="C39" s="1158" t="s">
        <v>542</v>
      </c>
      <c r="D39" s="1158"/>
      <c r="E39" s="1159"/>
      <c r="F39" s="36">
        <v>0.52</v>
      </c>
      <c r="G39" s="37">
        <v>0.63</v>
      </c>
      <c r="H39" s="37">
        <v>0.76</v>
      </c>
      <c r="I39" s="37">
        <v>0.66</v>
      </c>
      <c r="J39" s="38">
        <v>0.51</v>
      </c>
      <c r="K39" s="22"/>
      <c r="L39" s="22"/>
      <c r="M39" s="22"/>
      <c r="N39" s="22"/>
      <c r="O39" s="22"/>
      <c r="P39" s="22"/>
    </row>
    <row r="40" spans="1:16" ht="39" customHeight="1" x14ac:dyDescent="0.2">
      <c r="A40" s="22"/>
      <c r="B40" s="35"/>
      <c r="C40" s="1158" t="s">
        <v>543</v>
      </c>
      <c r="D40" s="1158"/>
      <c r="E40" s="1159"/>
      <c r="F40" s="36">
        <v>0.05</v>
      </c>
      <c r="G40" s="37">
        <v>0.37</v>
      </c>
      <c r="H40" s="37">
        <v>0.64</v>
      </c>
      <c r="I40" s="37">
        <v>0.4</v>
      </c>
      <c r="J40" s="38">
        <v>0.43</v>
      </c>
      <c r="K40" s="22"/>
      <c r="L40" s="22"/>
      <c r="M40" s="22"/>
      <c r="N40" s="22"/>
      <c r="O40" s="22"/>
      <c r="P40" s="22"/>
    </row>
    <row r="41" spans="1:16" ht="39" customHeight="1" x14ac:dyDescent="0.2">
      <c r="A41" s="22"/>
      <c r="B41" s="35"/>
      <c r="C41" s="1158" t="s">
        <v>544</v>
      </c>
      <c r="D41" s="1158"/>
      <c r="E41" s="1159"/>
      <c r="F41" s="36" t="s">
        <v>492</v>
      </c>
      <c r="G41" s="37" t="s">
        <v>492</v>
      </c>
      <c r="H41" s="37" t="s">
        <v>492</v>
      </c>
      <c r="I41" s="37" t="s">
        <v>492</v>
      </c>
      <c r="J41" s="38">
        <v>0.23</v>
      </c>
      <c r="K41" s="22"/>
      <c r="L41" s="22"/>
      <c r="M41" s="22"/>
      <c r="N41" s="22"/>
      <c r="O41" s="22"/>
      <c r="P41" s="22"/>
    </row>
    <row r="42" spans="1:16" ht="39" customHeight="1" x14ac:dyDescent="0.2">
      <c r="A42" s="22"/>
      <c r="B42" s="39"/>
      <c r="C42" s="1158" t="s">
        <v>545</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546</v>
      </c>
      <c r="D43" s="1160"/>
      <c r="E43" s="1161"/>
      <c r="F43" s="41">
        <v>0.62</v>
      </c>
      <c r="G43" s="42">
        <v>0.47</v>
      </c>
      <c r="H43" s="42">
        <v>0.46</v>
      </c>
      <c r="I43" s="42">
        <v>1.1000000000000001</v>
      </c>
      <c r="J43" s="43">
        <v>0.13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Tgef/IMv6wlBYxXU8+IuEzKaJknZ3BRHUk7FWnmEWt8nM1ZGbb55TXd3C30OAThxJJGzJpxO6tA4mhYFJ1GmA==" saltValue="ZbGP/QtkKqro87cmvcal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C000"/>
    <pageSetUpPr fitToPage="1"/>
  </sheetPr>
  <dimension ref="A1:U64"/>
  <sheetViews>
    <sheetView showGridLines="0" topLeftCell="A29" zoomScale="87" zoomScaleNormal="87"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973</v>
      </c>
      <c r="L45" s="58">
        <v>984</v>
      </c>
      <c r="M45" s="58">
        <v>1166</v>
      </c>
      <c r="N45" s="58">
        <v>1263</v>
      </c>
      <c r="O45" s="59">
        <v>1292</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492</v>
      </c>
      <c r="L46" s="62" t="s">
        <v>492</v>
      </c>
      <c r="M46" s="62" t="s">
        <v>492</v>
      </c>
      <c r="N46" s="62" t="s">
        <v>492</v>
      </c>
      <c r="O46" s="63" t="s">
        <v>492</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492</v>
      </c>
      <c r="L47" s="62" t="s">
        <v>492</v>
      </c>
      <c r="M47" s="62" t="s">
        <v>492</v>
      </c>
      <c r="N47" s="62" t="s">
        <v>492</v>
      </c>
      <c r="O47" s="63" t="s">
        <v>492</v>
      </c>
      <c r="P47" s="46"/>
      <c r="Q47" s="46"/>
      <c r="R47" s="46"/>
      <c r="S47" s="46"/>
      <c r="T47" s="46"/>
      <c r="U47" s="46"/>
    </row>
    <row r="48" spans="1:21" ht="30.75" customHeight="1" x14ac:dyDescent="0.2">
      <c r="A48" s="46"/>
      <c r="B48" s="1189"/>
      <c r="C48" s="1190"/>
      <c r="D48" s="60"/>
      <c r="E48" s="1166" t="s">
        <v>13</v>
      </c>
      <c r="F48" s="1166"/>
      <c r="G48" s="1166"/>
      <c r="H48" s="1166"/>
      <c r="I48" s="1166"/>
      <c r="J48" s="1167"/>
      <c r="K48" s="61">
        <v>619</v>
      </c>
      <c r="L48" s="62">
        <v>560</v>
      </c>
      <c r="M48" s="62">
        <v>542</v>
      </c>
      <c r="N48" s="62">
        <v>515</v>
      </c>
      <c r="O48" s="63">
        <v>483</v>
      </c>
      <c r="P48" s="46"/>
      <c r="Q48" s="46"/>
      <c r="R48" s="46"/>
      <c r="S48" s="46"/>
      <c r="T48" s="46"/>
      <c r="U48" s="46"/>
    </row>
    <row r="49" spans="1:21" ht="30.75" customHeight="1" x14ac:dyDescent="0.2">
      <c r="A49" s="46"/>
      <c r="B49" s="1189"/>
      <c r="C49" s="1190"/>
      <c r="D49" s="60"/>
      <c r="E49" s="1166" t="s">
        <v>14</v>
      </c>
      <c r="F49" s="1166"/>
      <c r="G49" s="1166"/>
      <c r="H49" s="1166"/>
      <c r="I49" s="1166"/>
      <c r="J49" s="1167"/>
      <c r="K49" s="61">
        <v>15</v>
      </c>
      <c r="L49" s="62">
        <v>8</v>
      </c>
      <c r="M49" s="62">
        <v>3</v>
      </c>
      <c r="N49" s="62">
        <v>3</v>
      </c>
      <c r="O49" s="63">
        <v>4</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492</v>
      </c>
      <c r="L50" s="62" t="s">
        <v>492</v>
      </c>
      <c r="M50" s="62" t="s">
        <v>492</v>
      </c>
      <c r="N50" s="62" t="s">
        <v>492</v>
      </c>
      <c r="O50" s="63" t="s">
        <v>492</v>
      </c>
      <c r="P50" s="46"/>
      <c r="Q50" s="46"/>
      <c r="R50" s="46"/>
      <c r="S50" s="46"/>
      <c r="T50" s="46"/>
      <c r="U50" s="46"/>
    </row>
    <row r="51" spans="1:21" ht="30.75" customHeight="1" x14ac:dyDescent="0.2">
      <c r="A51" s="46"/>
      <c r="B51" s="1191"/>
      <c r="C51" s="1192"/>
      <c r="D51" s="64"/>
      <c r="E51" s="1166" t="s">
        <v>16</v>
      </c>
      <c r="F51" s="1166"/>
      <c r="G51" s="1166"/>
      <c r="H51" s="1166"/>
      <c r="I51" s="1166"/>
      <c r="J51" s="1167"/>
      <c r="K51" s="61">
        <v>1</v>
      </c>
      <c r="L51" s="62">
        <v>0</v>
      </c>
      <c r="M51" s="62">
        <v>0</v>
      </c>
      <c r="N51" s="62">
        <v>0</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1097</v>
      </c>
      <c r="L52" s="62">
        <v>1085</v>
      </c>
      <c r="M52" s="62">
        <v>1188</v>
      </c>
      <c r="N52" s="62">
        <v>1233</v>
      </c>
      <c r="O52" s="63">
        <v>1282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511</v>
      </c>
      <c r="L53" s="67">
        <v>467</v>
      </c>
      <c r="M53" s="67">
        <v>523</v>
      </c>
      <c r="N53" s="67">
        <v>548</v>
      </c>
      <c r="O53" s="68">
        <v>497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UHEXuFWACcx0TuyuE1fuFbNsomd1wnuDySJtH8uGfw3pGxIM6W3X8cpRBJrL3aKUR52gwqFnnuFQT7Jj/xH7A==" saltValue="3HDjsi7eVhCFpXzqNMYU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C000"/>
    <pageSetUpPr fitToPage="1"/>
  </sheetPr>
  <dimension ref="B1:M55"/>
  <sheetViews>
    <sheetView showGridLines="0" topLeftCell="A43"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7" t="s">
        <v>30</v>
      </c>
      <c r="C41" s="1208"/>
      <c r="D41" s="103"/>
      <c r="E41" s="1209" t="s">
        <v>31</v>
      </c>
      <c r="F41" s="1209"/>
      <c r="G41" s="1209"/>
      <c r="H41" s="1210"/>
      <c r="I41" s="330">
        <v>13537</v>
      </c>
      <c r="J41" s="331">
        <v>13251</v>
      </c>
      <c r="K41" s="331">
        <v>12616</v>
      </c>
      <c r="L41" s="331">
        <v>11761</v>
      </c>
      <c r="M41" s="332">
        <v>11979</v>
      </c>
    </row>
    <row r="42" spans="2:13" ht="27.75" customHeight="1" x14ac:dyDescent="0.2">
      <c r="B42" s="1197"/>
      <c r="C42" s="1198"/>
      <c r="D42" s="104"/>
      <c r="E42" s="1201" t="s">
        <v>32</v>
      </c>
      <c r="F42" s="1201"/>
      <c r="G42" s="1201"/>
      <c r="H42" s="1202"/>
      <c r="I42" s="333">
        <v>426</v>
      </c>
      <c r="J42" s="334">
        <v>270</v>
      </c>
      <c r="K42" s="334">
        <v>432</v>
      </c>
      <c r="L42" s="334">
        <v>1024</v>
      </c>
      <c r="M42" s="335">
        <v>343</v>
      </c>
    </row>
    <row r="43" spans="2:13" ht="27.75" customHeight="1" x14ac:dyDescent="0.2">
      <c r="B43" s="1197"/>
      <c r="C43" s="1198"/>
      <c r="D43" s="104"/>
      <c r="E43" s="1201" t="s">
        <v>33</v>
      </c>
      <c r="F43" s="1201"/>
      <c r="G43" s="1201"/>
      <c r="H43" s="1202"/>
      <c r="I43" s="333">
        <v>5882</v>
      </c>
      <c r="J43" s="334">
        <v>5291</v>
      </c>
      <c r="K43" s="334">
        <v>5275</v>
      </c>
      <c r="L43" s="334">
        <v>5246</v>
      </c>
      <c r="M43" s="335">
        <v>5094</v>
      </c>
    </row>
    <row r="44" spans="2:13" ht="27.75" customHeight="1" x14ac:dyDescent="0.2">
      <c r="B44" s="1197"/>
      <c r="C44" s="1198"/>
      <c r="D44" s="104"/>
      <c r="E44" s="1201" t="s">
        <v>34</v>
      </c>
      <c r="F44" s="1201"/>
      <c r="G44" s="1201"/>
      <c r="H44" s="1202"/>
      <c r="I44" s="333">
        <v>8</v>
      </c>
      <c r="J44" s="334">
        <v>15</v>
      </c>
      <c r="K44" s="334">
        <v>12</v>
      </c>
      <c r="L44" s="334">
        <v>9</v>
      </c>
      <c r="M44" s="335">
        <v>25</v>
      </c>
    </row>
    <row r="45" spans="2:13" ht="27.75" customHeight="1" x14ac:dyDescent="0.2">
      <c r="B45" s="1197"/>
      <c r="C45" s="1198"/>
      <c r="D45" s="104"/>
      <c r="E45" s="1201" t="s">
        <v>35</v>
      </c>
      <c r="F45" s="1201"/>
      <c r="G45" s="1201"/>
      <c r="H45" s="1202"/>
      <c r="I45" s="333">
        <v>231</v>
      </c>
      <c r="J45" s="334">
        <v>309</v>
      </c>
      <c r="K45" s="334">
        <v>237</v>
      </c>
      <c r="L45" s="334">
        <v>320</v>
      </c>
      <c r="M45" s="335">
        <v>305</v>
      </c>
    </row>
    <row r="46" spans="2:13" ht="27.75" customHeight="1" x14ac:dyDescent="0.2">
      <c r="B46" s="1197"/>
      <c r="C46" s="1198"/>
      <c r="D46" s="105"/>
      <c r="E46" s="1201" t="s">
        <v>36</v>
      </c>
      <c r="F46" s="1201"/>
      <c r="G46" s="1201"/>
      <c r="H46" s="1202"/>
      <c r="I46" s="333" t="s">
        <v>492</v>
      </c>
      <c r="J46" s="334" t="s">
        <v>492</v>
      </c>
      <c r="K46" s="334" t="s">
        <v>492</v>
      </c>
      <c r="L46" s="334" t="s">
        <v>492</v>
      </c>
      <c r="M46" s="335" t="s">
        <v>492</v>
      </c>
    </row>
    <row r="47" spans="2:13" ht="27.75" customHeight="1" x14ac:dyDescent="0.2">
      <c r="B47" s="1197"/>
      <c r="C47" s="1198"/>
      <c r="D47" s="106"/>
      <c r="E47" s="1211" t="s">
        <v>37</v>
      </c>
      <c r="F47" s="1212"/>
      <c r="G47" s="1212"/>
      <c r="H47" s="1213"/>
      <c r="I47" s="333" t="s">
        <v>492</v>
      </c>
      <c r="J47" s="334" t="s">
        <v>492</v>
      </c>
      <c r="K47" s="334" t="s">
        <v>492</v>
      </c>
      <c r="L47" s="334" t="s">
        <v>492</v>
      </c>
      <c r="M47" s="335" t="s">
        <v>492</v>
      </c>
    </row>
    <row r="48" spans="2:13" ht="27.75" customHeight="1" x14ac:dyDescent="0.2">
      <c r="B48" s="1197"/>
      <c r="C48" s="1198"/>
      <c r="D48" s="104"/>
      <c r="E48" s="1201" t="s">
        <v>38</v>
      </c>
      <c r="F48" s="1201"/>
      <c r="G48" s="1201"/>
      <c r="H48" s="1202"/>
      <c r="I48" s="333" t="s">
        <v>492</v>
      </c>
      <c r="J48" s="334" t="s">
        <v>492</v>
      </c>
      <c r="K48" s="334" t="s">
        <v>492</v>
      </c>
      <c r="L48" s="334" t="s">
        <v>492</v>
      </c>
      <c r="M48" s="335" t="s">
        <v>492</v>
      </c>
    </row>
    <row r="49" spans="2:13" ht="27.75" customHeight="1" x14ac:dyDescent="0.2">
      <c r="B49" s="1199"/>
      <c r="C49" s="1200"/>
      <c r="D49" s="104"/>
      <c r="E49" s="1201" t="s">
        <v>39</v>
      </c>
      <c r="F49" s="1201"/>
      <c r="G49" s="1201"/>
      <c r="H49" s="1202"/>
      <c r="I49" s="333" t="s">
        <v>492</v>
      </c>
      <c r="J49" s="334" t="s">
        <v>492</v>
      </c>
      <c r="K49" s="334" t="s">
        <v>492</v>
      </c>
      <c r="L49" s="334" t="s">
        <v>492</v>
      </c>
      <c r="M49" s="335" t="s">
        <v>492</v>
      </c>
    </row>
    <row r="50" spans="2:13" ht="27.75" customHeight="1" x14ac:dyDescent="0.2">
      <c r="B50" s="1195" t="s">
        <v>40</v>
      </c>
      <c r="C50" s="1196"/>
      <c r="D50" s="107"/>
      <c r="E50" s="1201" t="s">
        <v>41</v>
      </c>
      <c r="F50" s="1201"/>
      <c r="G50" s="1201"/>
      <c r="H50" s="1202"/>
      <c r="I50" s="333">
        <v>2825</v>
      </c>
      <c r="J50" s="334">
        <v>3540</v>
      </c>
      <c r="K50" s="334">
        <v>3833</v>
      </c>
      <c r="L50" s="334">
        <v>3744</v>
      </c>
      <c r="M50" s="335">
        <v>3758</v>
      </c>
    </row>
    <row r="51" spans="2:13" ht="27.75" customHeight="1" x14ac:dyDescent="0.2">
      <c r="B51" s="1197"/>
      <c r="C51" s="1198"/>
      <c r="D51" s="104"/>
      <c r="E51" s="1201" t="s">
        <v>42</v>
      </c>
      <c r="F51" s="1201"/>
      <c r="G51" s="1201"/>
      <c r="H51" s="1202"/>
      <c r="I51" s="333">
        <v>810</v>
      </c>
      <c r="J51" s="334">
        <v>821</v>
      </c>
      <c r="K51" s="334">
        <v>762</v>
      </c>
      <c r="L51" s="334">
        <v>682</v>
      </c>
      <c r="M51" s="335">
        <v>589</v>
      </c>
    </row>
    <row r="52" spans="2:13" ht="27.75" customHeight="1" x14ac:dyDescent="0.2">
      <c r="B52" s="1199"/>
      <c r="C52" s="1200"/>
      <c r="D52" s="104"/>
      <c r="E52" s="1201" t="s">
        <v>43</v>
      </c>
      <c r="F52" s="1201"/>
      <c r="G52" s="1201"/>
      <c r="H52" s="1202"/>
      <c r="I52" s="333">
        <v>13403</v>
      </c>
      <c r="J52" s="334">
        <v>13142</v>
      </c>
      <c r="K52" s="334">
        <v>12375</v>
      </c>
      <c r="L52" s="334">
        <v>11730</v>
      </c>
      <c r="M52" s="335">
        <v>11685</v>
      </c>
    </row>
    <row r="53" spans="2:13" ht="27.75" customHeight="1" thickBot="1" x14ac:dyDescent="0.25">
      <c r="B53" s="1203" t="s">
        <v>19</v>
      </c>
      <c r="C53" s="1204"/>
      <c r="D53" s="108"/>
      <c r="E53" s="1205" t="s">
        <v>44</v>
      </c>
      <c r="F53" s="1205"/>
      <c r="G53" s="1205"/>
      <c r="H53" s="1206"/>
      <c r="I53" s="336">
        <v>3045</v>
      </c>
      <c r="J53" s="337">
        <v>1633</v>
      </c>
      <c r="K53" s="337">
        <v>1602</v>
      </c>
      <c r="L53" s="337">
        <v>2203</v>
      </c>
      <c r="M53" s="338">
        <v>1713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e8UoSWunnLTUHMDh62CbBi0OEFRffBm6iPpSOuDYA9v/vKGWs8CNlqYBbS6Axoyc1kuZhm/25/wpYhZ65Oww==" saltValue="tNUiCeXgNSkTieqOM9b+6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B1:W64"/>
  <sheetViews>
    <sheetView showGridLines="0" topLeftCell="E7" zoomScale="86" zoomScaleNormal="86" zoomScaleSheetLayoutView="100" workbookViewId="0">
      <selection activeCell="H63" sqref="H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22" t="s">
        <v>46</v>
      </c>
      <c r="D55" s="1222"/>
      <c r="E55" s="1223"/>
      <c r="F55" s="339">
        <v>1966</v>
      </c>
      <c r="G55" s="339">
        <v>1901</v>
      </c>
      <c r="H55" s="340">
        <v>1833</v>
      </c>
    </row>
    <row r="56" spans="2:8" ht="52.5" customHeight="1" x14ac:dyDescent="0.2">
      <c r="B56" s="120"/>
      <c r="C56" s="1224" t="s">
        <v>47</v>
      </c>
      <c r="D56" s="1224"/>
      <c r="E56" s="1225"/>
      <c r="F56" s="341">
        <v>22</v>
      </c>
      <c r="G56" s="341">
        <v>47</v>
      </c>
      <c r="H56" s="342">
        <v>67</v>
      </c>
    </row>
    <row r="57" spans="2:8" ht="53.25" customHeight="1" x14ac:dyDescent="0.2">
      <c r="B57" s="120"/>
      <c r="C57" s="1226" t="s">
        <v>48</v>
      </c>
      <c r="D57" s="1226"/>
      <c r="E57" s="1227"/>
      <c r="F57" s="343">
        <v>2553</v>
      </c>
      <c r="G57" s="343">
        <v>2496</v>
      </c>
      <c r="H57" s="344">
        <v>2518</v>
      </c>
    </row>
    <row r="58" spans="2:8" ht="45.75" customHeight="1" x14ac:dyDescent="0.2">
      <c r="B58" s="121"/>
      <c r="C58" s="1214" t="s">
        <v>560</v>
      </c>
      <c r="D58" s="1215"/>
      <c r="E58" s="1216"/>
      <c r="F58" s="345">
        <v>1012</v>
      </c>
      <c r="G58" s="345">
        <v>989</v>
      </c>
      <c r="H58" s="346">
        <v>953</v>
      </c>
    </row>
    <row r="59" spans="2:8" ht="45.75" customHeight="1" x14ac:dyDescent="0.2">
      <c r="B59" s="121"/>
      <c r="C59" s="1214" t="s">
        <v>561</v>
      </c>
      <c r="D59" s="1215"/>
      <c r="E59" s="1216"/>
      <c r="F59" s="345">
        <v>611</v>
      </c>
      <c r="G59" s="345">
        <v>585</v>
      </c>
      <c r="H59" s="346">
        <v>585</v>
      </c>
    </row>
    <row r="60" spans="2:8" ht="45.75" customHeight="1" x14ac:dyDescent="0.2">
      <c r="B60" s="121"/>
      <c r="C60" s="1214" t="s">
        <v>562</v>
      </c>
      <c r="D60" s="1215"/>
      <c r="E60" s="1216"/>
      <c r="F60" s="345">
        <v>472</v>
      </c>
      <c r="G60" s="345">
        <v>428</v>
      </c>
      <c r="H60" s="346">
        <v>426</v>
      </c>
    </row>
    <row r="61" spans="2:8" ht="45.75" customHeight="1" x14ac:dyDescent="0.2">
      <c r="B61" s="121"/>
      <c r="C61" s="1214" t="s">
        <v>563</v>
      </c>
      <c r="D61" s="1215"/>
      <c r="E61" s="1216"/>
      <c r="F61" s="345">
        <v>120</v>
      </c>
      <c r="G61" s="345">
        <v>135</v>
      </c>
      <c r="H61" s="346">
        <v>140</v>
      </c>
    </row>
    <row r="62" spans="2:8" ht="45.75" customHeight="1" thickBot="1" x14ac:dyDescent="0.25">
      <c r="B62" s="122"/>
      <c r="C62" s="1217" t="s">
        <v>564</v>
      </c>
      <c r="D62" s="1218"/>
      <c r="E62" s="1219"/>
      <c r="F62" s="347">
        <v>0</v>
      </c>
      <c r="G62" s="347">
        <v>57</v>
      </c>
      <c r="H62" s="348">
        <v>101</v>
      </c>
    </row>
    <row r="63" spans="2:8" ht="52.5" customHeight="1" thickBot="1" x14ac:dyDescent="0.25">
      <c r="B63" s="123"/>
      <c r="C63" s="1220" t="s">
        <v>49</v>
      </c>
      <c r="D63" s="1220"/>
      <c r="E63" s="1221"/>
      <c r="F63" s="349">
        <v>4541</v>
      </c>
      <c r="G63" s="349">
        <v>4444</v>
      </c>
      <c r="H63" s="350">
        <v>4418</v>
      </c>
    </row>
    <row r="64" spans="2:8" ht="13.2" x14ac:dyDescent="0.2"/>
  </sheetData>
  <sheetProtection algorithmName="SHA-512" hashValue="B15FS7hAynFSFMYxwEkVvPvRbwH3n6oAWn3k6oMyiryqATneHqNW3fSLvOKHktkHCDR6DGJ3n7XFiHw4PPqjxw==" saltValue="AG7imiPkknP8Laio9qc22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DE85"/>
  <sheetViews>
    <sheetView topLeftCell="R1"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530</v>
      </c>
      <c r="BQ50" s="1241"/>
      <c r="BR50" s="1241"/>
      <c r="BS50" s="1241"/>
      <c r="BT50" s="1241"/>
      <c r="BU50" s="1241"/>
      <c r="BV50" s="1241"/>
      <c r="BW50" s="1241"/>
      <c r="BX50" s="1241" t="s">
        <v>531</v>
      </c>
      <c r="BY50" s="1241"/>
      <c r="BZ50" s="1241"/>
      <c r="CA50" s="1241"/>
      <c r="CB50" s="1241"/>
      <c r="CC50" s="1241"/>
      <c r="CD50" s="1241"/>
      <c r="CE50" s="1241"/>
      <c r="CF50" s="1241" t="s">
        <v>532</v>
      </c>
      <c r="CG50" s="1241"/>
      <c r="CH50" s="1241"/>
      <c r="CI50" s="1241"/>
      <c r="CJ50" s="1241"/>
      <c r="CK50" s="1241"/>
      <c r="CL50" s="1241"/>
      <c r="CM50" s="1241"/>
      <c r="CN50" s="1241" t="s">
        <v>533</v>
      </c>
      <c r="CO50" s="1241"/>
      <c r="CP50" s="1241"/>
      <c r="CQ50" s="1241"/>
      <c r="CR50" s="1241"/>
      <c r="CS50" s="1241"/>
      <c r="CT50" s="1241"/>
      <c r="CU50" s="1241"/>
      <c r="CV50" s="1241" t="s">
        <v>534</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569</v>
      </c>
      <c r="AO51" s="1244"/>
      <c r="AP51" s="1244"/>
      <c r="AQ51" s="1244"/>
      <c r="AR51" s="1244"/>
      <c r="AS51" s="1244"/>
      <c r="AT51" s="1244"/>
      <c r="AU51" s="1244"/>
      <c r="AV51" s="1244"/>
      <c r="AW51" s="1244"/>
      <c r="AX51" s="1244"/>
      <c r="AY51" s="1244"/>
      <c r="AZ51" s="1244"/>
      <c r="BA51" s="1244"/>
      <c r="BB51" s="1244" t="s">
        <v>570</v>
      </c>
      <c r="BC51" s="1244"/>
      <c r="BD51" s="1244"/>
      <c r="BE51" s="1244"/>
      <c r="BF51" s="1244"/>
      <c r="BG51" s="1244"/>
      <c r="BH51" s="1244"/>
      <c r="BI51" s="1244"/>
      <c r="BJ51" s="1244"/>
      <c r="BK51" s="1244"/>
      <c r="BL51" s="1244"/>
      <c r="BM51" s="1244"/>
      <c r="BN51" s="1244"/>
      <c r="BO51" s="1244"/>
      <c r="BP51" s="1242">
        <v>73.5</v>
      </c>
      <c r="BQ51" s="1242"/>
      <c r="BR51" s="1242"/>
      <c r="BS51" s="1242"/>
      <c r="BT51" s="1242"/>
      <c r="BU51" s="1242"/>
      <c r="BV51" s="1242"/>
      <c r="BW51" s="1242"/>
      <c r="BX51" s="1242">
        <v>36.9</v>
      </c>
      <c r="BY51" s="1242"/>
      <c r="BZ51" s="1242"/>
      <c r="CA51" s="1242"/>
      <c r="CB51" s="1242"/>
      <c r="CC51" s="1242"/>
      <c r="CD51" s="1242"/>
      <c r="CE51" s="1242"/>
      <c r="CF51" s="1242">
        <v>38.1</v>
      </c>
      <c r="CG51" s="1242"/>
      <c r="CH51" s="1242"/>
      <c r="CI51" s="1242"/>
      <c r="CJ51" s="1242"/>
      <c r="CK51" s="1242"/>
      <c r="CL51" s="1242"/>
      <c r="CM51" s="1242"/>
      <c r="CN51" s="1242">
        <v>51.7</v>
      </c>
      <c r="CO51" s="1242"/>
      <c r="CP51" s="1242"/>
      <c r="CQ51" s="1242"/>
      <c r="CR51" s="1242"/>
      <c r="CS51" s="1242"/>
      <c r="CT51" s="1242"/>
      <c r="CU51" s="1242"/>
      <c r="CV51" s="1242">
        <v>38.799999999999997</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571</v>
      </c>
      <c r="BC53" s="1244"/>
      <c r="BD53" s="1244"/>
      <c r="BE53" s="1244"/>
      <c r="BF53" s="1244"/>
      <c r="BG53" s="1244"/>
      <c r="BH53" s="1244"/>
      <c r="BI53" s="1244"/>
      <c r="BJ53" s="1244"/>
      <c r="BK53" s="1244"/>
      <c r="BL53" s="1244"/>
      <c r="BM53" s="1244"/>
      <c r="BN53" s="1244"/>
      <c r="BO53" s="1244"/>
      <c r="BP53" s="1242">
        <v>41.2</v>
      </c>
      <c r="BQ53" s="1242"/>
      <c r="BR53" s="1242"/>
      <c r="BS53" s="1242"/>
      <c r="BT53" s="1242"/>
      <c r="BU53" s="1242"/>
      <c r="BV53" s="1242"/>
      <c r="BW53" s="1242"/>
      <c r="BX53" s="1242">
        <v>43.2</v>
      </c>
      <c r="BY53" s="1242"/>
      <c r="BZ53" s="1242"/>
      <c r="CA53" s="1242"/>
      <c r="CB53" s="1242"/>
      <c r="CC53" s="1242"/>
      <c r="CD53" s="1242"/>
      <c r="CE53" s="1242"/>
      <c r="CF53" s="1242">
        <v>45.3</v>
      </c>
      <c r="CG53" s="1242"/>
      <c r="CH53" s="1242"/>
      <c r="CI53" s="1242"/>
      <c r="CJ53" s="1242"/>
      <c r="CK53" s="1242"/>
      <c r="CL53" s="1242"/>
      <c r="CM53" s="1242"/>
      <c r="CN53" s="1242">
        <v>47.3</v>
      </c>
      <c r="CO53" s="1242"/>
      <c r="CP53" s="1242"/>
      <c r="CQ53" s="1242"/>
      <c r="CR53" s="1242"/>
      <c r="CS53" s="1242"/>
      <c r="CT53" s="1242"/>
      <c r="CU53" s="1242"/>
      <c r="CV53" s="1242">
        <v>48.7</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572</v>
      </c>
      <c r="AO55" s="1241"/>
      <c r="AP55" s="1241"/>
      <c r="AQ55" s="1241"/>
      <c r="AR55" s="1241"/>
      <c r="AS55" s="1241"/>
      <c r="AT55" s="1241"/>
      <c r="AU55" s="1241"/>
      <c r="AV55" s="1241"/>
      <c r="AW55" s="1241"/>
      <c r="AX55" s="1241"/>
      <c r="AY55" s="1241"/>
      <c r="AZ55" s="1241"/>
      <c r="BA55" s="1241"/>
      <c r="BB55" s="1244" t="s">
        <v>570</v>
      </c>
      <c r="BC55" s="1244"/>
      <c r="BD55" s="1244"/>
      <c r="BE55" s="1244"/>
      <c r="BF55" s="1244"/>
      <c r="BG55" s="1244"/>
      <c r="BH55" s="1244"/>
      <c r="BI55" s="1244"/>
      <c r="BJ55" s="1244"/>
      <c r="BK55" s="1244"/>
      <c r="BL55" s="1244"/>
      <c r="BM55" s="1244"/>
      <c r="BN55" s="1244"/>
      <c r="BO55" s="1244"/>
      <c r="BP55" s="1242">
        <v>13.7</v>
      </c>
      <c r="BQ55" s="1242"/>
      <c r="BR55" s="1242"/>
      <c r="BS55" s="1242"/>
      <c r="BT55" s="1242"/>
      <c r="BU55" s="1242"/>
      <c r="BV55" s="1242"/>
      <c r="BW55" s="1242"/>
      <c r="BX55" s="1242">
        <v>6.9</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571</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62.9</v>
      </c>
      <c r="BY57" s="1242"/>
      <c r="BZ57" s="1242"/>
      <c r="CA57" s="1242"/>
      <c r="CB57" s="1242"/>
      <c r="CC57" s="1242"/>
      <c r="CD57" s="1242"/>
      <c r="CE57" s="1242"/>
      <c r="CF57" s="1242">
        <v>63.3</v>
      </c>
      <c r="CG57" s="1242"/>
      <c r="CH57" s="1242"/>
      <c r="CI57" s="1242"/>
      <c r="CJ57" s="1242"/>
      <c r="CK57" s="1242"/>
      <c r="CL57" s="1242"/>
      <c r="CM57" s="1242"/>
      <c r="CN57" s="1242">
        <v>64.400000000000006</v>
      </c>
      <c r="CO57" s="1242"/>
      <c r="CP57" s="1242"/>
      <c r="CQ57" s="1242"/>
      <c r="CR57" s="1242"/>
      <c r="CS57" s="1242"/>
      <c r="CT57" s="1242"/>
      <c r="CU57" s="1242"/>
      <c r="CV57" s="1242">
        <v>65.2</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530</v>
      </c>
      <c r="BQ72" s="1241"/>
      <c r="BR72" s="1241"/>
      <c r="BS72" s="1241"/>
      <c r="BT72" s="1241"/>
      <c r="BU72" s="1241"/>
      <c r="BV72" s="1241"/>
      <c r="BW72" s="1241"/>
      <c r="BX72" s="1241" t="s">
        <v>531</v>
      </c>
      <c r="BY72" s="1241"/>
      <c r="BZ72" s="1241"/>
      <c r="CA72" s="1241"/>
      <c r="CB72" s="1241"/>
      <c r="CC72" s="1241"/>
      <c r="CD72" s="1241"/>
      <c r="CE72" s="1241"/>
      <c r="CF72" s="1241" t="s">
        <v>532</v>
      </c>
      <c r="CG72" s="1241"/>
      <c r="CH72" s="1241"/>
      <c r="CI72" s="1241"/>
      <c r="CJ72" s="1241"/>
      <c r="CK72" s="1241"/>
      <c r="CL72" s="1241"/>
      <c r="CM72" s="1241"/>
      <c r="CN72" s="1241" t="s">
        <v>533</v>
      </c>
      <c r="CO72" s="1241"/>
      <c r="CP72" s="1241"/>
      <c r="CQ72" s="1241"/>
      <c r="CR72" s="1241"/>
      <c r="CS72" s="1241"/>
      <c r="CT72" s="1241"/>
      <c r="CU72" s="1241"/>
      <c r="CV72" s="1241" t="s">
        <v>534</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569</v>
      </c>
      <c r="AO73" s="1244"/>
      <c r="AP73" s="1244"/>
      <c r="AQ73" s="1244"/>
      <c r="AR73" s="1244"/>
      <c r="AS73" s="1244"/>
      <c r="AT73" s="1244"/>
      <c r="AU73" s="1244"/>
      <c r="AV73" s="1244"/>
      <c r="AW73" s="1244"/>
      <c r="AX73" s="1244"/>
      <c r="AY73" s="1244"/>
      <c r="AZ73" s="1244"/>
      <c r="BA73" s="1244"/>
      <c r="BB73" s="1244" t="s">
        <v>570</v>
      </c>
      <c r="BC73" s="1244"/>
      <c r="BD73" s="1244"/>
      <c r="BE73" s="1244"/>
      <c r="BF73" s="1244"/>
      <c r="BG73" s="1244"/>
      <c r="BH73" s="1244"/>
      <c r="BI73" s="1244"/>
      <c r="BJ73" s="1244"/>
      <c r="BK73" s="1244"/>
      <c r="BL73" s="1244"/>
      <c r="BM73" s="1244"/>
      <c r="BN73" s="1244"/>
      <c r="BO73" s="1244"/>
      <c r="BP73" s="1242">
        <v>73.5</v>
      </c>
      <c r="BQ73" s="1242"/>
      <c r="BR73" s="1242"/>
      <c r="BS73" s="1242"/>
      <c r="BT73" s="1242"/>
      <c r="BU73" s="1242"/>
      <c r="BV73" s="1242"/>
      <c r="BW73" s="1242"/>
      <c r="BX73" s="1242">
        <v>36.9</v>
      </c>
      <c r="BY73" s="1242"/>
      <c r="BZ73" s="1242"/>
      <c r="CA73" s="1242"/>
      <c r="CB73" s="1242"/>
      <c r="CC73" s="1242"/>
      <c r="CD73" s="1242"/>
      <c r="CE73" s="1242"/>
      <c r="CF73" s="1242">
        <v>38.1</v>
      </c>
      <c r="CG73" s="1242"/>
      <c r="CH73" s="1242"/>
      <c r="CI73" s="1242"/>
      <c r="CJ73" s="1242"/>
      <c r="CK73" s="1242"/>
      <c r="CL73" s="1242"/>
      <c r="CM73" s="1242"/>
      <c r="CN73" s="1242">
        <v>51.7</v>
      </c>
      <c r="CO73" s="1242"/>
      <c r="CP73" s="1242"/>
      <c r="CQ73" s="1242"/>
      <c r="CR73" s="1242"/>
      <c r="CS73" s="1242"/>
      <c r="CT73" s="1242"/>
      <c r="CU73" s="1242"/>
      <c r="CV73" s="1242">
        <v>38.799999999999997</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574</v>
      </c>
      <c r="BC75" s="1244"/>
      <c r="BD75" s="1244"/>
      <c r="BE75" s="1244"/>
      <c r="BF75" s="1244"/>
      <c r="BG75" s="1244"/>
      <c r="BH75" s="1244"/>
      <c r="BI75" s="1244"/>
      <c r="BJ75" s="1244"/>
      <c r="BK75" s="1244"/>
      <c r="BL75" s="1244"/>
      <c r="BM75" s="1244"/>
      <c r="BN75" s="1244"/>
      <c r="BO75" s="1244"/>
      <c r="BP75" s="1242">
        <v>14.4</v>
      </c>
      <c r="BQ75" s="1242"/>
      <c r="BR75" s="1242"/>
      <c r="BS75" s="1242"/>
      <c r="BT75" s="1242"/>
      <c r="BU75" s="1242"/>
      <c r="BV75" s="1242"/>
      <c r="BW75" s="1242"/>
      <c r="BX75" s="1242">
        <v>12.5</v>
      </c>
      <c r="BY75" s="1242"/>
      <c r="BZ75" s="1242"/>
      <c r="CA75" s="1242"/>
      <c r="CB75" s="1242"/>
      <c r="CC75" s="1242"/>
      <c r="CD75" s="1242"/>
      <c r="CE75" s="1242"/>
      <c r="CF75" s="1242">
        <v>11.7</v>
      </c>
      <c r="CG75" s="1242"/>
      <c r="CH75" s="1242"/>
      <c r="CI75" s="1242"/>
      <c r="CJ75" s="1242"/>
      <c r="CK75" s="1242"/>
      <c r="CL75" s="1242"/>
      <c r="CM75" s="1242"/>
      <c r="CN75" s="1242">
        <v>11.9</v>
      </c>
      <c r="CO75" s="1242"/>
      <c r="CP75" s="1242"/>
      <c r="CQ75" s="1242"/>
      <c r="CR75" s="1242"/>
      <c r="CS75" s="1242"/>
      <c r="CT75" s="1242"/>
      <c r="CU75" s="1242"/>
      <c r="CV75" s="1242">
        <v>12.1</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572</v>
      </c>
      <c r="AO77" s="1241"/>
      <c r="AP77" s="1241"/>
      <c r="AQ77" s="1241"/>
      <c r="AR77" s="1241"/>
      <c r="AS77" s="1241"/>
      <c r="AT77" s="1241"/>
      <c r="AU77" s="1241"/>
      <c r="AV77" s="1241"/>
      <c r="AW77" s="1241"/>
      <c r="AX77" s="1241"/>
      <c r="AY77" s="1241"/>
      <c r="AZ77" s="1241"/>
      <c r="BA77" s="1241"/>
      <c r="BB77" s="1244" t="s">
        <v>570</v>
      </c>
      <c r="BC77" s="1244"/>
      <c r="BD77" s="1244"/>
      <c r="BE77" s="1244"/>
      <c r="BF77" s="1244"/>
      <c r="BG77" s="1244"/>
      <c r="BH77" s="1244"/>
      <c r="BI77" s="1244"/>
      <c r="BJ77" s="1244"/>
      <c r="BK77" s="1244"/>
      <c r="BL77" s="1244"/>
      <c r="BM77" s="1244"/>
      <c r="BN77" s="1244"/>
      <c r="BO77" s="1244"/>
      <c r="BP77" s="1242">
        <v>13.7</v>
      </c>
      <c r="BQ77" s="1242"/>
      <c r="BR77" s="1242"/>
      <c r="BS77" s="1242"/>
      <c r="BT77" s="1242"/>
      <c r="BU77" s="1242"/>
      <c r="BV77" s="1242"/>
      <c r="BW77" s="1242"/>
      <c r="BX77" s="1242">
        <v>6.9</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574</v>
      </c>
      <c r="BC79" s="1244"/>
      <c r="BD79" s="1244"/>
      <c r="BE79" s="1244"/>
      <c r="BF79" s="1244"/>
      <c r="BG79" s="1244"/>
      <c r="BH79" s="1244"/>
      <c r="BI79" s="1244"/>
      <c r="BJ79" s="1244"/>
      <c r="BK79" s="1244"/>
      <c r="BL79" s="1244"/>
      <c r="BM79" s="1244"/>
      <c r="BN79" s="1244"/>
      <c r="BO79" s="1244"/>
      <c r="BP79" s="1242">
        <v>7.9</v>
      </c>
      <c r="BQ79" s="1242"/>
      <c r="BR79" s="1242"/>
      <c r="BS79" s="1242"/>
      <c r="BT79" s="1242"/>
      <c r="BU79" s="1242"/>
      <c r="BV79" s="1242"/>
      <c r="BW79" s="1242"/>
      <c r="BX79" s="1242">
        <v>8</v>
      </c>
      <c r="BY79" s="1242"/>
      <c r="BZ79" s="1242"/>
      <c r="CA79" s="1242"/>
      <c r="CB79" s="1242"/>
      <c r="CC79" s="1242"/>
      <c r="CD79" s="1242"/>
      <c r="CE79" s="1242"/>
      <c r="CF79" s="1242">
        <v>8</v>
      </c>
      <c r="CG79" s="1242"/>
      <c r="CH79" s="1242"/>
      <c r="CI79" s="1242"/>
      <c r="CJ79" s="1242"/>
      <c r="CK79" s="1242"/>
      <c r="CL79" s="1242"/>
      <c r="CM79" s="1242"/>
      <c r="CN79" s="1242">
        <v>8.1</v>
      </c>
      <c r="CO79" s="1242"/>
      <c r="CP79" s="1242"/>
      <c r="CQ79" s="1242"/>
      <c r="CR79" s="1242"/>
      <c r="CS79" s="1242"/>
      <c r="CT79" s="1242"/>
      <c r="CU79" s="1242"/>
      <c r="CV79" s="1242">
        <v>8.1</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 right="0" top="0.19685039370078741" bottom="0.19685039370078741" header="0.39370078740157483" footer="0"/>
  <pageSetup paperSize="9" scale="4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DR125"/>
  <sheetViews>
    <sheetView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phoneticPr fontId="2"/>
  <pageMargins left="0" right="0" top="0.19685039370078741" bottom="0.19685039370078741" header="0.39370078740157483" footer="0"/>
  <pageSetup paperSize="9" scale="33" orientation="landscape"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DR125"/>
  <sheetViews>
    <sheetView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phoneticPr fontId="2"/>
  <pageMargins left="0" right="0" top="0.19685039370078741" bottom="0.19685039370078741" header="0.39370078740157483" footer="0"/>
  <pageSetup paperSize="9" scale="33" orientation="landscape"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106850</v>
      </c>
      <c r="E3" s="142"/>
      <c r="F3" s="143">
        <v>117234</v>
      </c>
      <c r="G3" s="144"/>
      <c r="H3" s="145"/>
    </row>
    <row r="4" spans="1:8" x14ac:dyDescent="0.2">
      <c r="A4" s="146"/>
      <c r="B4" s="147"/>
      <c r="C4" s="148"/>
      <c r="D4" s="149">
        <v>84470</v>
      </c>
      <c r="E4" s="150"/>
      <c r="F4" s="151">
        <v>59796</v>
      </c>
      <c r="G4" s="152"/>
      <c r="H4" s="153"/>
    </row>
    <row r="5" spans="1:8" x14ac:dyDescent="0.2">
      <c r="A5" s="134" t="s">
        <v>524</v>
      </c>
      <c r="B5" s="139"/>
      <c r="C5" s="140"/>
      <c r="D5" s="141">
        <v>65399</v>
      </c>
      <c r="E5" s="142"/>
      <c r="F5" s="143">
        <v>97758</v>
      </c>
      <c r="G5" s="144"/>
      <c r="H5" s="145"/>
    </row>
    <row r="6" spans="1:8" x14ac:dyDescent="0.2">
      <c r="A6" s="146"/>
      <c r="B6" s="147"/>
      <c r="C6" s="148"/>
      <c r="D6" s="149">
        <v>39929</v>
      </c>
      <c r="E6" s="150"/>
      <c r="F6" s="151">
        <v>45946</v>
      </c>
      <c r="G6" s="152"/>
      <c r="H6" s="153"/>
    </row>
    <row r="7" spans="1:8" x14ac:dyDescent="0.2">
      <c r="A7" s="134" t="s">
        <v>525</v>
      </c>
      <c r="B7" s="139"/>
      <c r="C7" s="140"/>
      <c r="D7" s="141">
        <v>57502</v>
      </c>
      <c r="E7" s="142"/>
      <c r="F7" s="143">
        <v>91338</v>
      </c>
      <c r="G7" s="144"/>
      <c r="H7" s="145"/>
    </row>
    <row r="8" spans="1:8" x14ac:dyDescent="0.2">
      <c r="A8" s="146"/>
      <c r="B8" s="147"/>
      <c r="C8" s="148"/>
      <c r="D8" s="149">
        <v>41926</v>
      </c>
      <c r="E8" s="150"/>
      <c r="F8" s="151">
        <v>43989</v>
      </c>
      <c r="G8" s="152"/>
      <c r="H8" s="153"/>
    </row>
    <row r="9" spans="1:8" x14ac:dyDescent="0.2">
      <c r="A9" s="134" t="s">
        <v>526</v>
      </c>
      <c r="B9" s="139"/>
      <c r="C9" s="140"/>
      <c r="D9" s="141">
        <v>69005</v>
      </c>
      <c r="E9" s="142"/>
      <c r="F9" s="143">
        <v>103975</v>
      </c>
      <c r="G9" s="144"/>
      <c r="H9" s="145"/>
    </row>
    <row r="10" spans="1:8" x14ac:dyDescent="0.2">
      <c r="A10" s="146"/>
      <c r="B10" s="147"/>
      <c r="C10" s="148"/>
      <c r="D10" s="149">
        <v>44573</v>
      </c>
      <c r="E10" s="150"/>
      <c r="F10" s="151">
        <v>52698</v>
      </c>
      <c r="G10" s="152"/>
      <c r="H10" s="153"/>
    </row>
    <row r="11" spans="1:8" x14ac:dyDescent="0.2">
      <c r="A11" s="134" t="s">
        <v>527</v>
      </c>
      <c r="B11" s="139"/>
      <c r="C11" s="140"/>
      <c r="D11" s="141">
        <v>159880</v>
      </c>
      <c r="E11" s="142"/>
      <c r="F11" s="143">
        <v>112678</v>
      </c>
      <c r="G11" s="144"/>
      <c r="H11" s="145"/>
    </row>
    <row r="12" spans="1:8" x14ac:dyDescent="0.2">
      <c r="A12" s="146"/>
      <c r="B12" s="147"/>
      <c r="C12" s="154"/>
      <c r="D12" s="149">
        <v>147111</v>
      </c>
      <c r="E12" s="150"/>
      <c r="F12" s="151">
        <v>55165</v>
      </c>
      <c r="G12" s="152"/>
      <c r="H12" s="153"/>
    </row>
    <row r="13" spans="1:8" x14ac:dyDescent="0.2">
      <c r="A13" s="134"/>
      <c r="B13" s="139"/>
      <c r="C13" s="140"/>
      <c r="D13" s="141">
        <v>91727</v>
      </c>
      <c r="E13" s="142"/>
      <c r="F13" s="143">
        <v>104597</v>
      </c>
      <c r="G13" s="155"/>
      <c r="H13" s="145"/>
    </row>
    <row r="14" spans="1:8" x14ac:dyDescent="0.2">
      <c r="A14" s="146"/>
      <c r="B14" s="147"/>
      <c r="C14" s="148"/>
      <c r="D14" s="149">
        <v>71602</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5.35</v>
      </c>
      <c r="C19" s="156">
        <f>ROUND(VALUE(SUBSTITUTE(実質収支比率等に係る経年分析!G$48,"▲","-")),2)</f>
        <v>3.24</v>
      </c>
      <c r="D19" s="156">
        <f>ROUND(VALUE(SUBSTITUTE(実質収支比率等に係る経年分析!H$48,"▲","-")),2)</f>
        <v>3.47</v>
      </c>
      <c r="E19" s="156">
        <f>ROUND(VALUE(SUBSTITUTE(実質収支比率等に係る経年分析!I$48,"▲","-")),2)</f>
        <v>3.23</v>
      </c>
      <c r="F19" s="156">
        <f>ROUND(VALUE(SUBSTITUTE(実質収支比率等に係る経年分析!J$48,"▲","-")),2)</f>
        <v>3.42</v>
      </c>
    </row>
    <row r="20" spans="1:11" x14ac:dyDescent="0.2">
      <c r="A20" s="156" t="s">
        <v>53</v>
      </c>
      <c r="B20" s="156">
        <f>ROUND(VALUE(SUBSTITUTE(実質収支比率等に係る経年分析!F$47,"▲","-")),2)</f>
        <v>26.77</v>
      </c>
      <c r="C20" s="156">
        <f>ROUND(VALUE(SUBSTITUTE(実質収支比率等に係る経年分析!G$47,"▲","-")),2)</f>
        <v>32.450000000000003</v>
      </c>
      <c r="D20" s="156">
        <f>ROUND(VALUE(SUBSTITUTE(実質収支比率等に係る経年分析!H$47,"▲","-")),2)</f>
        <v>36.83</v>
      </c>
      <c r="E20" s="156">
        <f>ROUND(VALUE(SUBSTITUTE(実質収支比率等に係る経年分析!I$47,"▲","-")),2)</f>
        <v>34.979999999999997</v>
      </c>
      <c r="F20" s="156">
        <f>ROUND(VALUE(SUBSTITUTE(実質収支比率等に係る経年分析!J$47,"▲","-")),2)</f>
        <v>32.479999999999997</v>
      </c>
    </row>
    <row r="21" spans="1:11" x14ac:dyDescent="0.2">
      <c r="A21" s="156" t="s">
        <v>54</v>
      </c>
      <c r="B21" s="156">
        <f>IF(ISNUMBER(VALUE(SUBSTITUTE(実質収支比率等に係る経年分析!F$49,"▲","-"))),ROUND(VALUE(SUBSTITUTE(実質収支比率等に係る経年分析!F$49,"▲","-")),2),NA())</f>
        <v>4.33</v>
      </c>
      <c r="C21" s="156">
        <f>IF(ISNUMBER(VALUE(SUBSTITUTE(実質収支比率等に係る経年分析!G$49,"▲","-"))),ROUND(VALUE(SUBSTITUTE(実質収支比率等に係る経年分析!G$49,"▲","-")),2),NA())</f>
        <v>5.1100000000000003</v>
      </c>
      <c r="D21" s="156">
        <f>IF(ISNUMBER(VALUE(SUBSTITUTE(実質収支比率等に係る経年分析!H$49,"▲","-"))),ROUND(VALUE(SUBSTITUTE(実質収支比率等に係る経年分析!H$49,"▲","-")),2),NA())</f>
        <v>3.87</v>
      </c>
      <c r="E21" s="156">
        <f>IF(ISNUMBER(VALUE(SUBSTITUTE(実質収支比率等に係る経年分析!I$49,"▲","-"))),ROUND(VALUE(SUBSTITUTE(実質収支比率等に係る経年分析!I$49,"▲","-")),2),NA())</f>
        <v>-1.37</v>
      </c>
      <c r="F21" s="156">
        <f>IF(ISNUMBER(VALUE(SUBSTITUTE(実質収支比率等に係る経年分析!J$49,"▲","-"))),ROUND(VALUE(SUBSTITUTE(実質収支比率等に係る経年分析!J$49,"▲","-")),2),NA())</f>
        <v>-0.9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1.1000000000000001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ケアステーション事業特別会計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0.23</v>
      </c>
    </row>
    <row r="30" spans="1:11" x14ac:dyDescent="0.2">
      <c r="A30" s="157" t="str">
        <f>IF(連結実質赤字比率に係る赤字・黒字の構成分析!C$40="",NA(),連結実質赤字比率に係る赤字・黒字の構成分析!C$40)</f>
        <v>介護保険事業特別会計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0.43</v>
      </c>
    </row>
    <row r="31" spans="1:11" x14ac:dyDescent="0.2">
      <c r="A31" s="157" t="str">
        <f>IF(連結実質赤字比率に係る赤字・黒字の構成分析!C$39="",NA(),連結実質赤字比率に係る赤字・黒字の構成分析!C$39)</f>
        <v>訪問看護事業特別会計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0.51</v>
      </c>
    </row>
    <row r="32" spans="1:11" x14ac:dyDescent="0.2">
      <c r="A32" s="157" t="str">
        <f>IF(連結実質赤字比率に係る赤字・黒字の構成分析!C$38="",NA(),連結実質赤字比率に係る赤字・黒字の構成分析!C$38)</f>
        <v>土地開発事業特別会計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1.1100000000000001</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5.0999999999999996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3.17</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5.68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5.97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7.93</v>
      </c>
    </row>
    <row r="36" spans="1:16" x14ac:dyDescent="0.2">
      <c r="A36" s="157" t="str">
        <f>IF(連結実質赤字比率に係る赤字・黒字の構成分析!C$34="",NA(),連結実質赤字比率に係る赤字・黒字の構成分析!C$34)</f>
        <v>公立神崎総合病院事業会計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25.29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17.260000000000002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1097</v>
      </c>
      <c r="E42" s="158"/>
      <c r="F42" s="158"/>
      <c r="G42" s="158">
        <f>'実質公債費比率（分子）の構造'!L$52</f>
        <v>1085</v>
      </c>
      <c r="H42" s="158"/>
      <c r="I42" s="158"/>
      <c r="J42" s="158">
        <f>'実質公債費比率（分子）の構造'!M$52</f>
        <v>1188</v>
      </c>
      <c r="K42" s="158"/>
      <c r="L42" s="158"/>
      <c r="M42" s="158">
        <f>'実質公債費比率（分子）の構造'!N$52</f>
        <v>1233</v>
      </c>
      <c r="N42" s="158"/>
      <c r="O42" s="158"/>
      <c r="P42" s="158">
        <f>'実質公債費比率（分子）の構造'!O$52</f>
        <v>1282</v>
      </c>
    </row>
    <row r="43" spans="1:16" x14ac:dyDescent="0.2">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15</v>
      </c>
      <c r="C45" s="158"/>
      <c r="D45" s="158"/>
      <c r="E45" s="158">
        <f>'実質公債費比率（分子）の構造'!L$49</f>
        <v>8</v>
      </c>
      <c r="F45" s="158"/>
      <c r="G45" s="158"/>
      <c r="H45" s="158">
        <f>'実質公債費比率（分子）の構造'!M$49</f>
        <v>3</v>
      </c>
      <c r="I45" s="158"/>
      <c r="J45" s="158"/>
      <c r="K45" s="158">
        <f>'実質公債費比率（分子）の構造'!N$49</f>
        <v>3</v>
      </c>
      <c r="L45" s="158"/>
      <c r="M45" s="158"/>
      <c r="N45" s="158">
        <f>'実質公債費比率（分子）の構造'!O$49</f>
        <v>4</v>
      </c>
      <c r="O45" s="158"/>
      <c r="P45" s="158"/>
    </row>
    <row r="46" spans="1:16" x14ac:dyDescent="0.2">
      <c r="A46" s="158" t="s">
        <v>64</v>
      </c>
      <c r="B46" s="158">
        <f>'実質公債費比率（分子）の構造'!K$48</f>
        <v>619</v>
      </c>
      <c r="C46" s="158"/>
      <c r="D46" s="158"/>
      <c r="E46" s="158">
        <f>'実質公債費比率（分子）の構造'!L$48</f>
        <v>560</v>
      </c>
      <c r="F46" s="158"/>
      <c r="G46" s="158"/>
      <c r="H46" s="158">
        <f>'実質公債費比率（分子）の構造'!M$48</f>
        <v>542</v>
      </c>
      <c r="I46" s="158"/>
      <c r="J46" s="158"/>
      <c r="K46" s="158">
        <f>'実質公債費比率（分子）の構造'!N$48</f>
        <v>515</v>
      </c>
      <c r="L46" s="158"/>
      <c r="M46" s="158"/>
      <c r="N46" s="158">
        <f>'実質公債費比率（分子）の構造'!O$48</f>
        <v>483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973</v>
      </c>
      <c r="C49" s="158"/>
      <c r="D49" s="158"/>
      <c r="E49" s="158">
        <f>'実質公債費比率（分子）の構造'!L$45</f>
        <v>984</v>
      </c>
      <c r="F49" s="158"/>
      <c r="G49" s="158"/>
      <c r="H49" s="158">
        <f>'実質公債費比率（分子）の構造'!M$45</f>
        <v>1166</v>
      </c>
      <c r="I49" s="158"/>
      <c r="J49" s="158"/>
      <c r="K49" s="158">
        <f>'実質公債費比率（分子）の構造'!N$45</f>
        <v>1263</v>
      </c>
      <c r="L49" s="158"/>
      <c r="M49" s="158"/>
      <c r="N49" s="158">
        <f>'実質公債費比率（分子）の構造'!O$45</f>
        <v>1292</v>
      </c>
      <c r="O49" s="158"/>
      <c r="P49" s="158"/>
    </row>
    <row r="50" spans="1:16" x14ac:dyDescent="0.2">
      <c r="A50" s="158" t="s">
        <v>67</v>
      </c>
      <c r="B50" s="158" t="e">
        <f>NA()</f>
        <v>#N/A</v>
      </c>
      <c r="C50" s="158">
        <f>IF(ISNUMBER('実質公債費比率（分子）の構造'!K$53),'実質公債費比率（分子）の構造'!K$53,NA())</f>
        <v>511</v>
      </c>
      <c r="D50" s="158" t="e">
        <f>NA()</f>
        <v>#N/A</v>
      </c>
      <c r="E50" s="158" t="e">
        <f>NA()</f>
        <v>#N/A</v>
      </c>
      <c r="F50" s="158">
        <f>IF(ISNUMBER('実質公債費比率（分子）の構造'!L$53),'実質公債費比率（分子）の構造'!L$53,NA())</f>
        <v>467</v>
      </c>
      <c r="G50" s="158" t="e">
        <f>NA()</f>
        <v>#N/A</v>
      </c>
      <c r="H50" s="158" t="e">
        <f>NA()</f>
        <v>#N/A</v>
      </c>
      <c r="I50" s="158">
        <f>IF(ISNUMBER('実質公債費比率（分子）の構造'!M$53),'実質公債費比率（分子）の構造'!M$53,NA())</f>
        <v>523</v>
      </c>
      <c r="J50" s="158" t="e">
        <f>NA()</f>
        <v>#N/A</v>
      </c>
      <c r="K50" s="158" t="e">
        <f>NA()</f>
        <v>#N/A</v>
      </c>
      <c r="L50" s="158">
        <f>IF(ISNUMBER('実質公債費比率（分子）の構造'!N$53),'実質公債費比率（分子）の構造'!N$53,NA())</f>
        <v>548</v>
      </c>
      <c r="M50" s="158" t="e">
        <f>NA()</f>
        <v>#N/A</v>
      </c>
      <c r="N50" s="158" t="e">
        <f>NA()</f>
        <v>#N/A</v>
      </c>
      <c r="O50" s="158">
        <f>IF(ISNUMBER('実質公債費比率（分子）の構造'!O$53),'実質公債費比率（分子）の構造'!O$53,NA())</f>
        <v>497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13403</v>
      </c>
      <c r="E56" s="157"/>
      <c r="F56" s="157"/>
      <c r="G56" s="157">
        <f>'将来負担比率（分子）の構造'!J$52</f>
        <v>13142</v>
      </c>
      <c r="H56" s="157"/>
      <c r="I56" s="157"/>
      <c r="J56" s="157">
        <f>'将来負担比率（分子）の構造'!K$52</f>
        <v>12375</v>
      </c>
      <c r="K56" s="157"/>
      <c r="L56" s="157"/>
      <c r="M56" s="157">
        <f>'将来負担比率（分子）の構造'!L$52</f>
        <v>11730</v>
      </c>
      <c r="N56" s="157"/>
      <c r="O56" s="157"/>
      <c r="P56" s="157">
        <f>'将来負担比率（分子）の構造'!M$52</f>
        <v>11685</v>
      </c>
    </row>
    <row r="57" spans="1:16" x14ac:dyDescent="0.2">
      <c r="A57" s="157" t="s">
        <v>42</v>
      </c>
      <c r="B57" s="157"/>
      <c r="C57" s="157"/>
      <c r="D57" s="157">
        <f>'将来負担比率（分子）の構造'!I$51</f>
        <v>810</v>
      </c>
      <c r="E57" s="157"/>
      <c r="F57" s="157"/>
      <c r="G57" s="157">
        <f>'将来負担比率（分子）の構造'!J$51</f>
        <v>821</v>
      </c>
      <c r="H57" s="157"/>
      <c r="I57" s="157"/>
      <c r="J57" s="157">
        <f>'将来負担比率（分子）の構造'!K$51</f>
        <v>762</v>
      </c>
      <c r="K57" s="157"/>
      <c r="L57" s="157"/>
      <c r="M57" s="157">
        <f>'将来負担比率（分子）の構造'!L$51</f>
        <v>682</v>
      </c>
      <c r="N57" s="157"/>
      <c r="O57" s="157"/>
      <c r="P57" s="157">
        <f>'将来負担比率（分子）の構造'!M$51</f>
        <v>589</v>
      </c>
    </row>
    <row r="58" spans="1:16" x14ac:dyDescent="0.2">
      <c r="A58" s="157" t="s">
        <v>41</v>
      </c>
      <c r="B58" s="157"/>
      <c r="C58" s="157"/>
      <c r="D58" s="157">
        <f>'将来負担比率（分子）の構造'!I$50</f>
        <v>2825</v>
      </c>
      <c r="E58" s="157"/>
      <c r="F58" s="157"/>
      <c r="G58" s="157">
        <f>'将来負担比率（分子）の構造'!J$50</f>
        <v>3540</v>
      </c>
      <c r="H58" s="157"/>
      <c r="I58" s="157"/>
      <c r="J58" s="157">
        <f>'将来負担比率（分子）の構造'!K$50</f>
        <v>3833</v>
      </c>
      <c r="K58" s="157"/>
      <c r="L58" s="157"/>
      <c r="M58" s="157">
        <f>'将来負担比率（分子）の構造'!L$50</f>
        <v>3744</v>
      </c>
      <c r="N58" s="157"/>
      <c r="O58" s="157"/>
      <c r="P58" s="157">
        <f>'将来負担比率（分子）の構造'!M$50</f>
        <v>3758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231</v>
      </c>
      <c r="C62" s="157"/>
      <c r="D62" s="157"/>
      <c r="E62" s="157">
        <f>'将来負担比率（分子）の構造'!J$45</f>
        <v>309</v>
      </c>
      <c r="F62" s="157"/>
      <c r="G62" s="157"/>
      <c r="H62" s="157">
        <f>'将来負担比率（分子）の構造'!K$45</f>
        <v>237</v>
      </c>
      <c r="I62" s="157"/>
      <c r="J62" s="157"/>
      <c r="K62" s="157">
        <f>'将来負担比率（分子）の構造'!L$45</f>
        <v>320</v>
      </c>
      <c r="L62" s="157"/>
      <c r="M62" s="157"/>
      <c r="N62" s="157">
        <f>'将来負担比率（分子）の構造'!M$45</f>
        <v>305</v>
      </c>
      <c r="O62" s="157"/>
      <c r="P62" s="157"/>
    </row>
    <row r="63" spans="1:16" x14ac:dyDescent="0.2">
      <c r="A63" s="157" t="s">
        <v>34</v>
      </c>
      <c r="B63" s="157">
        <f>'将来負担比率（分子）の構造'!I$44</f>
        <v>8</v>
      </c>
      <c r="C63" s="157"/>
      <c r="D63" s="157"/>
      <c r="E63" s="157">
        <f>'将来負担比率（分子）の構造'!J$44</f>
        <v>15</v>
      </c>
      <c r="F63" s="157"/>
      <c r="G63" s="157"/>
      <c r="H63" s="157">
        <f>'将来負担比率（分子）の構造'!K$44</f>
        <v>12</v>
      </c>
      <c r="I63" s="157"/>
      <c r="J63" s="157"/>
      <c r="K63" s="157">
        <f>'将来負担比率（分子）の構造'!L$44</f>
        <v>9</v>
      </c>
      <c r="L63" s="157"/>
      <c r="M63" s="157"/>
      <c r="N63" s="157">
        <f>'将来負担比率（分子）の構造'!M$44</f>
        <v>25</v>
      </c>
      <c r="O63" s="157"/>
      <c r="P63" s="157"/>
    </row>
    <row r="64" spans="1:16" x14ac:dyDescent="0.2">
      <c r="A64" s="157" t="s">
        <v>33</v>
      </c>
      <c r="B64" s="157">
        <f>'将来負担比率（分子）の構造'!I$43</f>
        <v>5882</v>
      </c>
      <c r="C64" s="157"/>
      <c r="D64" s="157"/>
      <c r="E64" s="157">
        <f>'将来負担比率（分子）の構造'!J$43</f>
        <v>5291</v>
      </c>
      <c r="F64" s="157"/>
      <c r="G64" s="157"/>
      <c r="H64" s="157">
        <f>'将来負担比率（分子）の構造'!K$43</f>
        <v>5275</v>
      </c>
      <c r="I64" s="157"/>
      <c r="J64" s="157"/>
      <c r="K64" s="157">
        <f>'将来負担比率（分子）の構造'!L$43</f>
        <v>5246</v>
      </c>
      <c r="L64" s="157"/>
      <c r="M64" s="157"/>
      <c r="N64" s="157">
        <f>'将来負担比率（分子）の構造'!M$43</f>
        <v>5094</v>
      </c>
      <c r="O64" s="157"/>
      <c r="P64" s="157"/>
    </row>
    <row r="65" spans="1:16" x14ac:dyDescent="0.2">
      <c r="A65" s="157" t="s">
        <v>32</v>
      </c>
      <c r="B65" s="157">
        <f>'将来負担比率（分子）の構造'!I$42</f>
        <v>426</v>
      </c>
      <c r="C65" s="157"/>
      <c r="D65" s="157"/>
      <c r="E65" s="157">
        <f>'将来負担比率（分子）の構造'!J$42</f>
        <v>270</v>
      </c>
      <c r="F65" s="157"/>
      <c r="G65" s="157"/>
      <c r="H65" s="157">
        <f>'将来負担比率（分子）の構造'!K$42</f>
        <v>432</v>
      </c>
      <c r="I65" s="157"/>
      <c r="J65" s="157"/>
      <c r="K65" s="157">
        <f>'将来負担比率（分子）の構造'!L$42</f>
        <v>1024</v>
      </c>
      <c r="L65" s="157"/>
      <c r="M65" s="157"/>
      <c r="N65" s="157">
        <f>'将来負担比率（分子）の構造'!M$42</f>
        <v>343</v>
      </c>
      <c r="O65" s="157"/>
      <c r="P65" s="157"/>
    </row>
    <row r="66" spans="1:16" x14ac:dyDescent="0.2">
      <c r="A66" s="157" t="s">
        <v>31</v>
      </c>
      <c r="B66" s="157">
        <f>'将来負担比率（分子）の構造'!I$41</f>
        <v>13537</v>
      </c>
      <c r="C66" s="157"/>
      <c r="D66" s="157"/>
      <c r="E66" s="157">
        <f>'将来負担比率（分子）の構造'!J$41</f>
        <v>13251</v>
      </c>
      <c r="F66" s="157"/>
      <c r="G66" s="157"/>
      <c r="H66" s="157">
        <f>'将来負担比率（分子）の構造'!K$41</f>
        <v>12616</v>
      </c>
      <c r="I66" s="157"/>
      <c r="J66" s="157"/>
      <c r="K66" s="157">
        <f>'将来負担比率（分子）の構造'!L$41</f>
        <v>11761</v>
      </c>
      <c r="L66" s="157"/>
      <c r="M66" s="157"/>
      <c r="N66" s="157">
        <f>'将来負担比率（分子）の構造'!M$41</f>
        <v>11979</v>
      </c>
      <c r="O66" s="157"/>
      <c r="P66" s="157"/>
    </row>
    <row r="67" spans="1:16" x14ac:dyDescent="0.2">
      <c r="A67" s="157" t="s">
        <v>71</v>
      </c>
      <c r="B67" s="157" t="e">
        <f>NA()</f>
        <v>#N/A</v>
      </c>
      <c r="C67" s="157">
        <f>IF(ISNUMBER('将来負担比率（分子）の構造'!I$53), IF('将来負担比率（分子）の構造'!I$53 &lt; 0, 0, '将来負担比率（分子）の構造'!I$53), NA())</f>
        <v>3045</v>
      </c>
      <c r="D67" s="157" t="e">
        <f>NA()</f>
        <v>#N/A</v>
      </c>
      <c r="E67" s="157" t="e">
        <f>NA()</f>
        <v>#N/A</v>
      </c>
      <c r="F67" s="157">
        <f>IF(ISNUMBER('将来負担比率（分子）の構造'!J$53), IF('将来負担比率（分子）の構造'!J$53 &lt; 0, 0, '将来負担比率（分子）の構造'!J$53), NA())</f>
        <v>1633</v>
      </c>
      <c r="G67" s="157" t="e">
        <f>NA()</f>
        <v>#N/A</v>
      </c>
      <c r="H67" s="157" t="e">
        <f>NA()</f>
        <v>#N/A</v>
      </c>
      <c r="I67" s="157">
        <f>IF(ISNUMBER('将来負担比率（分子）の構造'!K$53), IF('将来負担比率（分子）の構造'!K$53 &lt; 0, 0, '将来負担比率（分子）の構造'!K$53), NA())</f>
        <v>1602</v>
      </c>
      <c r="J67" s="157" t="e">
        <f>NA()</f>
        <v>#N/A</v>
      </c>
      <c r="K67" s="157" t="e">
        <f>NA()</f>
        <v>#N/A</v>
      </c>
      <c r="L67" s="157">
        <f>IF(ISNUMBER('将来負担比率（分子）の構造'!L$53), IF('将来負担比率（分子）の構造'!L$53 &lt; 0, 0, '将来負担比率（分子）の構造'!L$53), NA())</f>
        <v>2203</v>
      </c>
      <c r="M67" s="157" t="e">
        <f>NA()</f>
        <v>#N/A</v>
      </c>
      <c r="N67" s="157" t="e">
        <f>NA()</f>
        <v>#N/A</v>
      </c>
      <c r="O67" s="157">
        <f>IF(ISNUMBER('将来負担比率（分子）の構造'!M$53), IF('将来負担比率（分子）の構造'!M$53 &lt; 0, 0, '将来負担比率（分子）の構造'!M$53), NA())</f>
        <v>1713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1966</v>
      </c>
      <c r="C72" s="161">
        <f>基金残高に係る経年分析!G55</f>
        <v>1901</v>
      </c>
      <c r="D72" s="161">
        <f>基金残高に係る経年分析!H55</f>
        <v>1833</v>
      </c>
    </row>
    <row r="73" spans="1:16" x14ac:dyDescent="0.2">
      <c r="A73" s="160" t="s">
        <v>74</v>
      </c>
      <c r="B73" s="161">
        <f>基金残高に係る経年分析!F56</f>
        <v>22</v>
      </c>
      <c r="C73" s="161">
        <f>基金残高に係る経年分析!G56</f>
        <v>47</v>
      </c>
      <c r="D73" s="161">
        <f>基金残高に係る経年分析!H56</f>
        <v>67</v>
      </c>
    </row>
    <row r="74" spans="1:16" x14ac:dyDescent="0.2">
      <c r="A74" s="160" t="s">
        <v>75</v>
      </c>
      <c r="B74" s="161">
        <f>基金残高に係る経年分析!F57</f>
        <v>2553</v>
      </c>
      <c r="C74" s="161">
        <f>基金残高に係る経年分析!G57</f>
        <v>2496</v>
      </c>
      <c r="D74" s="161">
        <f>基金残高に係る経年分析!H57</f>
        <v>2518</v>
      </c>
    </row>
  </sheetData>
  <sheetProtection algorithmName="SHA-512" hashValue="5kubu9GblHFVYmooLIJaSwMqrhKVLzmsnVwO0ivaQ0H3OLzEOluEmVtAQplHu5Omsbgqhhuy+vRR0IMYv926zQ==" saltValue="TVfALwwP966LFLwCA14t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2026-09-03T01:04:15Z</cp:lastPrinted>
  <dcterms:created xsi:type="dcterms:W3CDTF">2026-02-23T07:54:21Z</dcterms:created>
  <dcterms:modified xsi:type="dcterms:W3CDTF">2026-09-24T07:36:40Z</dcterms:modified>
  <cp:category/>
</cp:coreProperties>
</file>