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03 尼崎市\"/>
    </mc:Choice>
  </mc:AlternateContent>
  <xr:revisionPtr revIDLastSave="0" documentId="13_ncr:1_{1BEF0774-B72C-4337-9D63-4FD4D28CBFB9}" xr6:coauthVersionLast="47" xr6:coauthVersionMax="47" xr10:uidLastSave="{00000000-0000-0000-0000-000000000000}"/>
  <bookViews>
    <workbookView xWindow="-28920" yWindow="-120" windowWidth="29040" windowHeight="15720" tabRatio="857"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8"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 sheetId="19" r:id="rId13"/>
    <sheet name="公会計指標分析・財政指標組合せ分析表" sheetId="20" r:id="rId14"/>
    <sheet name="施設類型別ストック情報分析表①" sheetId="21" r:id="rId15"/>
    <sheet name="施設類型別ストック情報分析表②" sheetId="22" r:id="rId16"/>
    <sheet name="データシート" sheetId="9" state="hidden" r:id="rId17"/>
  </sheets>
  <externalReferences>
    <externalReference r:id="rId18"/>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C40" i="10"/>
  <c r="BW39" i="10"/>
  <c r="BE39" i="10"/>
  <c r="AM39" i="10"/>
  <c r="U39" i="10"/>
  <c r="C39" i="10"/>
  <c r="BW38" i="10"/>
  <c r="BE38" i="10"/>
  <c r="AM38" i="10"/>
  <c r="U38" i="10"/>
  <c r="BW37" i="10"/>
  <c r="BE37" i="10"/>
  <c r="U37" i="10"/>
  <c r="BW36" i="10"/>
  <c r="BE36" i="10"/>
  <c r="BE35" i="10"/>
  <c r="CO34" i="10"/>
  <c r="CO35" i="10" s="1"/>
  <c r="CO36" i="10" s="1"/>
  <c r="CO37" i="10" s="1"/>
  <c r="CO38" i="10" s="1"/>
  <c r="CO39" i="10" s="1"/>
  <c r="CO40" i="10" s="1"/>
  <c r="CO41" i="10" s="1"/>
  <c r="CO42" i="10" s="1"/>
  <c r="CO43" i="10" s="1"/>
  <c r="BW34" i="10"/>
  <c r="BW35" i="10" s="1"/>
  <c r="C34" i="10"/>
  <c r="C35" i="10" s="1"/>
  <c r="C36" i="10" s="1"/>
  <c r="C37" i="10" s="1"/>
  <c r="C38" i="10" s="1"/>
  <c r="U34" i="10" l="1"/>
  <c r="U35" i="10" s="1"/>
  <c r="U36" i="10" s="1"/>
  <c r="AM34" i="10"/>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<sst xmlns="http://schemas.openxmlformats.org/spreadsheetml/2006/main" count="1110" uniqueCount="586">
  <si>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</si>
  <si>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</si>
  <si>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</si>
  <si>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</si>
  <si>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</si>
  <si>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</si>
  <si>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</si>
  <si>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</si>
  <si>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</si>
  <si>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</si>
  <si>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</si>
  <si>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</si>
  <si>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</si>
  <si>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</si>
  <si>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</si>
  <si>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</si>
  <si>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</si>
  <si>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</si>
  <si>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</si>
  <si>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</si>
  <si>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</si>
  <si>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</si>
  <si>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</si>
  <si>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</si>
  <si>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</si>
  <si>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</si>
  <si>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</si>
  <si>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</si>
  <si>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</si>
  <si>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</si>
  <si>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</si>
  <si>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</si>
  <si>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</si>
  <si>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</si>
  <si>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</si>
  <si>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</si>
  <si>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</si>
  <si>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</si>
  <si>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</si>
  <si>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</si>
  <si>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</si>
  <si>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</si>
  <si>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</si>
  <si>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</si>
  <si>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</si>
  <si>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</si>
  <si>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</si>
  <si>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</si>
  <si>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</si>
  <si>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</si>
  <si>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</si>
  <si>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</si>
  <si>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</si>
  <si>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</si>
  <si>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</si>
  <si>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</si>
  <si>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</si>
  <si>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</si>
  <si>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</si>
  <si>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</si>
  <si>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</si>
  <si>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</si>
  <si>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</si>
  <si>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</si>
  <si>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</si>
  <si>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</si>
  <si>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</si>
  <si>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</si>
  <si>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</si>
  <si>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</si>
  <si>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</si>
  <si>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</si>
  <si>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</si>
  <si>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</si>
  <si>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</si>
  <si>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</si>
  <si>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</si>
  <si>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</si>
  <si>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</si>
  <si>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</si>
  <si>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</si>
  <si>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</si>
  <si>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</si>
  <si>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</si>
  <si>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</si>
  <si>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</si>
  <si>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</si>
  <si>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</si>
  <si>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</si>
  <si>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</si>
  <si>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</si>
  <si>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</si>
  <si>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</si>
  <si>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</si>
  <si>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尼崎市</t>
    <phoneticPr fontId="5"/>
  </si>
  <si>
    <t>地方交付税種地</t>
    <rPh sb="0" eb="2">
      <t>チホウ</t>
    </rPh>
    <rPh sb="2" eb="5">
      <t>コウフゼイ</t>
    </rPh>
    <rPh sb="5" eb="6">
      <t>シュ</t>
    </rPh>
    <rPh sb="6" eb="7">
      <t>チ</t>
    </rPh>
    <phoneticPr fontId="5"/>
  </si>
  <si>
    <t>1-7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</si>
  <si>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</si>
  <si>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</si>
  <si>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</si>
  <si>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</si>
  <si>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</si>
  <si>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</si>
  <si>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</si>
  <si>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</si>
  <si>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</si>
  <si>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</si>
  <si>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</si>
  <si>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</si>
  <si>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</si>
  <si>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</si>
  <si>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</si>
  <si>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</si>
  <si>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</si>
  <si>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</si>
  <si>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</si>
  <si>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</si>
  <si>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</si>
  <si>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</si>
  <si>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</si>
  <si>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</si>
  <si>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</si>
  <si>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</si>
  <si>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</si>
  <si>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</si>
  <si>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</si>
  <si>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</si>
  <si>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</si>
  <si>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</si>
  <si>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</si>
  <si>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</si>
  <si>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</si>
  <si>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</si>
  <si>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</si>
  <si>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</si>
  <si>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</si>
  <si>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</si>
  <si>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</si>
  <si>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</si>
  <si>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</si>
  <si>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</si>
  <si>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</si>
  <si>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</si>
  <si>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</si>
  <si>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</si>
  <si>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</si>
  <si>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</si>
  <si>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</si>
  <si>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</si>
  <si>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</si>
  <si>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</si>
  <si>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</si>
  <si>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</si>
  <si>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</si>
  <si>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</si>
  <si>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</si>
  <si>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</si>
  <si>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</si>
  <si>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</si>
  <si>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</si>
  <si>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</si>
  <si>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</si>
  <si>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</si>
  <si>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</si>
  <si>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</si>
  <si>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</si>
  <si>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</si>
  <si>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</si>
  <si>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</si>
  <si>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</si>
  <si>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</si>
  <si>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</si>
  <si>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</si>
  <si>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</si>
  <si>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</si>
  <si>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</si>
  <si>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</si>
  <si>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</si>
  <si>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</si>
  <si>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</si>
  <si>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</si>
  <si>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</si>
  <si>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</si>
  <si>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</si>
  <si>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</si>
  <si>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</si>
  <si>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</si>
  <si>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</si>
  <si>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</si>
  <si>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</si>
  <si>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</si>
  <si>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</si>
  <si>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</si>
  <si>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</si>
  <si>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</si>
  <si>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</si>
  <si>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</si>
  <si>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</si>
  <si>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</si>
  <si>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</si>
  <si>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</si>
  <si>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</si>
  <si>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</si>
  <si>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兵庫県尼崎市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</si>
  <si>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</si>
  <si>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</si>
  <si>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</si>
  <si>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</si>
  <si>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</si>
  <si>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</si>
  <si>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</si>
  <si>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</si>
  <si>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</si>
  <si>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</si>
  <si>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</si>
  <si>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</si>
  <si>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</si>
  <si>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</si>
  <si>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</si>
  <si>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</si>
  <si>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</si>
  <si>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</si>
  <si>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</si>
  <si>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</si>
  <si>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</si>
  <si>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</si>
  <si>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</si>
  <si>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</si>
  <si>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</si>
  <si>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</si>
  <si>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</si>
  <si>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</si>
  <si>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</si>
  <si>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</si>
  <si>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</si>
  <si>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</si>
  <si>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</si>
  <si>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</si>
  <si>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</si>
  <si>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</si>
  <si>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</si>
  <si>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</si>
  <si>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</si>
  <si>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</si>
  <si>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</si>
  <si>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</si>
  <si>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</si>
  <si>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</si>
  <si>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</si>
  <si>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</si>
  <si>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</si>
  <si>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</si>
  <si>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</si>
  <si>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</si>
  <si>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</si>
  <si>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</si>
  <si>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</si>
  <si>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</si>
  <si>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</si>
  <si>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</si>
  <si>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</si>
  <si>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</si>
  <si>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</si>
  <si>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</si>
  <si>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</si>
  <si>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</si>
  <si>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</si>
  <si>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</si>
  <si>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</si>
  <si>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</si>
  <si>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</si>
  <si>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</si>
  <si>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</si>
  <si>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</si>
  <si>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</si>
  <si>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</si>
  <si>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</si>
  <si>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</si>
  <si>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</si>
  <si>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</si>
  <si>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</si>
  <si>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</si>
  <si>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</si>
  <si>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</si>
  <si>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</si>
  <si>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</si>
  <si>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</si>
  <si>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</si>
  <si>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</si>
  <si>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</si>
  <si>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</si>
  <si>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</si>
  <si>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</si>
  <si>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</si>
  <si>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</si>
  <si>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</si>
  <si>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</si>
  <si>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</si>
  <si>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</si>
  <si>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</si>
  <si>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</si>
  <si>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</si>
  <si>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</si>
  <si>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</si>
  <si>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</si>
  <si>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</si>
  <si>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</si>
  <si>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</si>
  <si>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</si>
  <si>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</si>
  <si>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</si>
  <si>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</si>
  <si>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</si>
  <si>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</si>
  <si>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</si>
  <si>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</si>
  <si>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</si>
  <si>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</si>
  <si>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</si>
  <si>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</si>
  <si>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</si>
  <si>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</si>
  <si>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</si>
  <si>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</si>
  <si>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</si>
  <si>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</si>
  <si>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</si>
  <si>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</si>
  <si>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</si>
  <si>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</si>
  <si>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</si>
  <si>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</si>
  <si>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</si>
  <si>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</si>
  <si>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</si>
  <si>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</si>
  <si>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</si>
  <si>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</si>
  <si>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</si>
  <si>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</si>
  <si>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</si>
  <si>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</si>
  <si>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</si>
  <si>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</si>
  <si>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</si>
  <si>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</si>
  <si>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</si>
  <si>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</si>
  <si>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</si>
  <si>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</si>
  <si>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</si>
  <si>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</si>
  <si>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</si>
  <si>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</si>
  <si>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兵庫県尼崎市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</si>
  <si>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</si>
  <si>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</si>
  <si>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</si>
  <si>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</si>
  <si>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</si>
  <si>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</si>
  <si>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</si>
  <si>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</si>
  <si>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</si>
  <si>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</si>
  <si>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</si>
  <si>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</si>
  <si>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</si>
  <si>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</si>
  <si>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</si>
  <si>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</si>
  <si>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</si>
  <si>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</si>
  <si>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</si>
  <si>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</si>
  <si>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育英事業費会計</t>
    <phoneticPr fontId="5"/>
  </si>
  <si>
    <t>公共用地先行取得事業費会計</t>
    <phoneticPr fontId="5"/>
  </si>
  <si>
    <t>公害病認定患者救済事業費会計</t>
    <phoneticPr fontId="5"/>
  </si>
  <si>
    <t>母子及び寡婦福祉資金貸付事業費会計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</si>
  <si>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</si>
  <si>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</si>
  <si>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</si>
  <si>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</si>
  <si>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</si>
  <si>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</si>
  <si>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</si>
  <si>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</si>
  <si>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</si>
  <si>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</si>
  <si>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</si>
  <si>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</si>
  <si>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</si>
  <si>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国民健康保険事業費会計</t>
    <phoneticPr fontId="5"/>
  </si>
  <si>
    <t>介護保険事業費会計</t>
    <phoneticPr fontId="5"/>
  </si>
  <si>
    <t>後期高齢者医療事業費会計</t>
    <phoneticPr fontId="5"/>
  </si>
  <si>
    <t>水道事業会計</t>
    <phoneticPr fontId="5"/>
  </si>
  <si>
    <t>法適用企業</t>
    <phoneticPr fontId="5"/>
  </si>
  <si>
    <t>工業用水道事業会計</t>
    <phoneticPr fontId="5"/>
  </si>
  <si>
    <t>下水道事業会計</t>
    <phoneticPr fontId="5"/>
  </si>
  <si>
    <t>モーターボート競走事業会計</t>
    <phoneticPr fontId="5"/>
  </si>
  <si>
    <t>地方卸売市場事業費会計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</si>
  <si>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</si>
  <si>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</si>
  <si>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</si>
  <si>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</si>
  <si>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</si>
  <si>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</si>
  <si>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</si>
  <si>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</si>
  <si>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</si>
  <si>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</si>
  <si>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</si>
  <si>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</si>
  <si>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</si>
  <si>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</si>
  <si>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</si>
  <si>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</si>
  <si>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</si>
  <si>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</si>
  <si>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</si>
  <si>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</si>
  <si>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</si>
  <si>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</si>
  <si>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</si>
  <si>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</si>
  <si>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</si>
  <si>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</si>
  <si>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</si>
  <si>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</si>
  <si>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</si>
  <si>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</si>
  <si>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</si>
  <si>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</si>
  <si>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</si>
  <si>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</si>
  <si>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</si>
  <si>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</si>
  <si>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</si>
  <si>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</si>
  <si>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</si>
  <si>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</si>
  <si>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</si>
  <si>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</si>
  <si>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</si>
  <si>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</si>
  <si>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</si>
  <si>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</si>
  <si>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</si>
  <si>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</si>
  <si>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</si>
  <si>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</si>
  <si>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</si>
  <si>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</si>
  <si>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</si>
  <si>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</si>
  <si>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</si>
  <si>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</si>
  <si>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</si>
  <si>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</si>
  <si>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</si>
  <si>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</si>
  <si>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</si>
  <si>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</si>
  <si>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</si>
  <si>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</si>
  <si>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</si>
  <si>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</si>
  <si>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</si>
  <si>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</si>
  <si>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</si>
  <si>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</si>
  <si>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</si>
  <si>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</si>
  <si>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</si>
  <si>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</si>
  <si>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</si>
  <si>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</si>
  <si>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</si>
  <si>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</si>
  <si>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</si>
  <si>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</si>
  <si>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</si>
  <si>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</si>
  <si>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</si>
  <si>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</si>
  <si>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</si>
  <si>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</si>
  <si>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</si>
  <si>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</si>
  <si>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</si>
  <si>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</si>
  <si>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</si>
  <si>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</si>
  <si>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</si>
  <si>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</si>
  <si>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</si>
  <si>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</si>
  <si>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</si>
  <si>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</si>
  <si>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</si>
  <si>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</si>
  <si>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</si>
  <si>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</si>
  <si>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</si>
  <si>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</si>
  <si>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</si>
  <si>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</si>
  <si>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</si>
  <si>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</si>
  <si>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</si>
  <si>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</si>
  <si>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</si>
  <si>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</si>
  <si>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</si>
  <si>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</si>
  <si>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</si>
  <si>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</si>
  <si>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</si>
  <si>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</si>
  <si>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</si>
  <si>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</si>
  <si>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</si>
  <si>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</si>
  <si>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</si>
  <si>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</si>
  <si>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</si>
  <si>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</si>
  <si>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</si>
  <si>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</si>
  <si>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</si>
  <si>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</si>
  <si>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</si>
  <si>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</si>
  <si>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</si>
  <si>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</si>
  <si>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</si>
  <si>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</si>
  <si>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下水道事業会計</t>
  </si>
  <si>
    <t>モーターボート競走事業会計</t>
  </si>
  <si>
    <t>工業用水道事業会計</t>
  </si>
  <si>
    <t>水道事業会計</t>
  </si>
  <si>
    <t>一般会計</t>
  </si>
  <si>
    <t>介護保険事業費会計</t>
  </si>
  <si>
    <t>後期高齢者医療事業費会計</t>
  </si>
  <si>
    <t>地方卸売市場事業費会計</t>
  </si>
  <si>
    <t>その他会計（赤字）</t>
  </si>
  <si>
    <t>その他会計（黒字）</t>
  </si>
  <si>
    <t>R02</t>
    <phoneticPr fontId="5"/>
  </si>
  <si>
    <t>R03</t>
    <phoneticPr fontId="5"/>
  </si>
  <si>
    <t>R04</t>
    <phoneticPr fontId="5"/>
  </si>
  <si>
    <t>R05</t>
    <phoneticPr fontId="5"/>
  </si>
  <si>
    <t>R06</t>
    <phoneticPr fontId="5"/>
  </si>
  <si>
    <t>-</t>
    <phoneticPr fontId="2"/>
  </si>
  <si>
    <t>兵庫県後期高齢者医療広域連合（一般会計）</t>
    <rPh sb="0" eb="3">
      <t>ヒョウゴケン</t>
    </rPh>
    <rPh sb="3" eb="5">
      <t>コウキ</t>
    </rPh>
    <rPh sb="5" eb="8">
      <t>コウレイシャ</t>
    </rPh>
    <rPh sb="8" eb="10">
      <t>イリョウ</t>
    </rPh>
    <rPh sb="10" eb="12">
      <t>コウイキ</t>
    </rPh>
    <rPh sb="12" eb="14">
      <t>レンゴウ</t>
    </rPh>
    <rPh sb="15" eb="17">
      <t>イッパン</t>
    </rPh>
    <rPh sb="17" eb="19">
      <t>カイケイ</t>
    </rPh>
    <phoneticPr fontId="2"/>
  </si>
  <si>
    <t>兵庫県後期高齢者医療広域連合（特別会計）</t>
    <rPh sb="0" eb="3">
      <t>ヒョウゴケン</t>
    </rPh>
    <rPh sb="3" eb="5">
      <t>コウキ</t>
    </rPh>
    <rPh sb="5" eb="8">
      <t>コウレイシャ</t>
    </rPh>
    <rPh sb="8" eb="10">
      <t>イリョウ</t>
    </rPh>
    <rPh sb="10" eb="12">
      <t>コウイキ</t>
    </rPh>
    <rPh sb="12" eb="14">
      <t>レンゴウ</t>
    </rPh>
    <rPh sb="15" eb="17">
      <t>トクベツ</t>
    </rPh>
    <rPh sb="17" eb="19">
      <t>カイケイ</t>
    </rPh>
    <phoneticPr fontId="2"/>
  </si>
  <si>
    <t>阪神水道企業団</t>
    <rPh sb="0" eb="2">
      <t>ハンシン</t>
    </rPh>
    <rPh sb="2" eb="4">
      <t>スイドウ</t>
    </rPh>
    <rPh sb="4" eb="7">
      <t>キギョウダン</t>
    </rPh>
    <phoneticPr fontId="2"/>
  </si>
  <si>
    <t>兵庫県競馬組合</t>
    <rPh sb="0" eb="3">
      <t>ヒョウゴケン</t>
    </rPh>
    <rPh sb="3" eb="5">
      <t>ケイバ</t>
    </rPh>
    <rPh sb="5" eb="7">
      <t>クミアイ</t>
    </rPh>
    <phoneticPr fontId="2"/>
  </si>
  <si>
    <t>尼崎環境財団</t>
    <rPh sb="0" eb="2">
      <t>アマガサキ</t>
    </rPh>
    <rPh sb="2" eb="4">
      <t>カンキョウ</t>
    </rPh>
    <rPh sb="4" eb="6">
      <t>ザイダン</t>
    </rPh>
    <phoneticPr fontId="2"/>
  </si>
  <si>
    <t>尼崎市文化振興財団</t>
    <rPh sb="0" eb="2">
      <t>アマガサキ</t>
    </rPh>
    <rPh sb="2" eb="3">
      <t>シ</t>
    </rPh>
    <rPh sb="3" eb="5">
      <t>ブンカ</t>
    </rPh>
    <rPh sb="5" eb="7">
      <t>シンコウ</t>
    </rPh>
    <rPh sb="7" eb="9">
      <t>ザイダン</t>
    </rPh>
    <phoneticPr fontId="2"/>
  </si>
  <si>
    <t>尼崎市スポーツ振興事業団</t>
    <rPh sb="0" eb="3">
      <t>アマガサキシ</t>
    </rPh>
    <rPh sb="7" eb="9">
      <t>シンコウ</t>
    </rPh>
    <rPh sb="9" eb="12">
      <t>ジギョウダン</t>
    </rPh>
    <phoneticPr fontId="2"/>
  </si>
  <si>
    <t>尼崎緑化公園協会</t>
    <rPh sb="0" eb="2">
      <t>アマガサキ</t>
    </rPh>
    <rPh sb="2" eb="4">
      <t>リョクカ</t>
    </rPh>
    <rPh sb="4" eb="6">
      <t>コウエン</t>
    </rPh>
    <rPh sb="6" eb="8">
      <t>キョウカイ</t>
    </rPh>
    <phoneticPr fontId="2"/>
  </si>
  <si>
    <t>尼崎交通事業振興</t>
    <rPh sb="0" eb="2">
      <t>アマガサキ</t>
    </rPh>
    <rPh sb="2" eb="4">
      <t>コウツウ</t>
    </rPh>
    <rPh sb="4" eb="6">
      <t>ジギョウ</t>
    </rPh>
    <rPh sb="6" eb="8">
      <t>シンコウ</t>
    </rPh>
    <phoneticPr fontId="2"/>
  </si>
  <si>
    <t>エーリック</t>
    <phoneticPr fontId="2"/>
  </si>
  <si>
    <t>尼崎地域産業活性化機構</t>
    <rPh sb="0" eb="2">
      <t>アマガサキ</t>
    </rPh>
    <rPh sb="2" eb="4">
      <t>チイキ</t>
    </rPh>
    <rPh sb="4" eb="6">
      <t>サンギョウ</t>
    </rPh>
    <rPh sb="6" eb="9">
      <t>カッセイカ</t>
    </rPh>
    <rPh sb="9" eb="11">
      <t>キコウ</t>
    </rPh>
    <phoneticPr fontId="2"/>
  </si>
  <si>
    <t>近畿高エネルギー加工技術研究所</t>
    <rPh sb="0" eb="2">
      <t>キンキ</t>
    </rPh>
    <rPh sb="2" eb="3">
      <t>タカ</t>
    </rPh>
    <rPh sb="8" eb="10">
      <t>カコウ</t>
    </rPh>
    <rPh sb="10" eb="12">
      <t>ギジュツ</t>
    </rPh>
    <rPh sb="12" eb="15">
      <t>ケンキュウジョ</t>
    </rPh>
    <phoneticPr fontId="2"/>
  </si>
  <si>
    <t>あまがさき観光局</t>
    <rPh sb="5" eb="8">
      <t>カンコウキョク</t>
    </rPh>
    <phoneticPr fontId="2"/>
  </si>
  <si>
    <t>尼崎市シルバー人材センター</t>
    <rPh sb="0" eb="3">
      <t>アマガサキシ</t>
    </rPh>
    <rPh sb="7" eb="9">
      <t>ジンザイ</t>
    </rPh>
    <phoneticPr fontId="2"/>
  </si>
  <si>
    <t>尼崎人権啓発協会</t>
    <rPh sb="0" eb="2">
      <t>アマガサキ</t>
    </rPh>
    <rPh sb="2" eb="4">
      <t>ジンケン</t>
    </rPh>
    <rPh sb="4" eb="6">
      <t>ケイハツ</t>
    </rPh>
    <rPh sb="6" eb="8">
      <t>キョウカイ</t>
    </rPh>
    <phoneticPr fontId="2"/>
  </si>
  <si>
    <t>尼崎健康医療財団</t>
    <rPh sb="0" eb="2">
      <t>アマガサキ</t>
    </rPh>
    <rPh sb="2" eb="4">
      <t>ケンコウ</t>
    </rPh>
    <rPh sb="4" eb="6">
      <t>イリョウ</t>
    </rPh>
    <rPh sb="6" eb="8">
      <t>ザイダン</t>
    </rPh>
    <phoneticPr fontId="2"/>
  </si>
  <si>
    <t>－</t>
    <phoneticPr fontId="2"/>
  </si>
  <si>
    <t>公共施設整備保全基金</t>
    <rPh sb="0" eb="4">
      <t>コウキョウシセツ</t>
    </rPh>
    <rPh sb="4" eb="6">
      <t>セイビ</t>
    </rPh>
    <rPh sb="6" eb="8">
      <t>ホゼン</t>
    </rPh>
    <rPh sb="8" eb="10">
      <t>キキン</t>
    </rPh>
    <phoneticPr fontId="5"/>
  </si>
  <si>
    <t>新本庁舎建設基金</t>
    <rPh sb="0" eb="4">
      <t>シンホンチョウシャ</t>
    </rPh>
    <rPh sb="4" eb="6">
      <t>ケンセツ</t>
    </rPh>
    <rPh sb="6" eb="8">
      <t>キキン</t>
    </rPh>
    <phoneticPr fontId="5"/>
  </si>
  <si>
    <t>市民福祉振興基金</t>
    <rPh sb="0" eb="4">
      <t>シミンフクシ</t>
    </rPh>
    <rPh sb="4" eb="8">
      <t>シンコウキキン</t>
    </rPh>
    <phoneticPr fontId="5"/>
  </si>
  <si>
    <t>一般廃棄物処理施設整備等基金</t>
    <rPh sb="0" eb="2">
      <t>イッパン</t>
    </rPh>
    <rPh sb="2" eb="5">
      <t>ハイキブツ</t>
    </rPh>
    <rPh sb="5" eb="7">
      <t>ショリ</t>
    </rPh>
    <rPh sb="7" eb="9">
      <t>シセツ</t>
    </rPh>
    <rPh sb="9" eb="11">
      <t>セイビ</t>
    </rPh>
    <rPh sb="11" eb="12">
      <t>ナド</t>
    </rPh>
    <rPh sb="12" eb="14">
      <t>キキン</t>
    </rPh>
    <phoneticPr fontId="5"/>
  </si>
  <si>
    <t>教育振興基金</t>
    <rPh sb="0" eb="2">
      <t>キョウイク</t>
    </rPh>
    <rPh sb="2" eb="4">
      <t>シンコウ</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</si>
  <si>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</si>
  <si>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</si>
  <si>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年々減少傾向にあり、これは主に市債の発行を計画的に行ってきたことや早期償還により市債の償還を進めてきたこと、また、充当可能な基金残高が増加したことなどによるものである。一方で、本市の有形固定資産減価償却率は69.1％と資産の取得から長い年月が経過しており、類似団体平均と比較しても2.4ポイント高い状況である。今後は高齢化や人口減少、施設の老朽化など財政運営上の課題に加え、令和12年度にかけて次期焼却施設の整備に係る将来負担が見込まれることから、将来負担比率と有形固定資産減価償却率のバランスをとりながら公共施設の予防保全に着実に取り組むなど、今後も適切な財政運営を行っ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</si>
  <si>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</si>
  <si>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</si>
  <si>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</si>
  <si>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</si>
  <si>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</si>
  <si>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</si>
  <si>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地方債の着実な償還により本市の実質公債費比率は減少傾向にあるものの、本市の義務的経費における公債費の支出は他都市と比較すると依然として高い状態にある。少子高齢化に伴う社会保障関係経費の増加が続くことや本市は生活保護扶助費の支出が他都市と比較して高い状態にあること、今後次期焼却施設の建替えなど多額の投資的経費が予定されていることから、市債の早期償還を進め、公債費等の後年度負担の抑制・縮減を図って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</si>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</sst>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BD58310-5848-4AA2-A7D0-E8A89E1A3DE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1986-48D5-B4C9-476EAAE6F7B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43385</c:v>
                </c:pt>
                <c:pt idx="1">
                  <c:v>36378</c:v>
                </c:pt>
                <c:pt idx="2">
                  <c:v>28814</c:v>
                </c:pt>
                <c:pt idx="3">
                  <c:v>27204</c:v>
                </c:pt>
                <c:pt idx="4">
                  <c:v>43814</c:v>
                </c:pt>
              </c:numCache>
            </c:numRef>
          </c:val>
          <c:smooth val="0"/>
          <c:extLst>
            <c:ext xmlns:c16="http://schemas.microsoft.com/office/drawing/2014/chart" uri="{C3380CC4-5D6E-409C-BE32-E72D297353CC}">
              <c16:uniqueId val="{00000001-1986-48D5-B4C9-476EAAE6F7B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0.45</c:v>
                </c:pt>
                <c:pt idx="1">
                  <c:v>2.66</c:v>
                </c:pt>
                <c:pt idx="2">
                  <c:v>2.2000000000000002</c:v>
                </c:pt>
                <c:pt idx="3">
                  <c:v>2.16</c:v>
                </c:pt>
                <c:pt idx="4">
                  <c:v>2.56</c:v>
                </c:pt>
              </c:numCache>
            </c:numRef>
          </c:val>
          <c:extLst>
            <c:ext xmlns:c16="http://schemas.microsoft.com/office/drawing/2014/chart" uri="{C3380CC4-5D6E-409C-BE32-E72D297353CC}">
              <c16:uniqueId val="{00000000-A8EE-4D61-9F31-089CE4AE53B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9.27</c:v>
                </c:pt>
                <c:pt idx="1">
                  <c:v>10.71</c:v>
                </c:pt>
                <c:pt idx="2">
                  <c:v>11.18</c:v>
                </c:pt>
                <c:pt idx="3">
                  <c:v>12.28</c:v>
                </c:pt>
                <c:pt idx="4">
                  <c:v>12.46</c:v>
                </c:pt>
              </c:numCache>
            </c:numRef>
          </c:val>
          <c:extLst>
            <c:ext xmlns:c16="http://schemas.microsoft.com/office/drawing/2014/chart" uri="{C3380CC4-5D6E-409C-BE32-E72D297353CC}">
              <c16:uniqueId val="{00000001-A8EE-4D61-9F31-089CE4AE53B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5.27</c:v>
                </c:pt>
                <c:pt idx="1">
                  <c:v>9.65</c:v>
                </c:pt>
                <c:pt idx="2">
                  <c:v>1.1299999999999999</c:v>
                </c:pt>
                <c:pt idx="3">
                  <c:v>2.0499999999999998</c:v>
                </c:pt>
                <c:pt idx="4">
                  <c:v>2.25</c:v>
                </c:pt>
              </c:numCache>
            </c:numRef>
          </c:val>
          <c:smooth val="0"/>
          <c:extLst>
            <c:ext xmlns:c16="http://schemas.microsoft.com/office/drawing/2014/chart" uri="{C3380CC4-5D6E-409C-BE32-E72D297353CC}">
              <c16:uniqueId val="{00000002-A8EE-4D61-9F31-089CE4AE53B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0.44</c:v>
                </c:pt>
                <c:pt idx="2">
                  <c:v>#N/A</c:v>
                </c:pt>
                <c:pt idx="3">
                  <c:v>0.21</c:v>
                </c:pt>
                <c:pt idx="4">
                  <c:v>#N/A</c:v>
                </c:pt>
                <c:pt idx="5">
                  <c:v>0.33</c:v>
                </c:pt>
                <c:pt idx="6">
                  <c:v>#N/A</c:v>
                </c:pt>
                <c:pt idx="7">
                  <c:v>0.03</c:v>
                </c:pt>
                <c:pt idx="8">
                  <c:v>#N/A</c:v>
                </c:pt>
                <c:pt idx="9">
                  <c:v>0.05</c:v>
                </c:pt>
              </c:numCache>
            </c:numRef>
          </c:val>
          <c:extLst>
            <c:ext xmlns:c16="http://schemas.microsoft.com/office/drawing/2014/chart" uri="{C3380CC4-5D6E-409C-BE32-E72D297353CC}">
              <c16:uniqueId val="{00000000-EC32-4442-A4F2-F5822F13DB0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C32-4442-A4F2-F5822F13DB05}"/>
            </c:ext>
          </c:extLst>
        </c:ser>
        <c:ser>
          <c:idx val="2"/>
          <c:order val="2"/>
          <c:tx>
            <c:strRef>
              <c:f>データシート!$A$29</c:f>
              <c:strCache>
                <c:ptCount val="1"/>
                <c:pt idx="0">
                  <c:v>地方卸売市場事業費会計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0.11</c:v>
                </c:pt>
                <c:pt idx="2">
                  <c:v>#N/A</c:v>
                </c:pt>
                <c:pt idx="3">
                  <c:v>0.11</c:v>
                </c:pt>
                <c:pt idx="4">
                  <c:v>#N/A</c:v>
                </c:pt>
                <c:pt idx="5">
                  <c:v>0.12</c:v>
                </c:pt>
                <c:pt idx="6">
                  <c:v>#N/A</c:v>
                </c:pt>
                <c:pt idx="7">
                  <c:v>0.1</c:v>
                </c:pt>
                <c:pt idx="8">
                  <c:v>#N/A</c:v>
                </c:pt>
                <c:pt idx="9">
                  <c:v>0.11</c:v>
                </c:pt>
              </c:numCache>
            </c:numRef>
          </c:val>
          <c:extLst>
            <c:ext xmlns:c16="http://schemas.microsoft.com/office/drawing/2014/chart" uri="{C3380CC4-5D6E-409C-BE32-E72D297353CC}">
              <c16:uniqueId val="{00000002-EC32-4442-A4F2-F5822F13DB05}"/>
            </c:ext>
          </c:extLst>
        </c:ser>
        <c:ser>
          <c:idx val="3"/>
          <c:order val="3"/>
          <c:tx>
            <c:strRef>
              <c:f>データシート!$A$30</c:f>
              <c:strCache>
                <c:ptCount val="1"/>
                <c:pt idx="0">
                  <c:v>後期高齢者医療事業費会計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0.09</c:v>
                </c:pt>
                <c:pt idx="2">
                  <c:v>#N/A</c:v>
                </c:pt>
                <c:pt idx="3">
                  <c:v>0.06</c:v>
                </c:pt>
                <c:pt idx="4">
                  <c:v>#N/A</c:v>
                </c:pt>
                <c:pt idx="5">
                  <c:v>0.21</c:v>
                </c:pt>
                <c:pt idx="6">
                  <c:v>#N/A</c:v>
                </c:pt>
                <c:pt idx="7">
                  <c:v>0.19</c:v>
                </c:pt>
                <c:pt idx="8">
                  <c:v>#N/A</c:v>
                </c:pt>
                <c:pt idx="9">
                  <c:v>0.16</c:v>
                </c:pt>
              </c:numCache>
            </c:numRef>
          </c:val>
          <c:extLst>
            <c:ext xmlns:c16="http://schemas.microsoft.com/office/drawing/2014/chart" uri="{C3380CC4-5D6E-409C-BE32-E72D297353CC}">
              <c16:uniqueId val="{00000003-EC32-4442-A4F2-F5822F13DB05}"/>
            </c:ext>
          </c:extLst>
        </c:ser>
        <c:ser>
          <c:idx val="4"/>
          <c:order val="4"/>
          <c:tx>
            <c:strRef>
              <c:f>データシート!$A$31</c:f>
              <c:strCache>
                <c:ptCount val="1"/>
                <c:pt idx="0">
                  <c:v>介護保険事業費会計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0.85</c:v>
                </c:pt>
                <c:pt idx="2">
                  <c:v>#N/A</c:v>
                </c:pt>
                <c:pt idx="3">
                  <c:v>0.97</c:v>
                </c:pt>
                <c:pt idx="4">
                  <c:v>#N/A</c:v>
                </c:pt>
                <c:pt idx="5">
                  <c:v>0.49</c:v>
                </c:pt>
                <c:pt idx="6">
                  <c:v>#N/A</c:v>
                </c:pt>
                <c:pt idx="7">
                  <c:v>0.51</c:v>
                </c:pt>
                <c:pt idx="8">
                  <c:v>#N/A</c:v>
                </c:pt>
                <c:pt idx="9">
                  <c:v>0.54</c:v>
                </c:pt>
              </c:numCache>
            </c:numRef>
          </c:val>
          <c:extLst>
            <c:ext xmlns:c16="http://schemas.microsoft.com/office/drawing/2014/chart" uri="{C3380CC4-5D6E-409C-BE32-E72D297353CC}">
              <c16:uniqueId val="{00000004-EC32-4442-A4F2-F5822F13DB05}"/>
            </c:ext>
          </c:extLst>
        </c:ser>
        <c:ser>
          <c:idx val="5"/>
          <c:order val="5"/>
          <c:tx>
            <c:strRef>
              <c:f>データシート!$A$32</c:f>
              <c:strCache>
                <c:ptCount val="1"/>
                <c:pt idx="0">
                  <c:v>一般会計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0.44</c:v>
                </c:pt>
                <c:pt idx="2">
                  <c:v>#N/A</c:v>
                </c:pt>
                <c:pt idx="3">
                  <c:v>2.65</c:v>
                </c:pt>
                <c:pt idx="4">
                  <c:v>#N/A</c:v>
                </c:pt>
                <c:pt idx="5">
                  <c:v>2.2000000000000002</c:v>
                </c:pt>
                <c:pt idx="6">
                  <c:v>#N/A</c:v>
                </c:pt>
                <c:pt idx="7">
                  <c:v>2.15</c:v>
                </c:pt>
                <c:pt idx="8">
                  <c:v>#N/A</c:v>
                </c:pt>
                <c:pt idx="9">
                  <c:v>2.56</c:v>
                </c:pt>
              </c:numCache>
            </c:numRef>
          </c:val>
          <c:extLst>
            <c:ext xmlns:c16="http://schemas.microsoft.com/office/drawing/2014/chart" uri="{C3380CC4-5D6E-409C-BE32-E72D297353CC}">
              <c16:uniqueId val="{00000005-EC32-4442-A4F2-F5822F13DB05}"/>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8.33</c:v>
                </c:pt>
                <c:pt idx="2">
                  <c:v>#N/A</c:v>
                </c:pt>
                <c:pt idx="3">
                  <c:v>8.0299999999999994</c:v>
                </c:pt>
                <c:pt idx="4">
                  <c:v>#N/A</c:v>
                </c:pt>
                <c:pt idx="5">
                  <c:v>8.61</c:v>
                </c:pt>
                <c:pt idx="6">
                  <c:v>#N/A</c:v>
                </c:pt>
                <c:pt idx="7">
                  <c:v>8.5500000000000007</c:v>
                </c:pt>
                <c:pt idx="8">
                  <c:v>#N/A</c:v>
                </c:pt>
                <c:pt idx="9">
                  <c:v>8.02</c:v>
                </c:pt>
              </c:numCache>
            </c:numRef>
          </c:val>
          <c:extLst>
            <c:ext xmlns:c16="http://schemas.microsoft.com/office/drawing/2014/chart" uri="{C3380CC4-5D6E-409C-BE32-E72D297353CC}">
              <c16:uniqueId val="{00000006-EC32-4442-A4F2-F5822F13DB05}"/>
            </c:ext>
          </c:extLst>
        </c:ser>
        <c:ser>
          <c:idx val="7"/>
          <c:order val="7"/>
          <c:tx>
            <c:strRef>
              <c:f>データシート!$A$34</c:f>
              <c:strCache>
                <c:ptCount val="1"/>
                <c:pt idx="0">
                  <c:v>工業用水道事業会計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7.23</c:v>
                </c:pt>
                <c:pt idx="2">
                  <c:v>#N/A</c:v>
                </c:pt>
                <c:pt idx="3">
                  <c:v>7.5</c:v>
                </c:pt>
                <c:pt idx="4">
                  <c:v>#N/A</c:v>
                </c:pt>
                <c:pt idx="5">
                  <c:v>8.01</c:v>
                </c:pt>
                <c:pt idx="6">
                  <c:v>#N/A</c:v>
                </c:pt>
                <c:pt idx="7">
                  <c:v>8.0500000000000007</c:v>
                </c:pt>
                <c:pt idx="8">
                  <c:v>#N/A</c:v>
                </c:pt>
                <c:pt idx="9">
                  <c:v>8.2100000000000009</c:v>
                </c:pt>
              </c:numCache>
            </c:numRef>
          </c:val>
          <c:extLst>
            <c:ext xmlns:c16="http://schemas.microsoft.com/office/drawing/2014/chart" uri="{C3380CC4-5D6E-409C-BE32-E72D297353CC}">
              <c16:uniqueId val="{00000007-EC32-4442-A4F2-F5822F13DB05}"/>
            </c:ext>
          </c:extLst>
        </c:ser>
        <c:ser>
          <c:idx val="8"/>
          <c:order val="8"/>
          <c:tx>
            <c:strRef>
              <c:f>データシート!$A$35</c:f>
              <c:strCache>
                <c:ptCount val="1"/>
                <c:pt idx="0">
                  <c:v>モーターボート競走事業会計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9.19</c:v>
                </c:pt>
                <c:pt idx="2">
                  <c:v>#N/A</c:v>
                </c:pt>
                <c:pt idx="3">
                  <c:v>8.69</c:v>
                </c:pt>
                <c:pt idx="4">
                  <c:v>#N/A</c:v>
                </c:pt>
                <c:pt idx="5">
                  <c:v>10.78</c:v>
                </c:pt>
                <c:pt idx="6">
                  <c:v>#N/A</c:v>
                </c:pt>
                <c:pt idx="7">
                  <c:v>10.51</c:v>
                </c:pt>
                <c:pt idx="8">
                  <c:v>#N/A</c:v>
                </c:pt>
                <c:pt idx="9">
                  <c:v>10</c:v>
                </c:pt>
              </c:numCache>
            </c:numRef>
          </c:val>
          <c:extLst>
            <c:ext xmlns:c16="http://schemas.microsoft.com/office/drawing/2014/chart" uri="{C3380CC4-5D6E-409C-BE32-E72D297353CC}">
              <c16:uniqueId val="{00000008-EC32-4442-A4F2-F5822F13DB05}"/>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12.64</c:v>
                </c:pt>
                <c:pt idx="2">
                  <c:v>#N/A</c:v>
                </c:pt>
                <c:pt idx="3">
                  <c:v>13.56</c:v>
                </c:pt>
                <c:pt idx="4">
                  <c:v>#N/A</c:v>
                </c:pt>
                <c:pt idx="5">
                  <c:v>16.600000000000001</c:v>
                </c:pt>
                <c:pt idx="6">
                  <c:v>#N/A</c:v>
                </c:pt>
                <c:pt idx="7">
                  <c:v>17.7</c:v>
                </c:pt>
                <c:pt idx="8">
                  <c:v>#N/A</c:v>
                </c:pt>
                <c:pt idx="9">
                  <c:v>18.13</c:v>
                </c:pt>
              </c:numCache>
            </c:numRef>
          </c:val>
          <c:extLst>
            <c:ext xmlns:c16="http://schemas.microsoft.com/office/drawing/2014/chart" uri="{C3380CC4-5D6E-409C-BE32-E72D297353CC}">
              <c16:uniqueId val="{00000009-EC32-4442-A4F2-F5822F13DB0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17219</c:v>
                </c:pt>
                <c:pt idx="5">
                  <c:v>17719</c:v>
                </c:pt>
                <c:pt idx="8">
                  <c:v>17581</c:v>
                </c:pt>
                <c:pt idx="11">
                  <c:v>16593</c:v>
                </c:pt>
                <c:pt idx="14">
                  <c:v>16331</c:v>
                </c:pt>
              </c:numCache>
            </c:numRef>
          </c:val>
          <c:extLst>
            <c:ext xmlns:c16="http://schemas.microsoft.com/office/drawing/2014/chart" uri="{C3380CC4-5D6E-409C-BE32-E72D297353CC}">
              <c16:uniqueId val="{00000000-5F06-4901-9473-597292EB63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F06-4901-9473-597292EB63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230</c:v>
                </c:pt>
                <c:pt idx="3">
                  <c:v>230</c:v>
                </c:pt>
                <c:pt idx="6">
                  <c:v>230</c:v>
                </c:pt>
                <c:pt idx="9">
                  <c:v>209</c:v>
                </c:pt>
                <c:pt idx="12">
                  <c:v>174</c:v>
                </c:pt>
              </c:numCache>
            </c:numRef>
          </c:val>
          <c:extLst>
            <c:ext xmlns:c16="http://schemas.microsoft.com/office/drawing/2014/chart" uri="{C3380CC4-5D6E-409C-BE32-E72D297353CC}">
              <c16:uniqueId val="{00000002-5F06-4901-9473-597292EB63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19</c:v>
                </c:pt>
                <c:pt idx="3">
                  <c:v>8</c:v>
                </c:pt>
                <c:pt idx="6">
                  <c:v>12</c:v>
                </c:pt>
                <c:pt idx="9">
                  <c:v>1</c:v>
                </c:pt>
                <c:pt idx="12">
                  <c:v>1</c:v>
                </c:pt>
              </c:numCache>
            </c:numRef>
          </c:val>
          <c:extLst>
            <c:ext xmlns:c16="http://schemas.microsoft.com/office/drawing/2014/chart" uri="{C3380CC4-5D6E-409C-BE32-E72D297353CC}">
              <c16:uniqueId val="{00000003-5F06-4901-9473-597292EB63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2850</c:v>
                </c:pt>
                <c:pt idx="3">
                  <c:v>2661</c:v>
                </c:pt>
                <c:pt idx="6">
                  <c:v>2622</c:v>
                </c:pt>
                <c:pt idx="9">
                  <c:v>2191</c:v>
                </c:pt>
                <c:pt idx="12">
                  <c:v>2029</c:v>
                </c:pt>
              </c:numCache>
            </c:numRef>
          </c:val>
          <c:extLst>
            <c:ext xmlns:c16="http://schemas.microsoft.com/office/drawing/2014/chart" uri="{C3380CC4-5D6E-409C-BE32-E72D297353CC}">
              <c16:uniqueId val="{00000004-5F06-4901-9473-597292EB63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7</c:v>
                </c:pt>
                <c:pt idx="3">
                  <c:v>3</c:v>
                </c:pt>
                <c:pt idx="6">
                  <c:v>0</c:v>
                </c:pt>
                <c:pt idx="9">
                  <c:v>0</c:v>
                </c:pt>
                <c:pt idx="12">
                  <c:v>2</c:v>
                </c:pt>
              </c:numCache>
            </c:numRef>
          </c:val>
          <c:extLst>
            <c:ext xmlns:c16="http://schemas.microsoft.com/office/drawing/2014/chart" uri="{C3380CC4-5D6E-409C-BE32-E72D297353CC}">
              <c16:uniqueId val="{00000005-5F06-4901-9473-597292EB63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F06-4901-9473-597292EB63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23016</c:v>
                </c:pt>
                <c:pt idx="3">
                  <c:v>22125</c:v>
                </c:pt>
                <c:pt idx="6">
                  <c:v>22380</c:v>
                </c:pt>
                <c:pt idx="9">
                  <c:v>22474</c:v>
                </c:pt>
                <c:pt idx="12">
                  <c:v>21441</c:v>
                </c:pt>
              </c:numCache>
            </c:numRef>
          </c:val>
          <c:extLst>
            <c:ext xmlns:c16="http://schemas.microsoft.com/office/drawing/2014/chart" uri="{C3380CC4-5D6E-409C-BE32-E72D297353CC}">
              <c16:uniqueId val="{00000007-5F06-4901-9473-597292EB63C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8903</c:v>
                </c:pt>
                <c:pt idx="2">
                  <c:v>#N/A</c:v>
                </c:pt>
                <c:pt idx="3">
                  <c:v>#N/A</c:v>
                </c:pt>
                <c:pt idx="4">
                  <c:v>7308</c:v>
                </c:pt>
                <c:pt idx="5">
                  <c:v>#N/A</c:v>
                </c:pt>
                <c:pt idx="6">
                  <c:v>#N/A</c:v>
                </c:pt>
                <c:pt idx="7">
                  <c:v>7663</c:v>
                </c:pt>
                <c:pt idx="8">
                  <c:v>#N/A</c:v>
                </c:pt>
                <c:pt idx="9">
                  <c:v>#N/A</c:v>
                </c:pt>
                <c:pt idx="10">
                  <c:v>8282</c:v>
                </c:pt>
                <c:pt idx="11">
                  <c:v>#N/A</c:v>
                </c:pt>
                <c:pt idx="12">
                  <c:v>#N/A</c:v>
                </c:pt>
                <c:pt idx="13">
                  <c:v>7316</c:v>
                </c:pt>
                <c:pt idx="14">
                  <c:v>#N/A</c:v>
                </c:pt>
              </c:numCache>
            </c:numRef>
          </c:val>
          <c:smooth val="0"/>
          <c:extLst>
            <c:ext xmlns:c16="http://schemas.microsoft.com/office/drawing/2014/chart" uri="{C3380CC4-5D6E-409C-BE32-E72D297353CC}">
              <c16:uniqueId val="{00000008-5F06-4901-9473-597292EB63C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143261</c:v>
                </c:pt>
                <c:pt idx="5">
                  <c:v>142403</c:v>
                </c:pt>
                <c:pt idx="8">
                  <c:v>139041</c:v>
                </c:pt>
                <c:pt idx="11">
                  <c:v>134739</c:v>
                </c:pt>
                <c:pt idx="14">
                  <c:v>127659</c:v>
                </c:pt>
              </c:numCache>
            </c:numRef>
          </c:val>
          <c:extLst>
            <c:ext xmlns:c16="http://schemas.microsoft.com/office/drawing/2014/chart" uri="{C3380CC4-5D6E-409C-BE32-E72D297353CC}">
              <c16:uniqueId val="{00000000-21FB-4B26-92D9-AA9ABE49A31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43975</c:v>
                </c:pt>
                <c:pt idx="5">
                  <c:v>39712</c:v>
                </c:pt>
                <c:pt idx="8">
                  <c:v>35157</c:v>
                </c:pt>
                <c:pt idx="11">
                  <c:v>31349</c:v>
                </c:pt>
                <c:pt idx="14">
                  <c:v>29713</c:v>
                </c:pt>
              </c:numCache>
            </c:numRef>
          </c:val>
          <c:extLst>
            <c:ext xmlns:c16="http://schemas.microsoft.com/office/drawing/2014/chart" uri="{C3380CC4-5D6E-409C-BE32-E72D297353CC}">
              <c16:uniqueId val="{00000001-21FB-4B26-92D9-AA9ABE49A31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39408</c:v>
                </c:pt>
                <c:pt idx="5">
                  <c:v>41909</c:v>
                </c:pt>
                <c:pt idx="8">
                  <c:v>48922</c:v>
                </c:pt>
                <c:pt idx="11">
                  <c:v>55745</c:v>
                </c:pt>
                <c:pt idx="14">
                  <c:v>59709</c:v>
                </c:pt>
              </c:numCache>
            </c:numRef>
          </c:val>
          <c:extLst>
            <c:ext xmlns:c16="http://schemas.microsoft.com/office/drawing/2014/chart" uri="{C3380CC4-5D6E-409C-BE32-E72D297353CC}">
              <c16:uniqueId val="{00000002-21FB-4B26-92D9-AA9ABE49A31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1FB-4B26-92D9-AA9ABE49A31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1FB-4B26-92D9-AA9ABE49A31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195</c:v>
                </c:pt>
                <c:pt idx="3">
                  <c:v>182</c:v>
                </c:pt>
                <c:pt idx="6">
                  <c:v>171</c:v>
                </c:pt>
                <c:pt idx="9">
                  <c:v>160</c:v>
                </c:pt>
                <c:pt idx="12">
                  <c:v>327</c:v>
                </c:pt>
              </c:numCache>
            </c:numRef>
          </c:val>
          <c:extLst>
            <c:ext xmlns:c16="http://schemas.microsoft.com/office/drawing/2014/chart" uri="{C3380CC4-5D6E-409C-BE32-E72D297353CC}">
              <c16:uniqueId val="{00000005-21FB-4B26-92D9-AA9ABE49A31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19100</c:v>
                </c:pt>
                <c:pt idx="3">
                  <c:v>18784</c:v>
                </c:pt>
                <c:pt idx="6">
                  <c:v>18725</c:v>
                </c:pt>
                <c:pt idx="9">
                  <c:v>19285</c:v>
                </c:pt>
                <c:pt idx="12">
                  <c:v>18999</c:v>
                </c:pt>
              </c:numCache>
            </c:numRef>
          </c:val>
          <c:extLst>
            <c:ext xmlns:c16="http://schemas.microsoft.com/office/drawing/2014/chart" uri="{C3380CC4-5D6E-409C-BE32-E72D297353CC}">
              <c16:uniqueId val="{00000006-21FB-4B26-92D9-AA9ABE49A31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30</c:v>
                </c:pt>
                <c:pt idx="3">
                  <c:v>23</c:v>
                </c:pt>
                <c:pt idx="6">
                  <c:v>11</c:v>
                </c:pt>
                <c:pt idx="9">
                  <c:v>10</c:v>
                </c:pt>
                <c:pt idx="12">
                  <c:v>9</c:v>
                </c:pt>
              </c:numCache>
            </c:numRef>
          </c:val>
          <c:extLst>
            <c:ext xmlns:c16="http://schemas.microsoft.com/office/drawing/2014/chart" uri="{C3380CC4-5D6E-409C-BE32-E72D297353CC}">
              <c16:uniqueId val="{00000007-21FB-4B26-92D9-AA9ABE49A31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27078</c:v>
                </c:pt>
                <c:pt idx="3">
                  <c:v>27767</c:v>
                </c:pt>
                <c:pt idx="6">
                  <c:v>27678</c:v>
                </c:pt>
                <c:pt idx="9">
                  <c:v>26875</c:v>
                </c:pt>
                <c:pt idx="12">
                  <c:v>25966</c:v>
                </c:pt>
              </c:numCache>
            </c:numRef>
          </c:val>
          <c:extLst>
            <c:ext xmlns:c16="http://schemas.microsoft.com/office/drawing/2014/chart" uri="{C3380CC4-5D6E-409C-BE32-E72D297353CC}">
              <c16:uniqueId val="{00000008-21FB-4B26-92D9-AA9ABE49A31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1827</c:v>
                </c:pt>
                <c:pt idx="3">
                  <c:v>1495</c:v>
                </c:pt>
                <c:pt idx="6">
                  <c:v>1179</c:v>
                </c:pt>
                <c:pt idx="9">
                  <c:v>885</c:v>
                </c:pt>
                <c:pt idx="12">
                  <c:v>628</c:v>
                </c:pt>
              </c:numCache>
            </c:numRef>
          </c:val>
          <c:extLst>
            <c:ext xmlns:c16="http://schemas.microsoft.com/office/drawing/2014/chart" uri="{C3380CC4-5D6E-409C-BE32-E72D297353CC}">
              <c16:uniqueId val="{00000009-21FB-4B26-92D9-AA9ABE49A31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224923</c:v>
                </c:pt>
                <c:pt idx="3">
                  <c:v>210604</c:v>
                </c:pt>
                <c:pt idx="6">
                  <c:v>193639</c:v>
                </c:pt>
                <c:pt idx="9">
                  <c:v>177388</c:v>
                </c:pt>
                <c:pt idx="12">
                  <c:v>163478</c:v>
                </c:pt>
              </c:numCache>
            </c:numRef>
          </c:val>
          <c:extLst>
            <c:ext xmlns:c16="http://schemas.microsoft.com/office/drawing/2014/chart" uri="{C3380CC4-5D6E-409C-BE32-E72D297353CC}">
              <c16:uniqueId val="{0000000A-21FB-4B26-92D9-AA9ABE49A31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46510</c:v>
                </c:pt>
                <c:pt idx="2">
                  <c:v>#N/A</c:v>
                </c:pt>
                <c:pt idx="3">
                  <c:v>#N/A</c:v>
                </c:pt>
                <c:pt idx="4">
                  <c:v>34830</c:v>
                </c:pt>
                <c:pt idx="5">
                  <c:v>#N/A</c:v>
                </c:pt>
                <c:pt idx="6">
                  <c:v>#N/A</c:v>
                </c:pt>
                <c:pt idx="7">
                  <c:v>18284</c:v>
                </c:pt>
                <c:pt idx="8">
                  <c:v>#N/A</c:v>
                </c:pt>
                <c:pt idx="9">
                  <c:v>#N/A</c:v>
                </c:pt>
                <c:pt idx="10">
                  <c:v>2770</c:v>
                </c:pt>
                <c:pt idx="11">
                  <c:v>#N/A</c:v>
                </c:pt>
                <c:pt idx="12">
                  <c:v>#N/A</c:v>
                </c:pt>
                <c:pt idx="13">
                  <c:v>0</c:v>
                </c:pt>
                <c:pt idx="14">
                  <c:v>#N/A</c:v>
                </c:pt>
              </c:numCache>
            </c:numRef>
          </c:val>
          <c:smooth val="0"/>
          <c:extLst>
            <c:ext xmlns:c16="http://schemas.microsoft.com/office/drawing/2014/chart" uri="{C3380CC4-5D6E-409C-BE32-E72D297353CC}">
              <c16:uniqueId val="{0000000B-21FB-4B26-92D9-AA9ABE49A31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11732</c:v>
                </c:pt>
                <c:pt idx="1">
                  <c:v>13144</c:v>
                </c:pt>
                <c:pt idx="2">
                  <c:v>13655</c:v>
                </c:pt>
              </c:numCache>
            </c:numRef>
          </c:val>
          <c:extLst>
            <c:ext xmlns:c16="http://schemas.microsoft.com/office/drawing/2014/chart" uri="{C3380CC4-5D6E-409C-BE32-E72D297353CC}">
              <c16:uniqueId val="{00000000-B8D2-4D6A-AAA3-201036BD61AE}"/>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13745</c:v>
                </c:pt>
                <c:pt idx="1">
                  <c:v>15469</c:v>
                </c:pt>
                <c:pt idx="2">
                  <c:v>16537</c:v>
                </c:pt>
              </c:numCache>
            </c:numRef>
          </c:val>
          <c:extLst>
            <c:ext xmlns:c16="http://schemas.microsoft.com/office/drawing/2014/chart" uri="{C3380CC4-5D6E-409C-BE32-E72D297353CC}">
              <c16:uniqueId val="{00000001-B8D2-4D6A-AAA3-201036BD61AE}"/>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19109</c:v>
                </c:pt>
                <c:pt idx="1">
                  <c:v>23707</c:v>
                </c:pt>
                <c:pt idx="2">
                  <c:v>26248</c:v>
                </c:pt>
              </c:numCache>
            </c:numRef>
          </c:val>
          <c:extLst>
            <c:ext xmlns:c16="http://schemas.microsoft.com/office/drawing/2014/chart" uri="{C3380CC4-5D6E-409C-BE32-E72D297353CC}">
              <c16:uniqueId val="{00000002-B8D2-4D6A-AAA3-201036BD61A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{EBEE6596-50ED-4F3F-B92B-72E3F4EF9A86}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0E1-4E60-8C37-6572229BBD6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{11F1CA28-85B8-4330-A949-CDF0A36CC973}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0E1-4E60-8C37-6572229BBD6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{1F95626F-C389-4C0E-970F-94DC47D2D60F}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0E1-4E60-8C37-6572229BBD6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{196AEA80-E98E-4CDE-8B60-6777954124BC}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0E1-4E60-8C37-6572229BBD6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{556131CE-7737-405F-AB0C-3A63AFAF443F}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0E1-4E60-8C37-6572229BBD6C}"/>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{DBED9AC2-C49E-4F85-BA0D-702060C1B052}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0E1-4E60-8C37-6572229BBD6C}"/>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{D7ED0631-9144-4C76-A41A-53002BEF3A52}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0E1-4E60-8C37-6572229BBD6C}"/>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{69851DE0-ADDF-4AA4-8134-7138C5EDA390}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0E1-4E60-8C37-6572229BBD6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{E35EBDF2-501E-4376-AD6E-A5385129268D}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0E1-4E60-8C37-6572229BBD6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66.900000000000006</c:v>
                </c:pt>
                <c:pt idx="8">
                  <c:v>67.400000000000006</c:v>
                </c:pt>
                <c:pt idx="16">
                  <c:v>68.400000000000006</c:v>
                </c:pt>
                <c:pt idx="24">
                  <c:v>69.400000000000006</c:v>
                </c:pt>
                <c:pt idx="32">
                  <c:v>69.099999999999994</c:v>
                </c:pt>
              </c:numCache>
            </c:numRef>
          </c:xVal>
          <c:yVal>
            <c:numRef>
              <c:f>公会計指標分析・財政指標組合せ分析表!$BP$51:$DC$51</c:f>
              <c:numCache>
                <c:formatCode>#,##0.0;"▲ "#,##0.0</c:formatCode>
                <c:ptCount val="40"/>
                <c:pt idx="0">
                  <c:v>51.4</c:v>
                </c:pt>
                <c:pt idx="8">
                  <c:v>36.299999999999997</c:v>
                </c:pt>
                <c:pt idx="16">
                  <c:v>19.5</c:v>
                </c:pt>
                <c:pt idx="24">
                  <c:v>2.8</c:v>
                </c:pt>
              </c:numCache>
            </c:numRef>
          </c:yVal>
          <c:smooth val="0"/>
          <c:extLst>
            <c:ext xmlns:c16="http://schemas.microsoft.com/office/drawing/2014/chart" uri="{C3380CC4-5D6E-409C-BE32-E72D297353CC}">
              <c16:uniqueId val="{00000009-20E1-4E60-8C37-6572229BBD6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{7F76F8D3-FDB4-4F17-943B-5DEE2B4CEE90}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0E1-4E60-8C37-6572229BBD6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{963E6123-378D-42CC-92F9-7C4C00E27297}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0E1-4E60-8C37-6572229BBD6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{3AC4F83E-BCC0-4C27-A261-C95F8523E629}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0E1-4E60-8C37-6572229BBD6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{7F17C17A-B88B-49A2-BD2B-E64E3D15BB86}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0E1-4E60-8C37-6572229BBD6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{6EED4674-C10C-42EE-AE8B-C027B1822606}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0E1-4E60-8C37-6572229BBD6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{7B162BF0-3069-4D76-AC4F-E20B363F62FC}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0E1-4E60-8C37-6572229BBD6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{8984A204-D57C-4C62-A454-99C3A929968A}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0E1-4E60-8C37-6572229BBD6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{6A279D24-F532-4F76-A66E-8A20FE35F83E}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0E1-4E60-8C37-6572229BBD6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{38BD6AAD-044A-44EB-95AB-EA718AD5FC42}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0E1-4E60-8C37-6572229BBD6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20E1-4E60-8C37-6572229BBD6C}"/>
            </c:ext>
          </c:extLst>
        </c:ser>
        <c:dLbls>
          <c:showLegendKey val="0"/>
          <c:showVal val="1"/>
          <c:showCatName val="0"/>
          <c:showSerName val="0"/>
          <c:showPercent val="0"/>
          <c:showBubbleSize val="0"/>
        </c:dLbls>
        <c:axId val="46179840"/>
        <c:axId val="46181760"/>
      </c:scatterChart>
      <c:valAx>
        <c:axId val="46179840"/>
        <c:scaling>
          <c:orientation val="maxMin"/>
          <c:max val="70"/>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{4AC9061B-0480-43C1-8A8D-76E1D09F3A5C}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C76-4EA6-ADD0-4E05BD09959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{CF581634-0419-4E12-BC45-8AC726850E14}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C76-4EA6-ADD0-4E05BD09959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{CE7EE070-C843-49A5-9D9C-0E1E089058DC}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C76-4EA6-ADD0-4E05BD09959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{C0B29785-C87B-4464-B421-F8361BF4AE14}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C76-4EA6-ADD0-4E05BD09959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{5D30368E-C41C-4094-A0B8-D4A93612E0F0}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C76-4EA6-ADD0-4E05BD09959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{FE76F2BE-3514-4C25-9D58-E49BB6CF6CDF}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C76-4EA6-ADD0-4E05BD09959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{4A52E923-F73E-4049-B214-FC9162F258BE}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C76-4EA6-ADD0-4E05BD09959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{9C485DA6-AED0-4C77-BC7B-72BFAA71ED1F}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C76-4EA6-ADD0-4E05BD09959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{AA39B0F8-FCCE-415A-B2F2-34029237C73D}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C76-4EA6-ADD0-4E05BD09959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10.9</c:v>
                </c:pt>
                <c:pt idx="8">
                  <c:v>9.6999999999999993</c:v>
                </c:pt>
                <c:pt idx="16">
                  <c:v>8.5</c:v>
                </c:pt>
                <c:pt idx="24">
                  <c:v>8.1</c:v>
                </c:pt>
                <c:pt idx="32">
                  <c:v>8</c:v>
                </c:pt>
              </c:numCache>
            </c:numRef>
          </c:xVal>
          <c:yVal>
            <c:numRef>
              <c:f>公会計指標分析・財政指標組合せ分析表!$BP$73:$DC$73</c:f>
              <c:numCache>
                <c:formatCode>#,##0.0;"▲ "#,##0.0</c:formatCode>
                <c:ptCount val="40"/>
                <c:pt idx="0">
                  <c:v>51.4</c:v>
                </c:pt>
                <c:pt idx="8">
                  <c:v>36.299999999999997</c:v>
                </c:pt>
                <c:pt idx="16">
                  <c:v>19.5</c:v>
                </c:pt>
                <c:pt idx="24">
                  <c:v>2.8</c:v>
                </c:pt>
              </c:numCache>
            </c:numRef>
          </c:yVal>
          <c:smooth val="0"/>
          <c:extLst>
            <c:ext xmlns:c16="http://schemas.microsoft.com/office/drawing/2014/chart" uri="{C3380CC4-5D6E-409C-BE32-E72D297353CC}">
              <c16:uniqueId val="{00000009-6C76-4EA6-ADD0-4E05BD09959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{5CDCBFF8-BE85-4803-A98B-6C3E752643A1}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C76-4EA6-ADD0-4E05BD09959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{E58FB013-AD9F-49BF-8665-C5EAFF1E69F6}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C76-4EA6-ADD0-4E05BD09959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{249C0BCB-B326-41D1-AAA5-FB4F6EE8F9E2}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C76-4EA6-ADD0-4E05BD09959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{0175842A-B8AF-45DE-BD9B-EE72D406E152}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C76-4EA6-ADD0-4E05BD09959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{60AC99A8-5972-406E-BD75-865C0DBEFFFB}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C76-4EA6-ADD0-4E05BD099599}"/>
                </c:ext>
              </c:extLst>
            </c:dLbl>
            <c:dLbl>
              <c:idx val="8"/>
              <c:layout>
                <c:manualLayout>
                  <c:x val="0"/>
                  <c:y val="2.4672804500560654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{D0919E73-36D2-456E-A0BA-4BE2EFC1C161}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C76-4EA6-ADD0-4E05BD099599}"/>
                </c:ext>
              </c:extLst>
            </c:dLbl>
            <c:dLbl>
              <c:idx val="16"/>
              <c:layout>
                <c:manualLayout>
                  <c:x val="0"/>
                  <c:y val="2.672053767808497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{9818DD01-2629-4062-94CF-7D09B2268E3C}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C76-4EA6-ADD0-4E05BD099599}"/>
                </c:ext>
              </c:extLst>
            </c:dLbl>
            <c:dLbl>
              <c:idx val="24"/>
              <c:layout>
                <c:manualLayout>
                  <c:x val="0"/>
                  <c:y val="-3.62971750940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{3A710D58-80AE-40B6-B59E-1DEFDBD7B742}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C76-4EA6-ADD0-4E05BD099599}"/>
                </c:ext>
              </c:extLst>
            </c:dLbl>
            <c:dLbl>
              <c:idx val="32"/>
              <c:layout>
                <c:manualLayout>
                  <c:x val="0"/>
                  <c:y val="7.1096994534582967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{BB57F782-3661-4889-BE8B-E6C6AABC879A}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C76-4EA6-ADD0-4E05BD09959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6C76-4EA6-ADD0-4E05BD099599}"/>
            </c:ext>
          </c:extLst>
        </c:ser>
        <c:dLbls>
          <c:showLegendKey val="0"/>
          <c:showVal val="1"/>
          <c:showCatName val="0"/>
          <c:showSerName val="0"/>
          <c:showPercent val="0"/>
          <c:showBubbleSize val="0"/>
        </c:dLbls>
        <c:axId val="84219776"/>
        <c:axId val="84234240"/>
      </c:scatterChart>
      <c:valAx>
        <c:axId val="84219776"/>
        <c:scaling>
          <c:orientation val="maxMin"/>
          <c:max val="12"/>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兵庫県尼崎市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457,508
443,253
50.70
239,931,667
236,476,338
2,809,101
109,613,015
163,323,950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近年は、社会保障関係費や給与改定の影響などにより基準財政需要額は増加傾向にあるが、市税収入の増などにより基準財政収入額も増加傾向にあることから、財政力指数は横ばいで推移している。</a:t>
          </a:r>
        </a:p>
        <a:p>
          <a:r>
            <a:rPr kumimoji="1" lang="ja-JP" altLang="en-US" sz="1300">
              <a:latin typeface="ＭＳ ゴシック" panose="020B0609070205080204" pitchFamily="49" charset="-128"/>
              <a:ea typeface="ＭＳ ゴシック" panose="020B0609070205080204" pitchFamily="49" charset="-128"/>
            </a:rPr>
            <a:t>　今後は、一層の高齢化や人口減少が見込まれることから、より一層の税源のかん養と公債費負担の抑制に向けて取り組む。</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110672</xdr:rowOff>
    </xdr:from>
    <xdr:to>
      <xdr:col>23</xdr:col>
      <xdr:colOff>133350</xdr:colOff>
      <xdr:row>41</xdr:row>
      <xdr:rowOff>110672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401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93435</xdr:rowOff>
    </xdr:from>
    <xdr:to>
      <xdr:col>19</xdr:col>
      <xdr:colOff>133350</xdr:colOff>
      <xdr:row>41</xdr:row>
      <xdr:rowOff>110672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228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76200</xdr:rowOff>
    </xdr:from>
    <xdr:to>
      <xdr:col>15</xdr:col>
      <xdr:colOff>82550</xdr:colOff>
      <xdr:row>41</xdr:row>
      <xdr:rowOff>93435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0565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58965</xdr:rowOff>
    </xdr:from>
    <xdr:to>
      <xdr:col>11</xdr:col>
      <xdr:colOff>31750</xdr:colOff>
      <xdr:row>41</xdr:row>
      <xdr:rowOff>76200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884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59872</xdr:rowOff>
    </xdr:from>
    <xdr:to>
      <xdr:col>23</xdr:col>
      <xdr:colOff>184150</xdr:colOff>
      <xdr:row>41</xdr:row>
      <xdr:rowOff>161472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76399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34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59872</xdr:rowOff>
    </xdr:from>
    <xdr:to>
      <xdr:col>19</xdr:col>
      <xdr:colOff>184150</xdr:colOff>
      <xdr:row>41</xdr:row>
      <xdr:rowOff>161472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199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858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42635</xdr:rowOff>
    </xdr:from>
    <xdr:to>
      <xdr:col>15</xdr:col>
      <xdr:colOff>133350</xdr:colOff>
      <xdr:row>41</xdr:row>
      <xdr:rowOff>144235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154412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25400</xdr:rowOff>
    </xdr:from>
    <xdr:to>
      <xdr:col>11</xdr:col>
      <xdr:colOff>82550</xdr:colOff>
      <xdr:row>41</xdr:row>
      <xdr:rowOff>127000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137177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8165</xdr:rowOff>
    </xdr:from>
    <xdr:to>
      <xdr:col>7</xdr:col>
      <xdr:colOff>31750</xdr:colOff>
      <xdr:row>41</xdr:row>
      <xdr:rowOff>109765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119942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人件費や扶助費など経常的な歳出が増となった一方で、市税や地方交付税の増により経常的な歳入が増となったことから、前年度から</a:t>
          </a:r>
          <a:r>
            <a:rPr kumimoji="1" lang="en-US" altLang="ja-JP" sz="1300">
              <a:latin typeface="ＭＳ ゴシック" panose="020B0609070205080204" pitchFamily="49" charset="-128"/>
              <a:ea typeface="ＭＳ ゴシック" panose="020B0609070205080204" pitchFamily="49" charset="-128"/>
            </a:rPr>
            <a:t>1.3</a:t>
          </a:r>
          <a:r>
            <a:rPr kumimoji="1" lang="ja-JP" altLang="en-US" sz="1300">
              <a:latin typeface="ＭＳ ゴシック" panose="020B0609070205080204" pitchFamily="49" charset="-128"/>
              <a:ea typeface="ＭＳ ゴシック" panose="020B0609070205080204" pitchFamily="49" charset="-128"/>
            </a:rPr>
            <a:t>ポイントの減となった。</a:t>
          </a:r>
        </a:p>
        <a:p>
          <a:r>
            <a:rPr kumimoji="1" lang="ja-JP" altLang="en-US" sz="1300">
              <a:latin typeface="ＭＳ ゴシック" panose="020B0609070205080204" pitchFamily="49" charset="-128"/>
              <a:ea typeface="ＭＳ ゴシック" panose="020B0609070205080204" pitchFamily="49" charset="-128"/>
            </a:rPr>
            <a:t>　今後も扶助費等の社会保障関係費や公債費は高い水準で推移することが見込まれることから、市税等の経常一般財源の確保や経常的な一般財源が充当される公債費の縮減などの財政構造の改善に努める。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126788</xdr:rowOff>
    </xdr:from>
    <xdr:to>
      <xdr:col>23</xdr:col>
      <xdr:colOff>133350</xdr:colOff>
      <xdr:row>67</xdr:row>
      <xdr:rowOff>7620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1442488"/>
          <a:ext cx="8382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162983</xdr:rowOff>
    </xdr:from>
    <xdr:to>
      <xdr:col>19</xdr:col>
      <xdr:colOff>133350</xdr:colOff>
      <xdr:row>67</xdr:row>
      <xdr:rowOff>7620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47868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63094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35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109220</xdr:rowOff>
    </xdr:from>
    <xdr:to>
      <xdr:col>15</xdr:col>
      <xdr:colOff>82550</xdr:colOff>
      <xdr:row>66</xdr:row>
      <xdr:rowOff>162983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253470"/>
          <a:ext cx="889000" cy="22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109220</xdr:rowOff>
    </xdr:from>
    <xdr:to>
      <xdr:col>11</xdr:col>
      <xdr:colOff>31750</xdr:colOff>
      <xdr:row>67</xdr:row>
      <xdr:rowOff>7620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25347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61612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51029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75988</xdr:rowOff>
    </xdr:from>
    <xdr:to>
      <xdr:col>23</xdr:col>
      <xdr:colOff>184150</xdr:colOff>
      <xdr:row>67</xdr:row>
      <xdr:rowOff>6138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39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48065</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363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128270</xdr:rowOff>
    </xdr:from>
    <xdr:to>
      <xdr:col>19</xdr:col>
      <xdr:colOff>184150</xdr:colOff>
      <xdr:row>67</xdr:row>
      <xdr:rowOff>58420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44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43197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530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112183</xdr:rowOff>
    </xdr:from>
    <xdr:to>
      <xdr:col>15</xdr:col>
      <xdr:colOff>133350</xdr:colOff>
      <xdr:row>67</xdr:row>
      <xdr:rowOff>42333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42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27110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51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58420</xdr:rowOff>
    </xdr:from>
    <xdr:to>
      <xdr:col>11</xdr:col>
      <xdr:colOff>82550</xdr:colOff>
      <xdr:row>65</xdr:row>
      <xdr:rowOff>160020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144797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28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128270</xdr:rowOff>
    </xdr:from>
    <xdr:to>
      <xdr:col>7</xdr:col>
      <xdr:colOff>31750</xdr:colOff>
      <xdr:row>67</xdr:row>
      <xdr:rowOff>58420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44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43197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53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[121,882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物価高騰や賃金の上昇に伴い、歳出は増加傾向にある。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　類似団体内平均値よりも低額であるものの、今後も物価高騰等が見込まれることから、引き続き経費の縮減に努めながら適切に対応していく。</a:t>
          </a: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85720</xdr:rowOff>
    </xdr:from>
    <xdr:to>
      <xdr:col>23</xdr:col>
      <xdr:colOff>133350</xdr:colOff>
      <xdr:row>83</xdr:row>
      <xdr:rowOff>10327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44620"/>
          <a:ext cx="838200" cy="9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85720</xdr:rowOff>
    </xdr:from>
    <xdr:to>
      <xdr:col>19</xdr:col>
      <xdr:colOff>133350</xdr:colOff>
      <xdr:row>82</xdr:row>
      <xdr:rowOff>138162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144620"/>
          <a:ext cx="889000" cy="52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63460</xdr:rowOff>
    </xdr:from>
    <xdr:to>
      <xdr:col>15</xdr:col>
      <xdr:colOff>82550</xdr:colOff>
      <xdr:row>82</xdr:row>
      <xdr:rowOff>138162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22360"/>
          <a:ext cx="889000" cy="7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97952</xdr:rowOff>
    </xdr:from>
    <xdr:to>
      <xdr:col>11</xdr:col>
      <xdr:colOff>31750</xdr:colOff>
      <xdr:row>82</xdr:row>
      <xdr:rowOff>63460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985402"/>
          <a:ext cx="889000" cy="13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130977</xdr:rowOff>
    </xdr:from>
    <xdr:to>
      <xdr:col>23</xdr:col>
      <xdr:colOff>184150</xdr:colOff>
      <xdr:row>83</xdr:row>
      <xdr:rowOff>61127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8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147504</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34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34920</xdr:rowOff>
    </xdr:from>
    <xdr:to>
      <xdr:col>19</xdr:col>
      <xdr:colOff>184150</xdr:colOff>
      <xdr:row>82</xdr:row>
      <xdr:rowOff>136520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9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146697</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62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87362</xdr:rowOff>
    </xdr:from>
    <xdr:to>
      <xdr:col>15</xdr:col>
      <xdr:colOff>133350</xdr:colOff>
      <xdr:row>83</xdr:row>
      <xdr:rowOff>17512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4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27689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915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12660</xdr:rowOff>
    </xdr:from>
    <xdr:to>
      <xdr:col>11</xdr:col>
      <xdr:colOff>82550</xdr:colOff>
      <xdr:row>82</xdr:row>
      <xdr:rowOff>114260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7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124437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4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47152</xdr:rowOff>
    </xdr:from>
    <xdr:to>
      <xdr:col>7</xdr:col>
      <xdr:colOff>31750</xdr:colOff>
      <xdr:row>81</xdr:row>
      <xdr:rowOff>148752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3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158929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03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これまで職員給与適正化の計画的な実施や、職員給与の削減措置を実施しており、近年の本市のラスパイレス指数は平成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年度に向けて新たに実施した給与制度の総合的見直しにより、一時的な削減措置をせずとも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を下回る状況となっている。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、国の給料表上の引き上げ率に準じた給与改定を行ったことから、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前年度と比較し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て横ばいとなった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1588</xdr:rowOff>
    </xdr:from>
    <xdr:to>
      <xdr:col>81</xdr:col>
      <xdr:colOff>44450</xdr:colOff>
      <xdr:row>85</xdr:row>
      <xdr:rowOff>1588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5748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134002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707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142875</xdr:rowOff>
    </xdr:from>
    <xdr:to>
      <xdr:col>77</xdr:col>
      <xdr:colOff>44450</xdr:colOff>
      <xdr:row>85</xdr:row>
      <xdr:rowOff>1588</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544675"/>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82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142875</xdr:rowOff>
    </xdr:from>
    <xdr:to>
      <xdr:col>72</xdr:col>
      <xdr:colOff>203200</xdr:colOff>
      <xdr:row>85</xdr:row>
      <xdr:rowOff>76994</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544675"/>
          <a:ext cx="889000" cy="105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107015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85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61913</xdr:rowOff>
    </xdr:from>
    <xdr:to>
      <xdr:col>68</xdr:col>
      <xdr:colOff>152400</xdr:colOff>
      <xdr:row>85</xdr:row>
      <xdr:rowOff>76994</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635163"/>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152258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10971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92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122238</xdr:rowOff>
    </xdr:from>
    <xdr:to>
      <xdr:col>81</xdr:col>
      <xdr:colOff>95250</xdr:colOff>
      <xdr:row>85</xdr:row>
      <xdr:rowOff>52388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52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138765</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369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122238</xdr:rowOff>
    </xdr:from>
    <xdr:to>
      <xdr:col>77</xdr:col>
      <xdr:colOff>95250</xdr:colOff>
      <xdr:row>85</xdr:row>
      <xdr:rowOff>52388</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52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62565</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2929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92075</xdr:rowOff>
    </xdr:from>
    <xdr:to>
      <xdr:col>73</xdr:col>
      <xdr:colOff>44450</xdr:colOff>
      <xdr:row>85</xdr:row>
      <xdr:rowOff>22225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32402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26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26194</xdr:rowOff>
    </xdr:from>
    <xdr:to>
      <xdr:col>68</xdr:col>
      <xdr:colOff>203200</xdr:colOff>
      <xdr:row>85</xdr:row>
      <xdr:rowOff>127794</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59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137971</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36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11113</xdr:rowOff>
    </xdr:from>
    <xdr:to>
      <xdr:col>64</xdr:col>
      <xdr:colOff>152400</xdr:colOff>
      <xdr:row>85</xdr:row>
      <xdr:rowOff>112713</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58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122890</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353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人口の減及び職員数の増に伴い前年度から</a:t>
          </a:r>
          <a:r>
            <a:rPr kumimoji="1" lang="en-US" altLang="ja-JP" sz="1300">
              <a:latin typeface="ＭＳ ゴシック" panose="020B0609070205080204" pitchFamily="49" charset="-128"/>
              <a:ea typeface="ＭＳ ゴシック" panose="020B0609070205080204" pitchFamily="49" charset="-128"/>
            </a:rPr>
            <a:t>0.09</a:t>
          </a:r>
          <a:r>
            <a:rPr kumimoji="1" lang="ja-JP" altLang="en-US" sz="1300">
              <a:latin typeface="ＭＳ ゴシック" panose="020B0609070205080204" pitchFamily="49" charset="-128"/>
              <a:ea typeface="ＭＳ ゴシック" panose="020B0609070205080204" pitchFamily="49" charset="-128"/>
            </a:rPr>
            <a:t>ポイントの増となった。</a:t>
          </a:r>
        </a:p>
        <a:p>
          <a:r>
            <a:rPr kumimoji="1" lang="ja-JP" altLang="en-US" sz="1300">
              <a:latin typeface="ＭＳ ゴシック" panose="020B0609070205080204" pitchFamily="49" charset="-128"/>
              <a:ea typeface="ＭＳ ゴシック" panose="020B0609070205080204" pitchFamily="49" charset="-128"/>
            </a:rPr>
            <a:t>　今後については、少子化・高齢化の進行に伴い増加・多様化する行政ニーズに対応していくため、業務のＩＣＴ化等による効率化や民間事業者の活用など、業務執行体制の見直しを図る中で、引き続き適正な定員管理に努め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80554</xdr:rowOff>
    </xdr:from>
    <xdr:to>
      <xdr:col>81</xdr:col>
      <xdr:colOff>44450</xdr:colOff>
      <xdr:row>60</xdr:row>
      <xdr:rowOff>111578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367554"/>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80554</xdr:rowOff>
    </xdr:from>
    <xdr:to>
      <xdr:col>77</xdr:col>
      <xdr:colOff>44450</xdr:colOff>
      <xdr:row>60</xdr:row>
      <xdr:rowOff>84001</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5290800" y="10367554"/>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84001</xdr:rowOff>
    </xdr:from>
    <xdr:to>
      <xdr:col>72</xdr:col>
      <xdr:colOff>203200</xdr:colOff>
      <xdr:row>60</xdr:row>
      <xdr:rowOff>94343</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flipV="1">
          <a:off x="14401800" y="10371001"/>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80554</xdr:rowOff>
    </xdr:from>
    <xdr:to>
      <xdr:col>68</xdr:col>
      <xdr:colOff>152400</xdr:colOff>
      <xdr:row>60</xdr:row>
      <xdr:rowOff>94343</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367554"/>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60778</xdr:rowOff>
    </xdr:from>
    <xdr:to>
      <xdr:col>81</xdr:col>
      <xdr:colOff>95250</xdr:colOff>
      <xdr:row>60</xdr:row>
      <xdr:rowOff>162378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34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77305</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192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29754</xdr:rowOff>
    </xdr:from>
    <xdr:to>
      <xdr:col>77</xdr:col>
      <xdr:colOff>95250</xdr:colOff>
      <xdr:row>60</xdr:row>
      <xdr:rowOff>131354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141531</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0856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33201</xdr:rowOff>
    </xdr:from>
    <xdr:to>
      <xdr:col>73</xdr:col>
      <xdr:colOff>44450</xdr:colOff>
      <xdr:row>60</xdr:row>
      <xdr:rowOff>134801</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32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144978</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089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43543</xdr:rowOff>
    </xdr:from>
    <xdr:to>
      <xdr:col>68</xdr:col>
      <xdr:colOff>203200</xdr:colOff>
      <xdr:row>60</xdr:row>
      <xdr:rowOff>145143</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155320</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09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29754</xdr:rowOff>
    </xdr:from>
    <xdr:to>
      <xdr:col>64</xdr:col>
      <xdr:colOff>152400</xdr:colOff>
      <xdr:row>60</xdr:row>
      <xdr:rowOff>131354</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141531</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085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実質公債費比率は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％で、市債の計画的な発行に伴う将来負担の減により、市債の残高及び元利償還金が減少したことから、前年度から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ポイント改善した。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今後は次期焼却施設の建設や、学校の施設の改修・更新、公共施設の適正管理など</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、将来負担の増加が見込まれることから、将来負担の縮減と必要な投資的事業の実施をバランスよく両立させていくことで、適切な実質公債費比率の水準となるよう取り組む。</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25400</xdr:rowOff>
    </xdr:from>
    <xdr:to>
      <xdr:col>81</xdr:col>
      <xdr:colOff>44450</xdr:colOff>
      <xdr:row>42</xdr:row>
      <xdr:rowOff>33444</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7226300"/>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108814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33444</xdr:rowOff>
    </xdr:from>
    <xdr:to>
      <xdr:col>77</xdr:col>
      <xdr:colOff>44450</xdr:colOff>
      <xdr:row>42</xdr:row>
      <xdr:rowOff>65617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723434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65617</xdr:rowOff>
    </xdr:from>
    <xdr:to>
      <xdr:col>72</xdr:col>
      <xdr:colOff>203200</xdr:colOff>
      <xdr:row>42</xdr:row>
      <xdr:rowOff>162137</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7266517"/>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162137</xdr:rowOff>
    </xdr:from>
    <xdr:to>
      <xdr:col>68</xdr:col>
      <xdr:colOff>152400</xdr:colOff>
      <xdr:row>43</xdr:row>
      <xdr:rowOff>87206</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7363037"/>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48700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118127</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154094</xdr:rowOff>
    </xdr:from>
    <xdr:to>
      <xdr:col>77</xdr:col>
      <xdr:colOff>95250</xdr:colOff>
      <xdr:row>42</xdr:row>
      <xdr:rowOff>84244</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18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69021</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269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14817</xdr:rowOff>
    </xdr:from>
    <xdr:to>
      <xdr:col>73</xdr:col>
      <xdr:colOff>44450</xdr:colOff>
      <xdr:row>42</xdr:row>
      <xdr:rowOff>116417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101194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111337</xdr:rowOff>
    </xdr:from>
    <xdr:to>
      <xdr:col>68</xdr:col>
      <xdr:colOff>203200</xdr:colOff>
      <xdr:row>43</xdr:row>
      <xdr:rowOff>41487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31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26264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39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36406</xdr:rowOff>
    </xdr:from>
    <xdr:to>
      <xdr:col>64</xdr:col>
      <xdr:colOff>152400</xdr:colOff>
      <xdr:row>43</xdr:row>
      <xdr:rowOff>138006</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40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122783</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49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将来負担比率は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％で、市債の計画的な発行に伴う将来負担の減により、市債の残高及び元利償還金が減少したことから、前年度から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ポイント改善した。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一方で、今後は次期焼却施設の建設や、学校の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施設の改修・更新</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、公共施設の適正管理など、必要な投資が多数見込まれることから、将来負担の縮減と必要な投資的事業の実施をバランスよく両立させていく。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77826</xdr:rowOff>
    </xdr:from>
    <xdr:to>
      <xdr:col>77</xdr:col>
      <xdr:colOff>44450</xdr:colOff>
      <xdr:row>15</xdr:row>
      <xdr:rowOff>67564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5290800" y="2478126"/>
          <a:ext cx="889000" cy="16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15</xdr:row>
      <xdr:rowOff>67564</xdr:rowOff>
    </xdr:from>
    <xdr:to>
      <xdr:col>72</xdr:col>
      <xdr:colOff>203200</xdr:colOff>
      <xdr:row>16</xdr:row>
      <xdr:rowOff>58268</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4401800" y="2639314"/>
          <a:ext cx="889000" cy="16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79976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651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58268</xdr:rowOff>
    </xdr:from>
    <xdr:to>
      <xdr:col>68</xdr:col>
      <xdr:colOff>152400</xdr:colOff>
      <xdr:row>17</xdr:row>
      <xdr:rowOff>32563</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3512800" y="2801468"/>
          <a:ext cx="889000" cy="14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54407</xdr:rowOff>
    </xdr:from>
    <xdr:to>
      <xdr:col>68</xdr:col>
      <xdr:colOff>203200</xdr:colOff>
      <xdr:row>15</xdr:row>
      <xdr:rowOff>156007</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27026</xdr:rowOff>
    </xdr:from>
    <xdr:to>
      <xdr:col>77</xdr:col>
      <xdr:colOff>95250</xdr:colOff>
      <xdr:row>14</xdr:row>
      <xdr:rowOff>128626</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129000" y="242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138803</xdr:rowOff>
    </xdr:from>
    <xdr:ext cx="7366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798800" y="2196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16764</xdr:rowOff>
    </xdr:from>
    <xdr:to>
      <xdr:col>73</xdr:col>
      <xdr:colOff>44450</xdr:colOff>
      <xdr:row>15</xdr:row>
      <xdr:rowOff>118364</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5240000" y="258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103141</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909800" y="267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7468</xdr:rowOff>
    </xdr:from>
    <xdr:to>
      <xdr:col>68</xdr:col>
      <xdr:colOff>203200</xdr:colOff>
      <xdr:row>16</xdr:row>
      <xdr:rowOff>109068</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4351000" y="2750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93845</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020800" y="283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153213</xdr:rowOff>
    </xdr:from>
    <xdr:to>
      <xdr:col>64</xdr:col>
      <xdr:colOff>152400</xdr:colOff>
      <xdr:row>17</xdr:row>
      <xdr:rowOff>83363</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3462000" y="289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68140</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3131800" y="298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9B103417-495A-4ACA-886B-ACF59B2F8E9E}"/>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79E84B9E-0013-4786-923E-3FC0D20DF42B}"/>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6928BC97-A7B3-4600-84C2-14C39732B832}"/>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A2A6C7F2-5F20-47B0-B95C-B318B08D74AD}"/>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兵庫県尼崎市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259EABE3-C815-4411-A48E-9787162031EE}"/>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CC19A909-8F19-4946-A6CC-52E5C5F72D7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5DB37F50-C2EF-497F-9847-33FE9642BD34}"/>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DC4E45C-5E3A-468A-AF8F-BD6F963A2105}"/>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86A95548-8D5D-4BD1-8A93-4D4A59E84A4C}"/>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6937CFC6-EF1E-43AC-BD0F-0594AE45C601}"/>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A1415220-8071-48C8-8ADF-928008633F43}"/>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457,508
443,253
50.70
239,931,667
236,476,338
2,809,101
109,613,015
163,323,950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C60389B9-15D3-4E76-8483-0CAFF82D1505}"/>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CE02A000-D8FF-4C05-9A27-801A5F81DD0F}"/>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161605AC-D38B-4FEF-A508-A6FD65FCE777}"/>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5E04B04A-3773-40BB-A1D5-D9FD297C6E98}"/>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43516FA5-440E-4C18-A559-1A60344F159B}"/>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CB067B93-312B-4B0F-AD8E-2DAA481B7793}"/>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EEA1F776-8C73-4025-AC21-F34FD80D1A55}"/>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41930601-D1E4-4876-BBFD-739D03E1181C}"/>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4E7B0304-1587-44FF-8550-5EB8AC985A4C}"/>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A0D2515D-33D2-4434-823D-BB97E8603A6F}"/>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55D1CABA-2BFB-45BC-B5CA-E1AD50E0A3B3}"/>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8E755ECB-F6AB-4EDD-89CD-5354FADADFB5}"/>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EFE3CDF3-D237-4CB3-BE58-33CD4B951A8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8D19FE5-B0F2-498D-932D-F1FA9C54B5E5}"/>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2DBD116F-842D-4117-AD40-A33890735CD6}"/>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6E1DF661-7D65-4EFC-881F-55A681EB8D55}"/>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9DF01847-9BC5-4AE3-922F-3FD7553A2CD1}"/>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F6D33AF4-03F3-4D1D-B487-DB8F61E89C79}"/>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AD5B3651-1FF4-46A2-9685-CB50D82AE0D7}"/>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1D20692C-645E-4BFC-B8B3-C1A7370569DC}"/>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844F1FD5-7592-4696-A947-61AF960DB2A4}"/>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78131AE2-D1F9-4F2A-822C-2BBB3372A681}"/>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51D13901-4764-4440-A018-A04A8762037B}"/>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23A19E7-3597-44DC-8C62-7F687DFCC136}"/>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28F4BFC4-301E-4CB7-AC13-68E51BAB5F3E}"/>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B117C8FD-D0C8-45E2-A585-DD8C34E828C8}"/>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2A3BFEB8-97D5-4367-830C-F0BDF5E44B4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CAC59AB0-A31E-486E-B9B2-4A3EA574FA5A}"/>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F120908E-6C4B-412A-992C-1F395F2B49BF}"/>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DFD702BB-D417-4F56-930C-74FCED8F96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C9290914-1931-4637-A501-0969F9730429}"/>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D97AE737-4001-44EF-B7AE-51C023E6BD0D}"/>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本市では、これまで定数削減や給与等の抑制を行ってきたため、類似団体等と比べて低い水準で推移しており、令和６年度は定年延長制度に伴う退職者数の増等により、</a:t>
          </a:r>
          <a:r>
            <a:rPr kumimoji="1" lang="en-US" altLang="ja-JP" sz="1300">
              <a:latin typeface="ＭＳ ゴシック" panose="020B0609070205080204" pitchFamily="49" charset="-128"/>
              <a:ea typeface="ＭＳ ゴシック" panose="020B0609070205080204" pitchFamily="49" charset="-128"/>
            </a:rPr>
            <a:t>1.3</a:t>
          </a:r>
          <a:r>
            <a:rPr kumimoji="1" lang="ja-JP" altLang="en-US" sz="1300">
              <a:latin typeface="ＭＳ ゴシック" panose="020B0609070205080204" pitchFamily="49" charset="-128"/>
              <a:ea typeface="ＭＳ ゴシック" panose="020B0609070205080204" pitchFamily="49" charset="-128"/>
            </a:rPr>
            <a:t>ポイント増加している。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　今後も、国の給与水準や本市の財政状況を勘案する中で適正な水準の維持に努めるとともに、業務の</a:t>
          </a:r>
          <a:r>
            <a:rPr kumimoji="1" lang="en-US" altLang="ja-JP" sz="1300">
              <a:latin typeface="ＭＳ ゴシック" panose="020B0609070205080204" pitchFamily="49" charset="-128"/>
              <a:ea typeface="ＭＳ ゴシック" panose="020B0609070205080204" pitchFamily="49" charset="-128"/>
            </a:rPr>
            <a:t>ICT</a:t>
          </a:r>
          <a:r>
            <a:rPr kumimoji="1" lang="ja-JP" altLang="en-US" sz="1300">
              <a:latin typeface="ＭＳ ゴシック" panose="020B0609070205080204" pitchFamily="49" charset="-128"/>
              <a:ea typeface="ＭＳ ゴシック" panose="020B0609070205080204" pitchFamily="49" charset="-128"/>
            </a:rPr>
            <a:t>化等による効率化などに取組む。</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84D94891-DDC5-4942-8855-71CF1AC0EF11}"/>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4F6E13CD-B9EF-428B-9197-0E8D4986FD73}"/>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CEAB93DB-BEE1-4139-863A-CFD5A608E962}"/>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F0273754-9FC0-4B1F-98D9-00C038BAE2B4}"/>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92C2C5F8-6F42-4112-8954-427F7AC542C3}"/>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97866F44-21D7-4081-8955-70D4DDFEE863}"/>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490088F2-7A0E-4A19-AA68-A0BE774E80E1}"/>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317C476D-56F6-4B60-8CB4-AF13C1E7FD7A}"/>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A6924D33-986A-4D26-8F6A-111906597B66}"/>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7D41F892-8D24-40B1-9BE2-EA48E2E41F96}"/>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E364CD00-DE7A-4C3D-9E74-B628C1E9C3AB}"/>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A1F8F4FD-5766-4A6B-BA61-190900BBCC8D}"/>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E5AD2767-7F88-4B7A-9C4F-B7D5C895A331}"/>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190F9B94-4C07-4FFA-BE51-1DD9C6928749}"/>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E405325C-D493-4CFD-8B53-DDD0E0693601}"/>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35B75129-CA1B-4344-9A29-179509D5A986}"/>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BB1D0C91-DB42-4BEE-B483-1D9A73915A3C}"/>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F0D5C64F-F0DD-45FA-9AE7-59BE5357B93E}"/>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61C9692D-87CA-41CC-887E-6292E9464C11}"/>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FF9C0073-0DDD-4C7B-9213-D27693B40257}"/>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1ED275A3-8613-479D-A104-E2DFAE4C2A96}"/>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43180</xdr:rowOff>
    </xdr:from>
    <xdr:to>
      <xdr:col>24</xdr:col>
      <xdr:colOff>25400</xdr:colOff>
      <xdr:row>36</xdr:row>
      <xdr:rowOff>142240</xdr:rowOff>
    </xdr:to>
    <xdr:cxnSp macro="">
      <xdr:nvCxnSpPr>
        <xdr:cNvPr id="66" name="直線コネクタ 65">
          <a:extLst>
            <a:ext uri="{FF2B5EF4-FFF2-40B4-BE49-F238E27FC236}">
              <a16:creationId xmlns:a16="http://schemas.microsoft.com/office/drawing/2014/main" id="{4A8AAE62-B3D2-4965-B32D-F26C173A87EF}"/>
            </a:ext>
          </a:extLst>
        </xdr:cNvPr>
        <xdr:cNvCxnSpPr/>
      </xdr:nvCxnSpPr>
      <xdr:spPr>
        <a:xfrm>
          <a:off x="3987800" y="621538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38301979-8FB8-4609-ADE1-4ED21E709C09}"/>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307DE7AC-ECFE-4352-8BA4-C29D2C971C7E}"/>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43180</xdr:rowOff>
    </xdr:from>
    <xdr:to>
      <xdr:col>19</xdr:col>
      <xdr:colOff>187325</xdr:colOff>
      <xdr:row>36</xdr:row>
      <xdr:rowOff>88900</xdr:rowOff>
    </xdr:to>
    <xdr:cxnSp macro="">
      <xdr:nvCxnSpPr>
        <xdr:cNvPr id="69" name="直線コネクタ 68">
          <a:extLst>
            <a:ext uri="{FF2B5EF4-FFF2-40B4-BE49-F238E27FC236}">
              <a16:creationId xmlns:a16="http://schemas.microsoft.com/office/drawing/2014/main" id="{89DFDAA0-1484-44C3-8287-B7D8DC59E665}"/>
            </a:ext>
          </a:extLst>
        </xdr:cNvPr>
        <xdr:cNvCxnSpPr/>
      </xdr:nvCxnSpPr>
      <xdr:spPr>
        <a:xfrm flipV="1">
          <a:off x="3098800" y="62153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978AD925-8DC0-4272-AED6-6F092A4B8B6C}"/>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A061BA51-F5BB-4FB9-A363-32C315A78F24}"/>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35560</xdr:rowOff>
    </xdr:from>
    <xdr:to>
      <xdr:col>15</xdr:col>
      <xdr:colOff>98425</xdr:colOff>
      <xdr:row>36</xdr:row>
      <xdr:rowOff>88900</xdr:rowOff>
    </xdr:to>
    <xdr:cxnSp macro="">
      <xdr:nvCxnSpPr>
        <xdr:cNvPr id="72" name="直線コネクタ 71">
          <a:extLst>
            <a:ext uri="{FF2B5EF4-FFF2-40B4-BE49-F238E27FC236}">
              <a16:creationId xmlns:a16="http://schemas.microsoft.com/office/drawing/2014/main" id="{6C63B07C-7874-4473-9501-8D54037EBA71}"/>
            </a:ext>
          </a:extLst>
        </xdr:cNvPr>
        <xdr:cNvCxnSpPr/>
      </xdr:nvCxnSpPr>
      <xdr:spPr>
        <a:xfrm>
          <a:off x="2209800" y="62077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5046BC45-64F8-498B-9F1D-443E6795464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6D29953E-F1C7-49EA-868B-8B00B0E18974}"/>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35560</xdr:rowOff>
    </xdr:from>
    <xdr:to>
      <xdr:col>11</xdr:col>
      <xdr:colOff>9525</xdr:colOff>
      <xdr:row>36</xdr:row>
      <xdr:rowOff>142240</xdr:rowOff>
    </xdr:to>
    <xdr:cxnSp macro="">
      <xdr:nvCxnSpPr>
        <xdr:cNvPr id="75" name="直線コネクタ 74">
          <a:extLst>
            <a:ext uri="{FF2B5EF4-FFF2-40B4-BE49-F238E27FC236}">
              <a16:creationId xmlns:a16="http://schemas.microsoft.com/office/drawing/2014/main" id="{D7C8BC12-3CDE-4C27-B3E8-01CA06FC1D2F}"/>
            </a:ext>
          </a:extLst>
        </xdr:cNvPr>
        <xdr:cNvCxnSpPr/>
      </xdr:nvCxnSpPr>
      <xdr:spPr>
        <a:xfrm flipV="1">
          <a:off x="1320800" y="62077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51FB0283-498F-44C8-A9DB-1FFDD44E6656}"/>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2DB72CD3-FAB3-4DAC-ACE2-C92FD0BC4659}"/>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165A734-6020-40A6-929D-0D0C3DE053BC}"/>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B91F42FB-E7A4-44B0-9708-1A33A633DA13}"/>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436B8F5F-AD4C-4F3C-BDC7-AEC08AE3E063}"/>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8A78DC0F-355A-4B5F-9943-4768694DD36B}"/>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7BC9483D-F174-4994-9508-CE86BEFAB396}"/>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FDDF84C1-99C0-4A89-AA40-F677D5E52CE5}"/>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E6EC4035-7741-4364-860B-C2C4E8E6BF8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91440</xdr:rowOff>
    </xdr:from>
    <xdr:to>
      <xdr:col>24</xdr:col>
      <xdr:colOff>76200</xdr:colOff>
      <xdr:row>37</xdr:row>
      <xdr:rowOff>21590</xdr:rowOff>
    </xdr:to>
    <xdr:sp macro="" textlink="">
      <xdr:nvSpPr>
        <xdr:cNvPr id="85" name="楕円 84">
          <a:extLst>
            <a:ext uri="{FF2B5EF4-FFF2-40B4-BE49-F238E27FC236}">
              <a16:creationId xmlns:a16="http://schemas.microsoft.com/office/drawing/2014/main" id="{C75DDCA0-A5FF-4005-B60C-34E895369E56}"/>
            </a:ext>
          </a:extLst>
        </xdr:cNvPr>
        <xdr:cNvSpPr/>
      </xdr:nvSpPr>
      <xdr:spPr>
        <a:xfrm>
          <a:off x="47752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107967</xdr:rowOff>
    </xdr:from>
    <xdr:ext cx="762000" cy="259045"/>
    <xdr:sp macro="" textlink="">
      <xdr:nvSpPr>
        <xdr:cNvPr id="86" name="人件費該当値テキスト">
          <a:extLst>
            <a:ext uri="{FF2B5EF4-FFF2-40B4-BE49-F238E27FC236}">
              <a16:creationId xmlns:a16="http://schemas.microsoft.com/office/drawing/2014/main" id="{87D9236D-BE1C-4D11-B372-8FBACEA09800}"/>
            </a:ext>
          </a:extLst>
        </xdr:cNvPr>
        <xdr:cNvSpPr txBox="1"/>
      </xdr:nvSpPr>
      <xdr:spPr>
        <a:xfrm>
          <a:off x="4914900" y="610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163830</xdr:rowOff>
    </xdr:from>
    <xdr:to>
      <xdr:col>20</xdr:col>
      <xdr:colOff>38100</xdr:colOff>
      <xdr:row>36</xdr:row>
      <xdr:rowOff>93980</xdr:rowOff>
    </xdr:to>
    <xdr:sp macro="" textlink="">
      <xdr:nvSpPr>
        <xdr:cNvPr id="87" name="楕円 86">
          <a:extLst>
            <a:ext uri="{FF2B5EF4-FFF2-40B4-BE49-F238E27FC236}">
              <a16:creationId xmlns:a16="http://schemas.microsoft.com/office/drawing/2014/main" id="{B0062FAB-E6E5-4B4B-AA0E-BD919B9F2C65}"/>
            </a:ext>
          </a:extLst>
        </xdr:cNvPr>
        <xdr:cNvSpPr/>
      </xdr:nvSpPr>
      <xdr:spPr>
        <a:xfrm>
          <a:off x="3937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104157</xdr:rowOff>
    </xdr:from>
    <xdr:ext cx="736600" cy="259045"/>
    <xdr:sp macro="" textlink="">
      <xdr:nvSpPr>
        <xdr:cNvPr id="88" name="テキスト ボックス 87">
          <a:extLst>
            <a:ext uri="{FF2B5EF4-FFF2-40B4-BE49-F238E27FC236}">
              <a16:creationId xmlns:a16="http://schemas.microsoft.com/office/drawing/2014/main" id="{FF38EA76-D933-4274-81C7-2D375BB3A7B6}"/>
            </a:ext>
          </a:extLst>
        </xdr:cNvPr>
        <xdr:cNvSpPr txBox="1"/>
      </xdr:nvSpPr>
      <xdr:spPr>
        <a:xfrm>
          <a:off x="3606800" y="593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38100</xdr:rowOff>
    </xdr:from>
    <xdr:to>
      <xdr:col>15</xdr:col>
      <xdr:colOff>149225</xdr:colOff>
      <xdr:row>36</xdr:row>
      <xdr:rowOff>139700</xdr:rowOff>
    </xdr:to>
    <xdr:sp macro="" textlink="">
      <xdr:nvSpPr>
        <xdr:cNvPr id="89" name="楕円 88">
          <a:extLst>
            <a:ext uri="{FF2B5EF4-FFF2-40B4-BE49-F238E27FC236}">
              <a16:creationId xmlns:a16="http://schemas.microsoft.com/office/drawing/2014/main" id="{DE842D87-38A4-44EE-A33B-8205954870D4}"/>
            </a:ext>
          </a:extLst>
        </xdr:cNvPr>
        <xdr:cNvSpPr/>
      </xdr:nvSpPr>
      <xdr:spPr>
        <a:xfrm>
          <a:off x="3048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149877</xdr:rowOff>
    </xdr:from>
    <xdr:ext cx="762000" cy="259045"/>
    <xdr:sp macro="" textlink="">
      <xdr:nvSpPr>
        <xdr:cNvPr id="90" name="テキスト ボックス 89">
          <a:extLst>
            <a:ext uri="{FF2B5EF4-FFF2-40B4-BE49-F238E27FC236}">
              <a16:creationId xmlns:a16="http://schemas.microsoft.com/office/drawing/2014/main" id="{A21B3BE1-7A65-4B83-867F-5877627352EE}"/>
            </a:ext>
          </a:extLst>
        </xdr:cNvPr>
        <xdr:cNvSpPr txBox="1"/>
      </xdr:nvSpPr>
      <xdr:spPr>
        <a:xfrm>
          <a:off x="2717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156210</xdr:rowOff>
    </xdr:from>
    <xdr:to>
      <xdr:col>11</xdr:col>
      <xdr:colOff>60325</xdr:colOff>
      <xdr:row>36</xdr:row>
      <xdr:rowOff>86360</xdr:rowOff>
    </xdr:to>
    <xdr:sp macro="" textlink="">
      <xdr:nvSpPr>
        <xdr:cNvPr id="91" name="楕円 90">
          <a:extLst>
            <a:ext uri="{FF2B5EF4-FFF2-40B4-BE49-F238E27FC236}">
              <a16:creationId xmlns:a16="http://schemas.microsoft.com/office/drawing/2014/main" id="{0EBC434D-32E9-4D8E-BE6F-EBDD20F7A74D}"/>
            </a:ext>
          </a:extLst>
        </xdr:cNvPr>
        <xdr:cNvSpPr/>
      </xdr:nvSpPr>
      <xdr:spPr>
        <a:xfrm>
          <a:off x="2159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96537</xdr:rowOff>
    </xdr:from>
    <xdr:ext cx="762000" cy="259045"/>
    <xdr:sp macro="" textlink="">
      <xdr:nvSpPr>
        <xdr:cNvPr id="92" name="テキスト ボックス 91">
          <a:extLst>
            <a:ext uri="{FF2B5EF4-FFF2-40B4-BE49-F238E27FC236}">
              <a16:creationId xmlns:a16="http://schemas.microsoft.com/office/drawing/2014/main" id="{60569F49-7E65-4B5E-A79A-BC5FBE9E1A4A}"/>
            </a:ext>
          </a:extLst>
        </xdr:cNvPr>
        <xdr:cNvSpPr txBox="1"/>
      </xdr:nvSpPr>
      <xdr:spPr>
        <a:xfrm>
          <a:off x="1828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93" name="楕円 92">
          <a:extLst>
            <a:ext uri="{FF2B5EF4-FFF2-40B4-BE49-F238E27FC236}">
              <a16:creationId xmlns:a16="http://schemas.microsoft.com/office/drawing/2014/main" id="{3A27A4C8-B628-42FC-ACFE-48DD10A60242}"/>
            </a:ext>
          </a:extLst>
        </xdr:cNvPr>
        <xdr:cNvSpPr/>
      </xdr:nvSpPr>
      <xdr:spPr>
        <a:xfrm>
          <a:off x="1270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94" name="テキスト ボックス 93">
          <a:extLst>
            <a:ext uri="{FF2B5EF4-FFF2-40B4-BE49-F238E27FC236}">
              <a16:creationId xmlns:a16="http://schemas.microsoft.com/office/drawing/2014/main" id="{17C8BC81-98B5-4F23-98FB-E33568AA28D5}"/>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1398B92A-CA4A-45FF-B745-4708400F7D79}"/>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C4AB31A8-21D4-4B03-AEDE-25C341DCCB1A}"/>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15E01E25-161D-4370-B352-E6251059D502}"/>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94101908-50A4-46D8-B1E3-FC0F1237FB17}"/>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C4BFE2C6-F48B-4261-A0D3-C8A374830D4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506CA873-322B-41D7-99C9-8D53A6D75196}"/>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CAD8E57C-055C-409A-83A7-752B69F3441B}"/>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5735F7A4-23FC-4091-935D-DF729BF89B87}"/>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A9D591FB-58EB-4037-A512-99B424900F37}"/>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EE1607A8-EB3D-4C3E-A7E9-9A7231D51832}"/>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E0DE3FFE-2584-4B7D-A3A7-E2A2D26EB2EC}"/>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物価高騰の影響は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あるものの、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経常一般財源も増となったことなどにより、前年同水準となっている。また、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これまで行ってきた財政の健全化に向けた様々な節減努力により類似団体平均を下回っている。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も物価高騰や労務単価の上昇による影響が見込まれることから、引き続き</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コスト削減に</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努める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EF73276-DB2E-452D-9039-2BC8DBDD36DF}"/>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5954B54E-A0DB-46E0-9313-049AAACC7978}"/>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A8D6E8FC-DA45-467E-9DBE-89B35FC5552F}"/>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24E31351-0595-4F23-9167-D6D54453CAF8}"/>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418F2E07-0E20-4C35-9D99-3A3FF8B673ED}"/>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E31E75AB-4D07-4C32-A62C-30C4F2718D6F}"/>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A24FA72D-6BC4-4218-B0B0-72BF6317370D}"/>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91578417-5267-45D1-AB81-9E0CEAA361A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1931B9D3-9151-49F5-AB8A-199F52E5590D}"/>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7F172A22-14B4-4B5D-9532-354B811CAD27}"/>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BC3A251E-3936-4752-B852-F534E7708CC7}"/>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679AACCE-3AD1-4880-A882-FAF36BCE4F9B}"/>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667A17DB-E6BD-4ABA-846B-62EC2696B10A}"/>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449F02BB-D3C3-4AB8-B045-31706C762CFF}"/>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80DE54B7-E93E-4534-8AC7-C53DE0A8DBC2}"/>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D3598730-017D-41EB-9820-B7C7F46EE49B}"/>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A6815093-363A-4194-B285-F4D0525C748D}"/>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5BC13EE0-1FFB-4A8A-B4D5-D59AACC56F63}"/>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F06BAAEF-3B31-43BE-AC31-E82B7104E1F8}"/>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BE40C5BE-55B3-471B-86E5-D0C70FB64E1A}"/>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B6876AC8-E5CD-499F-9224-A4F62E020D68}"/>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31750</xdr:rowOff>
    </xdr:from>
    <xdr:to>
      <xdr:col>82</xdr:col>
      <xdr:colOff>107950</xdr:colOff>
      <xdr:row>17</xdr:row>
      <xdr:rowOff>46990</xdr:rowOff>
    </xdr:to>
    <xdr:cxnSp macro="">
      <xdr:nvCxnSpPr>
        <xdr:cNvPr id="127" name="直線コネクタ 126">
          <a:extLst>
            <a:ext uri="{FF2B5EF4-FFF2-40B4-BE49-F238E27FC236}">
              <a16:creationId xmlns:a16="http://schemas.microsoft.com/office/drawing/2014/main" id="{B65E23C9-BBA1-4A1E-A9E0-7BE39B612C92}"/>
            </a:ext>
          </a:extLst>
        </xdr:cNvPr>
        <xdr:cNvCxnSpPr/>
      </xdr:nvCxnSpPr>
      <xdr:spPr>
        <a:xfrm flipV="1">
          <a:off x="15671800" y="29464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AE36E42E-58A2-4CDD-B280-75A6384C1C29}"/>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6DCA5836-F911-4460-9BDE-7E20591D119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24130</xdr:rowOff>
    </xdr:from>
    <xdr:to>
      <xdr:col>78</xdr:col>
      <xdr:colOff>69850</xdr:colOff>
      <xdr:row>17</xdr:row>
      <xdr:rowOff>46990</xdr:rowOff>
    </xdr:to>
    <xdr:cxnSp macro="">
      <xdr:nvCxnSpPr>
        <xdr:cNvPr id="130" name="直線コネクタ 129">
          <a:extLst>
            <a:ext uri="{FF2B5EF4-FFF2-40B4-BE49-F238E27FC236}">
              <a16:creationId xmlns:a16="http://schemas.microsoft.com/office/drawing/2014/main" id="{2FC94E3E-3964-41D7-9E96-0210A13CFCD9}"/>
            </a:ext>
          </a:extLst>
        </xdr:cNvPr>
        <xdr:cNvCxnSpPr/>
      </xdr:nvCxnSpPr>
      <xdr:spPr>
        <a:xfrm>
          <a:off x="14782800" y="29387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A3CBC2D6-1A01-4A89-85A1-F65B6644B373}"/>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68A8F133-4B9C-45D2-A6C4-C29B449A007E}"/>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58420</xdr:rowOff>
    </xdr:from>
    <xdr:to>
      <xdr:col>73</xdr:col>
      <xdr:colOff>180975</xdr:colOff>
      <xdr:row>17</xdr:row>
      <xdr:rowOff>24130</xdr:rowOff>
    </xdr:to>
    <xdr:cxnSp macro="">
      <xdr:nvCxnSpPr>
        <xdr:cNvPr id="133" name="直線コネクタ 132">
          <a:extLst>
            <a:ext uri="{FF2B5EF4-FFF2-40B4-BE49-F238E27FC236}">
              <a16:creationId xmlns:a16="http://schemas.microsoft.com/office/drawing/2014/main" id="{0BD0211C-14C5-4BE2-9C09-C13E5BF32C6D}"/>
            </a:ext>
          </a:extLst>
        </xdr:cNvPr>
        <xdr:cNvCxnSpPr/>
      </xdr:nvCxnSpPr>
      <xdr:spPr>
        <a:xfrm>
          <a:off x="13893800" y="28016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EC345EBE-212D-441F-A3BD-317A5C1500C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BAD71EAE-DD69-4F77-8B64-24FD7F4F8E5A}"/>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58420</xdr:rowOff>
    </xdr:from>
    <xdr:to>
      <xdr:col>69</xdr:col>
      <xdr:colOff>92075</xdr:colOff>
      <xdr:row>16</xdr:row>
      <xdr:rowOff>96520</xdr:rowOff>
    </xdr:to>
    <xdr:cxnSp macro="">
      <xdr:nvCxnSpPr>
        <xdr:cNvPr id="136" name="直線コネクタ 135">
          <a:extLst>
            <a:ext uri="{FF2B5EF4-FFF2-40B4-BE49-F238E27FC236}">
              <a16:creationId xmlns:a16="http://schemas.microsoft.com/office/drawing/2014/main" id="{5209E7AD-1F5F-4943-A40A-D075913E0149}"/>
            </a:ext>
          </a:extLst>
        </xdr:cNvPr>
        <xdr:cNvCxnSpPr/>
      </xdr:nvCxnSpPr>
      <xdr:spPr>
        <a:xfrm flipV="1">
          <a:off x="13004800" y="28016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742EB724-2FF9-4443-AC7D-8B96E91B84E4}"/>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40FF74F0-F926-4158-A4B1-7C4D1AF31712}"/>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E7738056-B3AC-40E9-8F12-D3E624A56C01}"/>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5C2DAC4-95B0-40DC-95BE-A084CABD17B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23B0A8A3-3D7B-4C44-8A08-1380B248C73D}"/>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7401C1CC-3440-48C8-AE8C-99D7CD98F8F8}"/>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106D264D-109F-452D-A0CB-FF452CEDD903}"/>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2B3F8755-71F8-43A8-B95D-CCA7EF85158D}"/>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2A4B13B0-390F-4F70-9BD3-F13AFA470F8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46" name="楕円 145">
          <a:extLst>
            <a:ext uri="{FF2B5EF4-FFF2-40B4-BE49-F238E27FC236}">
              <a16:creationId xmlns:a16="http://schemas.microsoft.com/office/drawing/2014/main" id="{219D7905-58AC-4DAE-82ED-1086B03FCB36}"/>
            </a:ext>
          </a:extLst>
        </xdr:cNvPr>
        <xdr:cNvSpPr/>
      </xdr:nvSpPr>
      <xdr:spPr>
        <a:xfrm>
          <a:off x="164592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168927</xdr:rowOff>
    </xdr:from>
    <xdr:ext cx="762000" cy="259045"/>
    <xdr:sp macro="" textlink="">
      <xdr:nvSpPr>
        <xdr:cNvPr id="147" name="物件費該当値テキスト">
          <a:extLst>
            <a:ext uri="{FF2B5EF4-FFF2-40B4-BE49-F238E27FC236}">
              <a16:creationId xmlns:a16="http://schemas.microsoft.com/office/drawing/2014/main" id="{B49D7BE1-E239-4474-80AD-9837D463F14B}"/>
            </a:ext>
          </a:extLst>
        </xdr:cNvPr>
        <xdr:cNvSpPr txBox="1"/>
      </xdr:nvSpPr>
      <xdr:spPr>
        <a:xfrm>
          <a:off x="165989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167640</xdr:rowOff>
    </xdr:from>
    <xdr:to>
      <xdr:col>78</xdr:col>
      <xdr:colOff>120650</xdr:colOff>
      <xdr:row>17</xdr:row>
      <xdr:rowOff>97790</xdr:rowOff>
    </xdr:to>
    <xdr:sp macro="" textlink="">
      <xdr:nvSpPr>
        <xdr:cNvPr id="148" name="楕円 147">
          <a:extLst>
            <a:ext uri="{FF2B5EF4-FFF2-40B4-BE49-F238E27FC236}">
              <a16:creationId xmlns:a16="http://schemas.microsoft.com/office/drawing/2014/main" id="{CE385FC5-83C2-437F-ACB4-F2E6AE9F922C}"/>
            </a:ext>
          </a:extLst>
        </xdr:cNvPr>
        <xdr:cNvSpPr/>
      </xdr:nvSpPr>
      <xdr:spPr>
        <a:xfrm>
          <a:off x="156210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107967</xdr:rowOff>
    </xdr:from>
    <xdr:ext cx="736600" cy="259045"/>
    <xdr:sp macro="" textlink="">
      <xdr:nvSpPr>
        <xdr:cNvPr id="149" name="テキスト ボックス 148">
          <a:extLst>
            <a:ext uri="{FF2B5EF4-FFF2-40B4-BE49-F238E27FC236}">
              <a16:creationId xmlns:a16="http://schemas.microsoft.com/office/drawing/2014/main" id="{C70C7D20-29B7-4042-96F5-33053BFA0AF5}"/>
            </a:ext>
          </a:extLst>
        </xdr:cNvPr>
        <xdr:cNvSpPr txBox="1"/>
      </xdr:nvSpPr>
      <xdr:spPr>
        <a:xfrm>
          <a:off x="15290800" y="2679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144780</xdr:rowOff>
    </xdr:from>
    <xdr:to>
      <xdr:col>74</xdr:col>
      <xdr:colOff>31750</xdr:colOff>
      <xdr:row>17</xdr:row>
      <xdr:rowOff>74930</xdr:rowOff>
    </xdr:to>
    <xdr:sp macro="" textlink="">
      <xdr:nvSpPr>
        <xdr:cNvPr id="150" name="楕円 149">
          <a:extLst>
            <a:ext uri="{FF2B5EF4-FFF2-40B4-BE49-F238E27FC236}">
              <a16:creationId xmlns:a16="http://schemas.microsoft.com/office/drawing/2014/main" id="{6DB9A470-C765-4DFC-9D59-322E80087146}"/>
            </a:ext>
          </a:extLst>
        </xdr:cNvPr>
        <xdr:cNvSpPr/>
      </xdr:nvSpPr>
      <xdr:spPr>
        <a:xfrm>
          <a:off x="14732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85107</xdr:rowOff>
    </xdr:from>
    <xdr:ext cx="762000" cy="259045"/>
    <xdr:sp macro="" textlink="">
      <xdr:nvSpPr>
        <xdr:cNvPr id="151" name="テキスト ボックス 150">
          <a:extLst>
            <a:ext uri="{FF2B5EF4-FFF2-40B4-BE49-F238E27FC236}">
              <a16:creationId xmlns:a16="http://schemas.microsoft.com/office/drawing/2014/main" id="{3EFFCEC3-D042-4BA6-BE74-576927FF5A76}"/>
            </a:ext>
          </a:extLst>
        </xdr:cNvPr>
        <xdr:cNvSpPr txBox="1"/>
      </xdr:nvSpPr>
      <xdr:spPr>
        <a:xfrm>
          <a:off x="14401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7620</xdr:rowOff>
    </xdr:from>
    <xdr:to>
      <xdr:col>69</xdr:col>
      <xdr:colOff>142875</xdr:colOff>
      <xdr:row>16</xdr:row>
      <xdr:rowOff>109220</xdr:rowOff>
    </xdr:to>
    <xdr:sp macro="" textlink="">
      <xdr:nvSpPr>
        <xdr:cNvPr id="152" name="楕円 151">
          <a:extLst>
            <a:ext uri="{FF2B5EF4-FFF2-40B4-BE49-F238E27FC236}">
              <a16:creationId xmlns:a16="http://schemas.microsoft.com/office/drawing/2014/main" id="{0C1878F6-779A-4989-ABCF-DB69800CAC44}"/>
            </a:ext>
          </a:extLst>
        </xdr:cNvPr>
        <xdr:cNvSpPr/>
      </xdr:nvSpPr>
      <xdr:spPr>
        <a:xfrm>
          <a:off x="13843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119397</xdr:rowOff>
    </xdr:from>
    <xdr:ext cx="762000" cy="259045"/>
    <xdr:sp macro="" textlink="">
      <xdr:nvSpPr>
        <xdr:cNvPr id="153" name="テキスト ボックス 152">
          <a:extLst>
            <a:ext uri="{FF2B5EF4-FFF2-40B4-BE49-F238E27FC236}">
              <a16:creationId xmlns:a16="http://schemas.microsoft.com/office/drawing/2014/main" id="{BC735903-EBEB-44B1-A0B3-610EFD7F50DF}"/>
            </a:ext>
          </a:extLst>
        </xdr:cNvPr>
        <xdr:cNvSpPr txBox="1"/>
      </xdr:nvSpPr>
      <xdr:spPr>
        <a:xfrm>
          <a:off x="13512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45720</xdr:rowOff>
    </xdr:from>
    <xdr:to>
      <xdr:col>65</xdr:col>
      <xdr:colOff>53975</xdr:colOff>
      <xdr:row>16</xdr:row>
      <xdr:rowOff>147320</xdr:rowOff>
    </xdr:to>
    <xdr:sp macro="" textlink="">
      <xdr:nvSpPr>
        <xdr:cNvPr id="154" name="楕円 153">
          <a:extLst>
            <a:ext uri="{FF2B5EF4-FFF2-40B4-BE49-F238E27FC236}">
              <a16:creationId xmlns:a16="http://schemas.microsoft.com/office/drawing/2014/main" id="{C397912B-A850-4A33-91A8-C6E47C2E3859}"/>
            </a:ext>
          </a:extLst>
        </xdr:cNvPr>
        <xdr:cNvSpPr/>
      </xdr:nvSpPr>
      <xdr:spPr>
        <a:xfrm>
          <a:off x="12954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157497</xdr:rowOff>
    </xdr:from>
    <xdr:ext cx="762000" cy="259045"/>
    <xdr:sp macro="" textlink="">
      <xdr:nvSpPr>
        <xdr:cNvPr id="155" name="テキスト ボックス 154">
          <a:extLst>
            <a:ext uri="{FF2B5EF4-FFF2-40B4-BE49-F238E27FC236}">
              <a16:creationId xmlns:a16="http://schemas.microsoft.com/office/drawing/2014/main" id="{99530C14-CD25-48CA-B2BE-08838E098791}"/>
            </a:ext>
          </a:extLst>
        </xdr:cNvPr>
        <xdr:cNvSpPr txBox="1"/>
      </xdr:nvSpPr>
      <xdr:spPr>
        <a:xfrm>
          <a:off x="12623800" y="255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FA5203DF-E358-44E5-A162-275FD598671E}"/>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3C52873D-5544-43D6-8207-8FB7E615EBB1}"/>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266F7B4-A401-426D-80A0-2193467BD812}"/>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C304CA45-3506-49A3-ADBD-3D70604AD8BA}"/>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8E35C843-392A-4DC2-B3E6-EB2260DB104F}"/>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7D31EF9B-549A-44D2-8BFD-6B3FF1CD3ADC}"/>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C7221E1C-90A7-4987-8B76-1790B589E30D}"/>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A54CAFD7-DC60-4AF9-A5F1-BE662CD9B8A1}"/>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2E089F3-BABD-4318-A892-8C4519243204}"/>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223A0909-B106-41BA-AF50-B40BC64567E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DBA03919-D594-4D81-A9CA-20175E8E6819}"/>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扶助費に係る経常収支比率は、令和３年度は一時的な要因もあり減少していたが、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施設型給付費の増や障害サービスに係る経費の増により、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増加傾向にある。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類似団体と比較すると、特に生活保護受給者の割合（保護率）が高いことによって、扶助費に係る経常収支比率が高く、義務的経費が高い水準にあり、硬直化した財政構造が続いている。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10E3D228-9FC2-4263-B541-78CD678E7B1B}"/>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8C92D8E7-9D90-4248-A80D-12383C906C83}"/>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53BE967F-7E13-45DF-B408-14EFBDA4847E}"/>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4E183838-D4BB-434E-9176-9D56AE0104E4}"/>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271CC9A9-41E1-44A7-AE4A-2BE36A778953}"/>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5590E96F-885F-42E6-88D1-D2AB9ABD1981}"/>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A6BD3885-BD32-4222-93DF-809790E1B8DC}"/>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FBEE0646-E565-4F26-B925-DC10D3962595}"/>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25F904F9-203F-4F23-9D9B-C8FC78FFB1BB}"/>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EEECBB2D-C0B2-47C5-B3F9-C05FB8232306}"/>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A4059B7E-9A56-413A-99E9-47583802A867}"/>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5CCF493B-CF8A-4838-B4FF-8876C7242073}"/>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DD936563-9F58-4C52-9268-7248FC1CBC43}"/>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E09FC8FD-CBE0-40EF-8F83-41AE02FCE06A}"/>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627E7417-6203-4EF4-A162-06F786A65AAE}"/>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AF5AF141-7E15-4C7C-B89D-5096D8BE1F8D}"/>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4634612D-269D-4255-B532-F37DC5132646}"/>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81488671-0928-4583-9A0F-34113245BAC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19F018F3-8362-4F08-A6E4-E3C29B96822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FE3F6902-4794-4012-B2DA-0AD99918890B}"/>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3EABD576-5DB0-472A-95BE-9C0CF3865C18}"/>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61</xdr:row>
      <xdr:rowOff>19050</xdr:rowOff>
    </xdr:from>
    <xdr:to>
      <xdr:col>24</xdr:col>
      <xdr:colOff>25400</xdr:colOff>
      <xdr:row>61</xdr:row>
      <xdr:rowOff>19050</xdr:rowOff>
    </xdr:to>
    <xdr:cxnSp macro="">
      <xdr:nvCxnSpPr>
        <xdr:cNvPr id="188" name="直線コネクタ 187">
          <a:extLst>
            <a:ext uri="{FF2B5EF4-FFF2-40B4-BE49-F238E27FC236}">
              <a16:creationId xmlns:a16="http://schemas.microsoft.com/office/drawing/2014/main" id="{8BA2292B-75FE-4D95-8813-A3FDCA681F26}"/>
            </a:ext>
          </a:extLst>
        </xdr:cNvPr>
        <xdr:cNvCxnSpPr/>
      </xdr:nvCxnSpPr>
      <xdr:spPr>
        <a:xfrm>
          <a:off x="3987800" y="10477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D3839608-77E2-442A-8921-3541B5B728BF}"/>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1EBDAD3-ACF3-43EC-AE6A-EC3039251BAC}"/>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152400</xdr:rowOff>
    </xdr:from>
    <xdr:to>
      <xdr:col>19</xdr:col>
      <xdr:colOff>187325</xdr:colOff>
      <xdr:row>61</xdr:row>
      <xdr:rowOff>19050</xdr:rowOff>
    </xdr:to>
    <xdr:cxnSp macro="">
      <xdr:nvCxnSpPr>
        <xdr:cNvPr id="191" name="直線コネクタ 190">
          <a:extLst>
            <a:ext uri="{FF2B5EF4-FFF2-40B4-BE49-F238E27FC236}">
              <a16:creationId xmlns:a16="http://schemas.microsoft.com/office/drawing/2014/main" id="{B84FC6DE-4FDD-4C60-AFD2-8916B841CABC}"/>
            </a:ext>
          </a:extLst>
        </xdr:cNvPr>
        <xdr:cNvCxnSpPr/>
      </xdr:nvCxnSpPr>
      <xdr:spPr>
        <a:xfrm>
          <a:off x="3098800" y="10439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28E9D24-86E2-45B9-86AF-9FD8EEFF2752}"/>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B54BA4B5-F67E-4875-A62F-FFF23ED8BAA6}"/>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107950</xdr:rowOff>
    </xdr:from>
    <xdr:to>
      <xdr:col>15</xdr:col>
      <xdr:colOff>98425</xdr:colOff>
      <xdr:row>60</xdr:row>
      <xdr:rowOff>152400</xdr:rowOff>
    </xdr:to>
    <xdr:cxnSp macro="">
      <xdr:nvCxnSpPr>
        <xdr:cNvPr id="194" name="直線コネクタ 193">
          <a:extLst>
            <a:ext uri="{FF2B5EF4-FFF2-40B4-BE49-F238E27FC236}">
              <a16:creationId xmlns:a16="http://schemas.microsoft.com/office/drawing/2014/main" id="{EB7E766C-0DE6-43D3-B299-8533B47285E1}"/>
            </a:ext>
          </a:extLst>
        </xdr:cNvPr>
        <xdr:cNvCxnSpPr/>
      </xdr:nvCxnSpPr>
      <xdr:spPr>
        <a:xfrm>
          <a:off x="2209800" y="102235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DBDCFDA8-2882-4BAE-9EAB-B865F63F7B33}"/>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422002C7-FB44-49E0-931E-2828530F559E}"/>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107950</xdr:rowOff>
    </xdr:from>
    <xdr:to>
      <xdr:col>11</xdr:col>
      <xdr:colOff>9525</xdr:colOff>
      <xdr:row>60</xdr:row>
      <xdr:rowOff>114300</xdr:rowOff>
    </xdr:to>
    <xdr:cxnSp macro="">
      <xdr:nvCxnSpPr>
        <xdr:cNvPr id="197" name="直線コネクタ 196">
          <a:extLst>
            <a:ext uri="{FF2B5EF4-FFF2-40B4-BE49-F238E27FC236}">
              <a16:creationId xmlns:a16="http://schemas.microsoft.com/office/drawing/2014/main" id="{F2835617-48BB-42BB-8C1F-6049DFE39E56}"/>
            </a:ext>
          </a:extLst>
        </xdr:cNvPr>
        <xdr:cNvCxnSpPr/>
      </xdr:nvCxnSpPr>
      <xdr:spPr>
        <a:xfrm flipV="1">
          <a:off x="1320800" y="102235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DE5966DB-7090-4C3F-86EC-D6BC5B8C805A}"/>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9A324960-C396-4A87-81AA-2594949E228B}"/>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2E024F41-DFA2-4818-B6F6-BF19426DADA1}"/>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74CA419D-932C-4071-B64B-6DFCB3D4EBA3}"/>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A7CA8B1-31DF-4C55-B1E6-2A691747E883}"/>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3E6C93A5-8550-4056-A963-B9AFCF59BDBD}"/>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CC6F5E1F-7F34-4821-97CE-85F270F23527}"/>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429EE442-E9AD-46F2-996A-1155119A5173}"/>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F601EF84-66E6-4916-9CF6-6BA5AA7DCA3F}"/>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139700</xdr:rowOff>
    </xdr:from>
    <xdr:to>
      <xdr:col>24</xdr:col>
      <xdr:colOff>76200</xdr:colOff>
      <xdr:row>61</xdr:row>
      <xdr:rowOff>69850</xdr:rowOff>
    </xdr:to>
    <xdr:sp macro="" textlink="">
      <xdr:nvSpPr>
        <xdr:cNvPr id="207" name="楕円 206">
          <a:extLst>
            <a:ext uri="{FF2B5EF4-FFF2-40B4-BE49-F238E27FC236}">
              <a16:creationId xmlns:a16="http://schemas.microsoft.com/office/drawing/2014/main" id="{E2B0F442-CFCF-4886-ACD5-0612145A07D0}"/>
            </a:ext>
          </a:extLst>
        </xdr:cNvPr>
        <xdr:cNvSpPr/>
      </xdr:nvSpPr>
      <xdr:spPr>
        <a:xfrm>
          <a:off x="47752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48277</xdr:rowOff>
    </xdr:from>
    <xdr:ext cx="762000" cy="259045"/>
    <xdr:sp macro="" textlink="">
      <xdr:nvSpPr>
        <xdr:cNvPr id="208" name="扶助費該当値テキスト">
          <a:extLst>
            <a:ext uri="{FF2B5EF4-FFF2-40B4-BE49-F238E27FC236}">
              <a16:creationId xmlns:a16="http://schemas.microsoft.com/office/drawing/2014/main" id="{0435C104-B193-4D2D-B5C1-AC1C25674D28}"/>
            </a:ext>
          </a:extLst>
        </xdr:cNvPr>
        <xdr:cNvSpPr txBox="1"/>
      </xdr:nvSpPr>
      <xdr:spPr>
        <a:xfrm>
          <a:off x="49149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139700</xdr:rowOff>
    </xdr:from>
    <xdr:to>
      <xdr:col>20</xdr:col>
      <xdr:colOff>38100</xdr:colOff>
      <xdr:row>61</xdr:row>
      <xdr:rowOff>69850</xdr:rowOff>
    </xdr:to>
    <xdr:sp macro="" textlink="">
      <xdr:nvSpPr>
        <xdr:cNvPr id="209" name="楕円 208">
          <a:extLst>
            <a:ext uri="{FF2B5EF4-FFF2-40B4-BE49-F238E27FC236}">
              <a16:creationId xmlns:a16="http://schemas.microsoft.com/office/drawing/2014/main" id="{B8557C45-B69A-42DB-91E9-FEDF5B1400F1}"/>
            </a:ext>
          </a:extLst>
        </xdr:cNvPr>
        <xdr:cNvSpPr/>
      </xdr:nvSpPr>
      <xdr:spPr>
        <a:xfrm>
          <a:off x="39370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54627</xdr:rowOff>
    </xdr:from>
    <xdr:ext cx="736600" cy="259045"/>
    <xdr:sp macro="" textlink="">
      <xdr:nvSpPr>
        <xdr:cNvPr id="210" name="テキスト ボックス 209">
          <a:extLst>
            <a:ext uri="{FF2B5EF4-FFF2-40B4-BE49-F238E27FC236}">
              <a16:creationId xmlns:a16="http://schemas.microsoft.com/office/drawing/2014/main" id="{5AA1BE99-2175-484E-B7A1-856B3A789BDE}"/>
            </a:ext>
          </a:extLst>
        </xdr:cNvPr>
        <xdr:cNvSpPr txBox="1"/>
      </xdr:nvSpPr>
      <xdr:spPr>
        <a:xfrm>
          <a:off x="3606800" y="1051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101600</xdr:rowOff>
    </xdr:from>
    <xdr:to>
      <xdr:col>15</xdr:col>
      <xdr:colOff>149225</xdr:colOff>
      <xdr:row>61</xdr:row>
      <xdr:rowOff>31750</xdr:rowOff>
    </xdr:to>
    <xdr:sp macro="" textlink="">
      <xdr:nvSpPr>
        <xdr:cNvPr id="211" name="楕円 210">
          <a:extLst>
            <a:ext uri="{FF2B5EF4-FFF2-40B4-BE49-F238E27FC236}">
              <a16:creationId xmlns:a16="http://schemas.microsoft.com/office/drawing/2014/main" id="{D70019F8-0F96-4112-B72D-182124B83C47}"/>
            </a:ext>
          </a:extLst>
        </xdr:cNvPr>
        <xdr:cNvSpPr/>
      </xdr:nvSpPr>
      <xdr:spPr>
        <a:xfrm>
          <a:off x="30480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16527</xdr:rowOff>
    </xdr:from>
    <xdr:ext cx="762000" cy="259045"/>
    <xdr:sp macro="" textlink="">
      <xdr:nvSpPr>
        <xdr:cNvPr id="212" name="テキスト ボックス 211">
          <a:extLst>
            <a:ext uri="{FF2B5EF4-FFF2-40B4-BE49-F238E27FC236}">
              <a16:creationId xmlns:a16="http://schemas.microsoft.com/office/drawing/2014/main" id="{FEEC5225-B6F2-40AE-B966-E63C985CB824}"/>
            </a:ext>
          </a:extLst>
        </xdr:cNvPr>
        <xdr:cNvSpPr txBox="1"/>
      </xdr:nvSpPr>
      <xdr:spPr>
        <a:xfrm>
          <a:off x="27178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57150</xdr:rowOff>
    </xdr:from>
    <xdr:to>
      <xdr:col>11</xdr:col>
      <xdr:colOff>60325</xdr:colOff>
      <xdr:row>59</xdr:row>
      <xdr:rowOff>158750</xdr:rowOff>
    </xdr:to>
    <xdr:sp macro="" textlink="">
      <xdr:nvSpPr>
        <xdr:cNvPr id="213" name="楕円 212">
          <a:extLst>
            <a:ext uri="{FF2B5EF4-FFF2-40B4-BE49-F238E27FC236}">
              <a16:creationId xmlns:a16="http://schemas.microsoft.com/office/drawing/2014/main" id="{B6E7AF4F-BA94-421F-8E87-0316C17794DA}"/>
            </a:ext>
          </a:extLst>
        </xdr:cNvPr>
        <xdr:cNvSpPr/>
      </xdr:nvSpPr>
      <xdr:spPr>
        <a:xfrm>
          <a:off x="2159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143527</xdr:rowOff>
    </xdr:from>
    <xdr:ext cx="762000" cy="259045"/>
    <xdr:sp macro="" textlink="">
      <xdr:nvSpPr>
        <xdr:cNvPr id="214" name="テキスト ボックス 213">
          <a:extLst>
            <a:ext uri="{FF2B5EF4-FFF2-40B4-BE49-F238E27FC236}">
              <a16:creationId xmlns:a16="http://schemas.microsoft.com/office/drawing/2014/main" id="{E5A9F739-07A7-46C0-9B55-BDA9DD941CB0}"/>
            </a:ext>
          </a:extLst>
        </xdr:cNvPr>
        <xdr:cNvSpPr txBox="1"/>
      </xdr:nvSpPr>
      <xdr:spPr>
        <a:xfrm>
          <a:off x="1828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63500</xdr:rowOff>
    </xdr:from>
    <xdr:to>
      <xdr:col>6</xdr:col>
      <xdr:colOff>171450</xdr:colOff>
      <xdr:row>60</xdr:row>
      <xdr:rowOff>165100</xdr:rowOff>
    </xdr:to>
    <xdr:sp macro="" textlink="">
      <xdr:nvSpPr>
        <xdr:cNvPr id="215" name="楕円 214">
          <a:extLst>
            <a:ext uri="{FF2B5EF4-FFF2-40B4-BE49-F238E27FC236}">
              <a16:creationId xmlns:a16="http://schemas.microsoft.com/office/drawing/2014/main" id="{C0E47DE8-D702-4BFA-9291-229FC29C6479}"/>
            </a:ext>
          </a:extLst>
        </xdr:cNvPr>
        <xdr:cNvSpPr/>
      </xdr:nvSpPr>
      <xdr:spPr>
        <a:xfrm>
          <a:off x="12700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149877</xdr:rowOff>
    </xdr:from>
    <xdr:ext cx="762000" cy="259045"/>
    <xdr:sp macro="" textlink="">
      <xdr:nvSpPr>
        <xdr:cNvPr id="216" name="テキスト ボックス 215">
          <a:extLst>
            <a:ext uri="{FF2B5EF4-FFF2-40B4-BE49-F238E27FC236}">
              <a16:creationId xmlns:a16="http://schemas.microsoft.com/office/drawing/2014/main" id="{6DA2665C-11EB-4455-ADD9-0904F760C239}"/>
            </a:ext>
          </a:extLst>
        </xdr:cNvPr>
        <xdr:cNvSpPr txBox="1"/>
      </xdr:nvSpPr>
      <xdr:spPr>
        <a:xfrm>
          <a:off x="939800" y="1043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3B2ED7F4-0D5A-49AD-9527-B3873E65BC58}"/>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7EC8D1B3-427F-4A0E-BA36-D8E963B686A8}"/>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F168A0CF-EDDF-4056-A9D7-E7A1EF2B3F6F}"/>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47FC88DF-8239-49F0-A213-3F1696769652}"/>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21E9F10A-F605-418E-90B3-6ABD6DA1548F}"/>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771BF267-2B3F-48D7-B54B-81361182260E}"/>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BDC18E77-32CE-4879-8814-25683B8B4D61}"/>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D390DB67-52BE-47EA-981E-219AC1AC32BB}"/>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3C3D727F-9FE7-4291-B2F9-13E808514AC5}"/>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2F0D9103-205F-4ACD-811D-53DF2D76FD15}"/>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E0A060FF-7A1A-4D15-99A6-994035EE1C2B}"/>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その他を構成する主な経費は繰出金で、国民健康保険事業会計繰出金や介護保険事業費会計繰出金が増となった一方で、経常一般財源も増となったことなどから、前年度と比べて</a:t>
          </a:r>
          <a:r>
            <a:rPr kumimoji="1" lang="en-US" altLang="ja-JP" sz="1300">
              <a:latin typeface="ＭＳ ゴシック" panose="020B0609070205080204" pitchFamily="49" charset="-128"/>
              <a:ea typeface="ＭＳ ゴシック" panose="020B0609070205080204" pitchFamily="49" charset="-128"/>
            </a:rPr>
            <a:t>0.5</a:t>
          </a:r>
          <a:r>
            <a:rPr kumimoji="1" lang="ja-JP" altLang="en-US" sz="1300">
              <a:latin typeface="ＭＳ ゴシック" panose="020B0609070205080204" pitchFamily="49" charset="-128"/>
              <a:ea typeface="ＭＳ ゴシック" panose="020B0609070205080204" pitchFamily="49" charset="-128"/>
            </a:rPr>
            <a:t>ポイントの減となった。</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E473237B-F9AC-42C2-AA93-9FCF34B35294}"/>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A51A0E17-4960-4F5C-BD13-C339CE2A809B}"/>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B731EB34-23A1-4523-B877-F23677B560E2}"/>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3B7AD37F-5A0D-44CD-AF9B-28D53E0AB3FD}"/>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9773106-B616-4DA2-855C-08B1135E1CDB}"/>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84D983C9-4E2B-411F-8D1E-3C9F8DBB6A15}"/>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8F16B9EB-6F0C-4388-BA65-A69D4E781321}"/>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CE68DDE3-C875-4040-9F20-4432796C92AD}"/>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8C35DC0-C257-4990-9A95-911278AD9F0B}"/>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96B94FCA-4685-4B21-A6F2-B2F4DA07CA82}"/>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79F089A0-3FEB-494D-9710-2F7CA57A8557}"/>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FBEED2BC-65A6-4163-8423-F4FF6D9348AE}"/>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4C2249C8-770F-4557-8390-84E5FDBDC73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FDAB9713-878B-47C2-B510-9DCD06BC33B8}"/>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7BA7673D-B03C-47AE-9116-D3C631EFD00F}"/>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63F32E56-647A-4715-B632-49A376154BA6}"/>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8F8CB94D-7C58-4381-B15C-7C0024AB2C9F}"/>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F7473411-A9AE-4F98-B090-8B84326B7B03}"/>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64180782-5DFD-45F7-9764-F7707D0305E5}"/>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F870D989-3AD6-4A1A-8878-E1CC1D849298}"/>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99D788FD-BB64-44ED-B97D-A6901AEE4FEF}"/>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165100</xdr:rowOff>
    </xdr:from>
    <xdr:to>
      <xdr:col>82</xdr:col>
      <xdr:colOff>107950</xdr:colOff>
      <xdr:row>59</xdr:row>
      <xdr:rowOff>57150</xdr:rowOff>
    </xdr:to>
    <xdr:cxnSp macro="">
      <xdr:nvCxnSpPr>
        <xdr:cNvPr id="249" name="直線コネクタ 248">
          <a:extLst>
            <a:ext uri="{FF2B5EF4-FFF2-40B4-BE49-F238E27FC236}">
              <a16:creationId xmlns:a16="http://schemas.microsoft.com/office/drawing/2014/main" id="{ADD41476-2CFD-461D-A319-116683B9D1A3}"/>
            </a:ext>
          </a:extLst>
        </xdr:cNvPr>
        <xdr:cNvCxnSpPr/>
      </xdr:nvCxnSpPr>
      <xdr:spPr>
        <a:xfrm flipV="1">
          <a:off x="15671800" y="101092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9DBA1A5F-8069-47AE-9C80-BEC2D389893D}"/>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BEB546BE-38DC-44ED-B638-0C956EB72BE4}"/>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152400</xdr:rowOff>
    </xdr:from>
    <xdr:to>
      <xdr:col>78</xdr:col>
      <xdr:colOff>69850</xdr:colOff>
      <xdr:row>59</xdr:row>
      <xdr:rowOff>57150</xdr:rowOff>
    </xdr:to>
    <xdr:cxnSp macro="">
      <xdr:nvCxnSpPr>
        <xdr:cNvPr id="252" name="直線コネクタ 251">
          <a:extLst>
            <a:ext uri="{FF2B5EF4-FFF2-40B4-BE49-F238E27FC236}">
              <a16:creationId xmlns:a16="http://schemas.microsoft.com/office/drawing/2014/main" id="{E4DB189D-5261-47D1-807C-312B43D54B47}"/>
            </a:ext>
          </a:extLst>
        </xdr:cNvPr>
        <xdr:cNvCxnSpPr/>
      </xdr:nvCxnSpPr>
      <xdr:spPr>
        <a:xfrm>
          <a:off x="14782800" y="10096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D8580004-6CD1-4B4F-AF3F-56F09874596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BF09E9E3-2763-4A69-A55E-84969478C9C9}"/>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114300</xdr:rowOff>
    </xdr:from>
    <xdr:to>
      <xdr:col>73</xdr:col>
      <xdr:colOff>180975</xdr:colOff>
      <xdr:row>58</xdr:row>
      <xdr:rowOff>152400</xdr:rowOff>
    </xdr:to>
    <xdr:cxnSp macro="">
      <xdr:nvCxnSpPr>
        <xdr:cNvPr id="255" name="直線コネクタ 254">
          <a:extLst>
            <a:ext uri="{FF2B5EF4-FFF2-40B4-BE49-F238E27FC236}">
              <a16:creationId xmlns:a16="http://schemas.microsoft.com/office/drawing/2014/main" id="{5A26E38F-4C99-41CC-AC44-68000723BC8A}"/>
            </a:ext>
          </a:extLst>
        </xdr:cNvPr>
        <xdr:cNvCxnSpPr/>
      </xdr:nvCxnSpPr>
      <xdr:spPr>
        <a:xfrm>
          <a:off x="13893800" y="10058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ECA6B9AC-83B1-45A5-99C4-29BE99649AB7}"/>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EDC0A8B6-F838-4F58-8D1D-6602F9A9739A}"/>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114300</xdr:rowOff>
    </xdr:from>
    <xdr:to>
      <xdr:col>69</xdr:col>
      <xdr:colOff>92075</xdr:colOff>
      <xdr:row>58</xdr:row>
      <xdr:rowOff>152400</xdr:rowOff>
    </xdr:to>
    <xdr:cxnSp macro="">
      <xdr:nvCxnSpPr>
        <xdr:cNvPr id="258" name="直線コネクタ 257">
          <a:extLst>
            <a:ext uri="{FF2B5EF4-FFF2-40B4-BE49-F238E27FC236}">
              <a16:creationId xmlns:a16="http://schemas.microsoft.com/office/drawing/2014/main" id="{FF59766C-C7A7-486D-813C-2C56CAFB3539}"/>
            </a:ext>
          </a:extLst>
        </xdr:cNvPr>
        <xdr:cNvCxnSpPr/>
      </xdr:nvCxnSpPr>
      <xdr:spPr>
        <a:xfrm flipV="1">
          <a:off x="13004800" y="10058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ED820EBF-730D-475C-9F0A-36EC08AF93DA}"/>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7C6AB053-B58A-4110-9773-F2935320C172}"/>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7D102173-EBF6-4F38-89C2-2D6E01A368FD}"/>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A2461116-653A-4F17-8B68-AF2B0188353E}"/>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57B34DEE-E916-4110-9CFF-87C3BCA6C29C}"/>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23670C6F-AC95-4CAD-858C-614FE704ABEF}"/>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6AE4CF9B-45DF-4DB0-9F1E-DC4D013EE405}"/>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CC2A022-57A5-4344-BACF-3697A06F98D3}"/>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ADEE8F53-CAC7-45EC-AA15-60FF904B9893}"/>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68" name="楕円 267">
          <a:extLst>
            <a:ext uri="{FF2B5EF4-FFF2-40B4-BE49-F238E27FC236}">
              <a16:creationId xmlns:a16="http://schemas.microsoft.com/office/drawing/2014/main" id="{34E74A1B-4E10-486E-8777-AE90F9424367}"/>
            </a:ext>
          </a:extLst>
        </xdr:cNvPr>
        <xdr:cNvSpPr/>
      </xdr:nvSpPr>
      <xdr:spPr>
        <a:xfrm>
          <a:off x="164592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86377</xdr:rowOff>
    </xdr:from>
    <xdr:ext cx="762000" cy="259045"/>
    <xdr:sp macro="" textlink="">
      <xdr:nvSpPr>
        <xdr:cNvPr id="269" name="その他該当値テキスト">
          <a:extLst>
            <a:ext uri="{FF2B5EF4-FFF2-40B4-BE49-F238E27FC236}">
              <a16:creationId xmlns:a16="http://schemas.microsoft.com/office/drawing/2014/main" id="{2B80633F-8814-4F6D-8E0E-003C37BDD8FF}"/>
            </a:ext>
          </a:extLst>
        </xdr:cNvPr>
        <xdr:cNvSpPr txBox="1"/>
      </xdr:nvSpPr>
      <xdr:spPr>
        <a:xfrm>
          <a:off x="165989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6350</xdr:rowOff>
    </xdr:from>
    <xdr:to>
      <xdr:col>78</xdr:col>
      <xdr:colOff>120650</xdr:colOff>
      <xdr:row>59</xdr:row>
      <xdr:rowOff>107950</xdr:rowOff>
    </xdr:to>
    <xdr:sp macro="" textlink="">
      <xdr:nvSpPr>
        <xdr:cNvPr id="270" name="楕円 269">
          <a:extLst>
            <a:ext uri="{FF2B5EF4-FFF2-40B4-BE49-F238E27FC236}">
              <a16:creationId xmlns:a16="http://schemas.microsoft.com/office/drawing/2014/main" id="{F43A308F-FC1E-4654-B0FA-03B7CBEF46FD}"/>
            </a:ext>
          </a:extLst>
        </xdr:cNvPr>
        <xdr:cNvSpPr/>
      </xdr:nvSpPr>
      <xdr:spPr>
        <a:xfrm>
          <a:off x="15621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92727</xdr:rowOff>
    </xdr:from>
    <xdr:ext cx="736600" cy="259045"/>
    <xdr:sp macro="" textlink="">
      <xdr:nvSpPr>
        <xdr:cNvPr id="271" name="テキスト ボックス 270">
          <a:extLst>
            <a:ext uri="{FF2B5EF4-FFF2-40B4-BE49-F238E27FC236}">
              <a16:creationId xmlns:a16="http://schemas.microsoft.com/office/drawing/2014/main" id="{B954C452-AD02-4DCD-B2B0-E6642EE94B4C}"/>
            </a:ext>
          </a:extLst>
        </xdr:cNvPr>
        <xdr:cNvSpPr txBox="1"/>
      </xdr:nvSpPr>
      <xdr:spPr>
        <a:xfrm>
          <a:off x="15290800" y="10208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101600</xdr:rowOff>
    </xdr:from>
    <xdr:to>
      <xdr:col>74</xdr:col>
      <xdr:colOff>31750</xdr:colOff>
      <xdr:row>59</xdr:row>
      <xdr:rowOff>31750</xdr:rowOff>
    </xdr:to>
    <xdr:sp macro="" textlink="">
      <xdr:nvSpPr>
        <xdr:cNvPr id="272" name="楕円 271">
          <a:extLst>
            <a:ext uri="{FF2B5EF4-FFF2-40B4-BE49-F238E27FC236}">
              <a16:creationId xmlns:a16="http://schemas.microsoft.com/office/drawing/2014/main" id="{CFE0F6E2-F819-469A-82E4-45D8F2D999C4}"/>
            </a:ext>
          </a:extLst>
        </xdr:cNvPr>
        <xdr:cNvSpPr/>
      </xdr:nvSpPr>
      <xdr:spPr>
        <a:xfrm>
          <a:off x="14732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16527</xdr:rowOff>
    </xdr:from>
    <xdr:ext cx="762000" cy="259045"/>
    <xdr:sp macro="" textlink="">
      <xdr:nvSpPr>
        <xdr:cNvPr id="273" name="テキスト ボックス 272">
          <a:extLst>
            <a:ext uri="{FF2B5EF4-FFF2-40B4-BE49-F238E27FC236}">
              <a16:creationId xmlns:a16="http://schemas.microsoft.com/office/drawing/2014/main" id="{26B936E5-3182-41B7-874B-3C0F0923C822}"/>
            </a:ext>
          </a:extLst>
        </xdr:cNvPr>
        <xdr:cNvSpPr txBox="1"/>
      </xdr:nvSpPr>
      <xdr:spPr>
        <a:xfrm>
          <a:off x="14401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63500</xdr:rowOff>
    </xdr:from>
    <xdr:to>
      <xdr:col>69</xdr:col>
      <xdr:colOff>142875</xdr:colOff>
      <xdr:row>58</xdr:row>
      <xdr:rowOff>165100</xdr:rowOff>
    </xdr:to>
    <xdr:sp macro="" textlink="">
      <xdr:nvSpPr>
        <xdr:cNvPr id="274" name="楕円 273">
          <a:extLst>
            <a:ext uri="{FF2B5EF4-FFF2-40B4-BE49-F238E27FC236}">
              <a16:creationId xmlns:a16="http://schemas.microsoft.com/office/drawing/2014/main" id="{A96E689D-B3F2-4279-8F93-65B22E8AC2D6}"/>
            </a:ext>
          </a:extLst>
        </xdr:cNvPr>
        <xdr:cNvSpPr/>
      </xdr:nvSpPr>
      <xdr:spPr>
        <a:xfrm>
          <a:off x="13843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149877</xdr:rowOff>
    </xdr:from>
    <xdr:ext cx="762000" cy="259045"/>
    <xdr:sp macro="" textlink="">
      <xdr:nvSpPr>
        <xdr:cNvPr id="275" name="テキスト ボックス 274">
          <a:extLst>
            <a:ext uri="{FF2B5EF4-FFF2-40B4-BE49-F238E27FC236}">
              <a16:creationId xmlns:a16="http://schemas.microsoft.com/office/drawing/2014/main" id="{381C1F94-719B-4C6D-BEB9-5DD5596D9056}"/>
            </a:ext>
          </a:extLst>
        </xdr:cNvPr>
        <xdr:cNvSpPr txBox="1"/>
      </xdr:nvSpPr>
      <xdr:spPr>
        <a:xfrm>
          <a:off x="13512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76" name="楕円 275">
          <a:extLst>
            <a:ext uri="{FF2B5EF4-FFF2-40B4-BE49-F238E27FC236}">
              <a16:creationId xmlns:a16="http://schemas.microsoft.com/office/drawing/2014/main" id="{7FF4F6C0-27A2-46B3-901C-1CB9426464E8}"/>
            </a:ext>
          </a:extLst>
        </xdr:cNvPr>
        <xdr:cNvSpPr/>
      </xdr:nvSpPr>
      <xdr:spPr>
        <a:xfrm>
          <a:off x="12954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77" name="テキスト ボックス 276">
          <a:extLst>
            <a:ext uri="{FF2B5EF4-FFF2-40B4-BE49-F238E27FC236}">
              <a16:creationId xmlns:a16="http://schemas.microsoft.com/office/drawing/2014/main" id="{87822CA3-9B4A-4961-A177-FCB22C64E2D5}"/>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6AF3BCA5-6B83-44F1-A120-7D518821AC71}"/>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C71F2710-F75B-45F7-94B2-468584F6EE96}"/>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6A2B7D7D-B310-437E-AA2F-7C3DE86FE475}"/>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E85DF25-AF37-4651-B811-3F603A854698}"/>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FC582A32-6612-43D7-857B-C33F25FD81A8}"/>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3CB59F6C-7AAB-4133-AE48-784B4256717F}"/>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BC0EC7AA-DF4F-4ED9-B74C-87196D5C6FBC}"/>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8C2596D5-766B-4BFA-983F-CFEF023DB24E}"/>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3C3C825F-1A36-4D6B-8342-AE8A60952D6C}"/>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CC64A326-63B0-4141-BDC8-6E334CC7F4F9}"/>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8ED55CD0-0B68-46A0-9B43-169875E68433}"/>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過大交付された国庫補助金等の返還金の減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などにより前年度と比べて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補助費等に係る経常収支比率は類似団体平均を下回っている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ものの、</a:t>
          </a:r>
          <a:r>
            <a:rPr lang="ja-JP" altLang="en-US" sz="1300" b="0" i="0" u="none" strike="noStrike" baseline="0">
              <a:solidFill>
                <a:schemeClr val="dk1"/>
              </a:solidFill>
              <a:latin typeface="ＭＳ ゴシック" panose="020B0609070205080204" pitchFamily="49" charset="-128"/>
              <a:ea typeface="ＭＳ ゴシック" panose="020B0609070205080204" pitchFamily="49" charset="-128"/>
              <a:cs typeface="+mn-cs"/>
            </a:rPr>
            <a:t>労務単価の上昇などにより、今後各種団体への補助金額の増加が見込まれることから、引き続き事業の見直しなど、適切な執行管理に努める。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67A4E15F-C1B5-4D4F-98FD-BADA4E8A222F}"/>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F4246267-F999-4F94-B3E0-F68618BD5F0C}"/>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34355173-315C-43AD-A3F4-76985EA36C41}"/>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4BBAA38F-B264-4C62-8017-ECC3C47F8436}"/>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A1D44AE9-EC2A-4AB4-9A72-A52D16666EB2}"/>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92AF9A36-2648-4F8B-B2AC-01811F335E4E}"/>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B225EB39-F76E-4D68-B95A-0F5E8B6DE78D}"/>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4BF2EF81-CFD5-4154-96B6-8741FA21FAAF}"/>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C1FCCC6C-4A71-433F-91C7-09F734B772F6}"/>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52A346D4-263A-4028-8CED-2574B176EB0E}"/>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8BF599AD-B8C3-4E99-ABCA-34CC054BDB57}"/>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8E639C00-CCFA-4FC0-88FA-148B66DC38BA}"/>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F1B2FC84-DCBB-4A0C-963F-D73E5B9B1E74}"/>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A89EF67F-8DA7-43CC-A2F3-20AEE391464A}"/>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81240219-A357-4EF5-A4AF-32CB3962E5CA}"/>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74FC571F-0702-4C46-B325-92158CC979DE}"/>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27212A17-FAFD-4F5F-B811-6F2D47E9AFB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819CEB8A-968A-47E4-867A-B7B504DC1D84}"/>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75A0706F-4EF6-4408-B912-151590C5D25A}"/>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53848</xdr:rowOff>
    </xdr:from>
    <xdr:to>
      <xdr:col>82</xdr:col>
      <xdr:colOff>107950</xdr:colOff>
      <xdr:row>34</xdr:row>
      <xdr:rowOff>72136</xdr:rowOff>
    </xdr:to>
    <xdr:cxnSp macro="">
      <xdr:nvCxnSpPr>
        <xdr:cNvPr id="308" name="直線コネクタ 307">
          <a:extLst>
            <a:ext uri="{FF2B5EF4-FFF2-40B4-BE49-F238E27FC236}">
              <a16:creationId xmlns:a16="http://schemas.microsoft.com/office/drawing/2014/main" id="{EE89C4F7-4B10-451D-AFFC-2DE4901B3B1B}"/>
            </a:ext>
          </a:extLst>
        </xdr:cNvPr>
        <xdr:cNvCxnSpPr/>
      </xdr:nvCxnSpPr>
      <xdr:spPr>
        <a:xfrm flipV="1">
          <a:off x="15671800" y="588314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A08424A9-AD31-4B14-8372-B0C2CC3DB46F}"/>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BF5155A6-6640-4FF2-B16E-BC0A1676230C}"/>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72136</xdr:rowOff>
    </xdr:from>
    <xdr:to>
      <xdr:col>78</xdr:col>
      <xdr:colOff>69850</xdr:colOff>
      <xdr:row>34</xdr:row>
      <xdr:rowOff>81280</xdr:rowOff>
    </xdr:to>
    <xdr:cxnSp macro="">
      <xdr:nvCxnSpPr>
        <xdr:cNvPr id="311" name="直線コネクタ 310">
          <a:extLst>
            <a:ext uri="{FF2B5EF4-FFF2-40B4-BE49-F238E27FC236}">
              <a16:creationId xmlns:a16="http://schemas.microsoft.com/office/drawing/2014/main" id="{86619249-BD61-4686-89B7-E1FD420B9B84}"/>
            </a:ext>
          </a:extLst>
        </xdr:cNvPr>
        <xdr:cNvCxnSpPr/>
      </xdr:nvCxnSpPr>
      <xdr:spPr>
        <a:xfrm flipV="1">
          <a:off x="14782800" y="59014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4665556-3D41-46BB-B6D4-8C01819ACEA4}"/>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5CFF7C61-FBB5-4D0C-A5CD-F9762EE8B08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44704</xdr:rowOff>
    </xdr:from>
    <xdr:to>
      <xdr:col>73</xdr:col>
      <xdr:colOff>180975</xdr:colOff>
      <xdr:row>34</xdr:row>
      <xdr:rowOff>81280</xdr:rowOff>
    </xdr:to>
    <xdr:cxnSp macro="">
      <xdr:nvCxnSpPr>
        <xdr:cNvPr id="314" name="直線コネクタ 313">
          <a:extLst>
            <a:ext uri="{FF2B5EF4-FFF2-40B4-BE49-F238E27FC236}">
              <a16:creationId xmlns:a16="http://schemas.microsoft.com/office/drawing/2014/main" id="{DD308CF0-DF4A-4F07-9102-9909CE541A6F}"/>
            </a:ext>
          </a:extLst>
        </xdr:cNvPr>
        <xdr:cNvCxnSpPr/>
      </xdr:nvCxnSpPr>
      <xdr:spPr>
        <a:xfrm>
          <a:off x="13893800" y="58740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6059B122-7A4E-46B1-947A-E82FD35FFA36}"/>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F13DD857-8222-45D8-9372-1FBF3B3D1C4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44704</xdr:rowOff>
    </xdr:from>
    <xdr:to>
      <xdr:col>69</xdr:col>
      <xdr:colOff>92075</xdr:colOff>
      <xdr:row>34</xdr:row>
      <xdr:rowOff>53848</xdr:rowOff>
    </xdr:to>
    <xdr:cxnSp macro="">
      <xdr:nvCxnSpPr>
        <xdr:cNvPr id="317" name="直線コネクタ 316">
          <a:extLst>
            <a:ext uri="{FF2B5EF4-FFF2-40B4-BE49-F238E27FC236}">
              <a16:creationId xmlns:a16="http://schemas.microsoft.com/office/drawing/2014/main" id="{3D3B88D3-DC5B-4E03-AA3C-CF0EB2E8F87F}"/>
            </a:ext>
          </a:extLst>
        </xdr:cNvPr>
        <xdr:cNvCxnSpPr/>
      </xdr:nvCxnSpPr>
      <xdr:spPr>
        <a:xfrm flipV="1">
          <a:off x="13004800" y="58740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F6BAA1E8-8A45-42EF-8DBF-C375F3B81759}"/>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6B9B2C92-5BDC-4D74-9DAF-59849128E03C}"/>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8A51D306-3118-4E35-94C0-C9A831560A19}"/>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526C3033-4CD7-4EE3-948D-E1717DBEF6BB}"/>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C7637A4D-C12F-4498-A990-E032BBE158C1}"/>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2FBBDD44-DB07-4A8A-B3AA-0F1FDAAED562}"/>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CA57BDBD-86EB-4B82-8821-AC583BC255F9}"/>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ECBC0DFD-644F-4700-8B67-E075C24C5B77}"/>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8FDB3F67-920B-4F4D-B842-084043239D47}"/>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3048</xdr:rowOff>
    </xdr:from>
    <xdr:to>
      <xdr:col>82</xdr:col>
      <xdr:colOff>158750</xdr:colOff>
      <xdr:row>34</xdr:row>
      <xdr:rowOff>104648</xdr:rowOff>
    </xdr:to>
    <xdr:sp macro="" textlink="">
      <xdr:nvSpPr>
        <xdr:cNvPr id="327" name="楕円 326">
          <a:extLst>
            <a:ext uri="{FF2B5EF4-FFF2-40B4-BE49-F238E27FC236}">
              <a16:creationId xmlns:a16="http://schemas.microsoft.com/office/drawing/2014/main" id="{BEE5DF6F-41A1-453E-984A-7D677F167684}"/>
            </a:ext>
          </a:extLst>
        </xdr:cNvPr>
        <xdr:cNvSpPr/>
      </xdr:nvSpPr>
      <xdr:spPr>
        <a:xfrm>
          <a:off x="16459200" y="583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19575</xdr:rowOff>
    </xdr:from>
    <xdr:ext cx="762000" cy="259045"/>
    <xdr:sp macro="" textlink="">
      <xdr:nvSpPr>
        <xdr:cNvPr id="328" name="補助費等該当値テキスト">
          <a:extLst>
            <a:ext uri="{FF2B5EF4-FFF2-40B4-BE49-F238E27FC236}">
              <a16:creationId xmlns:a16="http://schemas.microsoft.com/office/drawing/2014/main" id="{7EA33A80-1594-481B-9575-78D118D5965F}"/>
            </a:ext>
          </a:extLst>
        </xdr:cNvPr>
        <xdr:cNvSpPr txBox="1"/>
      </xdr:nvSpPr>
      <xdr:spPr>
        <a:xfrm>
          <a:off x="16598900" y="5677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21336</xdr:rowOff>
    </xdr:from>
    <xdr:to>
      <xdr:col>78</xdr:col>
      <xdr:colOff>120650</xdr:colOff>
      <xdr:row>34</xdr:row>
      <xdr:rowOff>122936</xdr:rowOff>
    </xdr:to>
    <xdr:sp macro="" textlink="">
      <xdr:nvSpPr>
        <xdr:cNvPr id="329" name="楕円 328">
          <a:extLst>
            <a:ext uri="{FF2B5EF4-FFF2-40B4-BE49-F238E27FC236}">
              <a16:creationId xmlns:a16="http://schemas.microsoft.com/office/drawing/2014/main" id="{31751C01-F237-4709-B5B3-3D3D204D54E6}"/>
            </a:ext>
          </a:extLst>
        </xdr:cNvPr>
        <xdr:cNvSpPr/>
      </xdr:nvSpPr>
      <xdr:spPr>
        <a:xfrm>
          <a:off x="15621000" y="585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133113</xdr:rowOff>
    </xdr:from>
    <xdr:ext cx="736600" cy="259045"/>
    <xdr:sp macro="" textlink="">
      <xdr:nvSpPr>
        <xdr:cNvPr id="330" name="テキスト ボックス 329">
          <a:extLst>
            <a:ext uri="{FF2B5EF4-FFF2-40B4-BE49-F238E27FC236}">
              <a16:creationId xmlns:a16="http://schemas.microsoft.com/office/drawing/2014/main" id="{4E1DE2A7-B0B8-4A3B-A792-47409F5188A2}"/>
            </a:ext>
          </a:extLst>
        </xdr:cNvPr>
        <xdr:cNvSpPr txBox="1"/>
      </xdr:nvSpPr>
      <xdr:spPr>
        <a:xfrm>
          <a:off x="15290800" y="5619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30480</xdr:rowOff>
    </xdr:from>
    <xdr:to>
      <xdr:col>74</xdr:col>
      <xdr:colOff>31750</xdr:colOff>
      <xdr:row>34</xdr:row>
      <xdr:rowOff>132080</xdr:rowOff>
    </xdr:to>
    <xdr:sp macro="" textlink="">
      <xdr:nvSpPr>
        <xdr:cNvPr id="331" name="楕円 330">
          <a:extLst>
            <a:ext uri="{FF2B5EF4-FFF2-40B4-BE49-F238E27FC236}">
              <a16:creationId xmlns:a16="http://schemas.microsoft.com/office/drawing/2014/main" id="{39975649-7F4A-40DF-AB05-DAC4F4FAEEB6}"/>
            </a:ext>
          </a:extLst>
        </xdr:cNvPr>
        <xdr:cNvSpPr/>
      </xdr:nvSpPr>
      <xdr:spPr>
        <a:xfrm>
          <a:off x="14732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142257</xdr:rowOff>
    </xdr:from>
    <xdr:ext cx="762000" cy="259045"/>
    <xdr:sp macro="" textlink="">
      <xdr:nvSpPr>
        <xdr:cNvPr id="332" name="テキスト ボックス 331">
          <a:extLst>
            <a:ext uri="{FF2B5EF4-FFF2-40B4-BE49-F238E27FC236}">
              <a16:creationId xmlns:a16="http://schemas.microsoft.com/office/drawing/2014/main" id="{6610D0A4-08C3-452A-9858-80BF438C6D1A}"/>
            </a:ext>
          </a:extLst>
        </xdr:cNvPr>
        <xdr:cNvSpPr txBox="1"/>
      </xdr:nvSpPr>
      <xdr:spPr>
        <a:xfrm>
          <a:off x="14401800" y="562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165354</xdr:rowOff>
    </xdr:from>
    <xdr:to>
      <xdr:col>69</xdr:col>
      <xdr:colOff>142875</xdr:colOff>
      <xdr:row>34</xdr:row>
      <xdr:rowOff>95504</xdr:rowOff>
    </xdr:to>
    <xdr:sp macro="" textlink="">
      <xdr:nvSpPr>
        <xdr:cNvPr id="333" name="楕円 332">
          <a:extLst>
            <a:ext uri="{FF2B5EF4-FFF2-40B4-BE49-F238E27FC236}">
              <a16:creationId xmlns:a16="http://schemas.microsoft.com/office/drawing/2014/main" id="{C6CB3B01-59C7-4A2E-91A0-86658E5641F6}"/>
            </a:ext>
          </a:extLst>
        </xdr:cNvPr>
        <xdr:cNvSpPr/>
      </xdr:nvSpPr>
      <xdr:spPr>
        <a:xfrm>
          <a:off x="13843000" y="582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105681</xdr:rowOff>
    </xdr:from>
    <xdr:ext cx="762000" cy="259045"/>
    <xdr:sp macro="" textlink="">
      <xdr:nvSpPr>
        <xdr:cNvPr id="334" name="テキスト ボックス 333">
          <a:extLst>
            <a:ext uri="{FF2B5EF4-FFF2-40B4-BE49-F238E27FC236}">
              <a16:creationId xmlns:a16="http://schemas.microsoft.com/office/drawing/2014/main" id="{53CAF6C8-9277-4BEF-B6F5-D94264B4C5F5}"/>
            </a:ext>
          </a:extLst>
        </xdr:cNvPr>
        <xdr:cNvSpPr txBox="1"/>
      </xdr:nvSpPr>
      <xdr:spPr>
        <a:xfrm>
          <a:off x="13512800" y="5592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3048</xdr:rowOff>
    </xdr:from>
    <xdr:to>
      <xdr:col>65</xdr:col>
      <xdr:colOff>53975</xdr:colOff>
      <xdr:row>34</xdr:row>
      <xdr:rowOff>104648</xdr:rowOff>
    </xdr:to>
    <xdr:sp macro="" textlink="">
      <xdr:nvSpPr>
        <xdr:cNvPr id="335" name="楕円 334">
          <a:extLst>
            <a:ext uri="{FF2B5EF4-FFF2-40B4-BE49-F238E27FC236}">
              <a16:creationId xmlns:a16="http://schemas.microsoft.com/office/drawing/2014/main" id="{ACDFA58A-26F9-4D00-B2AC-C0D035D7EABA}"/>
            </a:ext>
          </a:extLst>
        </xdr:cNvPr>
        <xdr:cNvSpPr/>
      </xdr:nvSpPr>
      <xdr:spPr>
        <a:xfrm>
          <a:off x="12954000" y="583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114825</xdr:rowOff>
    </xdr:from>
    <xdr:ext cx="762000" cy="259045"/>
    <xdr:sp macro="" textlink="">
      <xdr:nvSpPr>
        <xdr:cNvPr id="336" name="テキスト ボックス 335">
          <a:extLst>
            <a:ext uri="{FF2B5EF4-FFF2-40B4-BE49-F238E27FC236}">
              <a16:creationId xmlns:a16="http://schemas.microsoft.com/office/drawing/2014/main" id="{50CC7AE4-5479-420E-B805-980B32B2BAA7}"/>
            </a:ext>
          </a:extLst>
        </xdr:cNvPr>
        <xdr:cNvSpPr txBox="1"/>
      </xdr:nvSpPr>
      <xdr:spPr>
        <a:xfrm>
          <a:off x="12623800" y="5601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64D4D6F5-C663-42BA-ADD7-0FC37CD23513}"/>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DB860C75-A0A2-4867-96B0-E1E9B96EAB76}"/>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332A3A9E-FB71-4F88-8B81-6175DE89BC6B}"/>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70D5B102-D64D-4B57-BE80-889464C7EF3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2AE2225F-F7BF-4D12-BCA3-15501D556B02}"/>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13A9112E-7C8D-41C9-80D5-162484AFB40E}"/>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9818C9CE-7094-429C-BDCE-38F3C81544D1}"/>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A40D1F6F-716C-47B5-B334-9F732E0DCDC3}"/>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8A521895-81B8-4019-AE54-71FAE270635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E13CE45C-C310-40F3-AD64-298FFF58390B}"/>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9C7D76D6-7C81-4738-892F-65E29EC816FF}"/>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市債の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早期償還や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計画的な発行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に伴い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、市債の残高及び元利償還金が減少し、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公債費の経常収支比率は減少傾向にあるものの、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平均を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ポイント上回っている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今後は次期焼却施設の建設や学校の施設の改修・更新、公共施設の適正管理など、将来負担の増加が見込まれることから、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将来負担の縮減と必要な投資的事業の実施をバランスよく両立させていくことで、公債費の適正な管理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に努める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CE657170-63BF-426F-836A-16FC200DEF85}"/>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BB4CE7E0-7120-4346-A5DB-8F25C8865034}"/>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6B217F90-A99E-44E1-AC1C-E15B36F53D16}"/>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884ADD83-46AD-40BC-A5C6-2A466B5CEF34}"/>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DCD74DA7-FA4F-464B-A024-134B40525E48}"/>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D9B62F5B-64F3-47E4-A1DC-228E08E2FFB7}"/>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3D499118-462C-4C84-941A-FEB1EFD1824A}"/>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35225706-A57A-4E48-81A9-CD569569E875}"/>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814C9C5-B21F-41D0-B55F-F7976B3F5663}"/>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8C3A3BDB-055A-4411-86C7-CF67B16C4191}"/>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222E28D3-BEFE-4E27-8E61-3A553D97C3E8}"/>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62D4A93A-8464-46E6-864F-5796C6F0E3AB}"/>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91A3577A-5B75-4AE2-9CDC-7F0B2A807333}"/>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FC1325F8-6DF8-4730-B535-4FE264204A14}"/>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EA696257-B10A-431B-A955-C05BD9256891}"/>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1A825994-DB70-4902-BE09-90EF0E9A7FBD}"/>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BC945B2C-6052-4B3E-969A-8547A4B3FC4A}"/>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9F3FB847-33AA-46ED-A65D-20D6C4C3FB74}"/>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7C538B70-BE90-458A-8D53-547A437AD88C}"/>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4D2FFE66-13F7-43DF-A590-ED5F890156E2}"/>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C7F21A2F-0340-4C59-AF6B-377994ABCB6A}"/>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58420</xdr:rowOff>
    </xdr:from>
    <xdr:to>
      <xdr:col>24</xdr:col>
      <xdr:colOff>25400</xdr:colOff>
      <xdr:row>79</xdr:row>
      <xdr:rowOff>16511</xdr:rowOff>
    </xdr:to>
    <xdr:cxnSp macro="">
      <xdr:nvCxnSpPr>
        <xdr:cNvPr id="369" name="直線コネクタ 368">
          <a:extLst>
            <a:ext uri="{FF2B5EF4-FFF2-40B4-BE49-F238E27FC236}">
              <a16:creationId xmlns:a16="http://schemas.microsoft.com/office/drawing/2014/main" id="{D15EE07F-5390-4453-A29F-F61A8AA16381}"/>
            </a:ext>
          </a:extLst>
        </xdr:cNvPr>
        <xdr:cNvCxnSpPr/>
      </xdr:nvCxnSpPr>
      <xdr:spPr>
        <a:xfrm flipV="1">
          <a:off x="3987800" y="13431520"/>
          <a:ext cx="8382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DFB88215-0BA3-4683-85B0-A0F73CE7D888}"/>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94152628-958E-4C8E-811C-675DCF327CFC}"/>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16511</xdr:rowOff>
    </xdr:from>
    <xdr:to>
      <xdr:col>19</xdr:col>
      <xdr:colOff>187325</xdr:colOff>
      <xdr:row>79</xdr:row>
      <xdr:rowOff>24130</xdr:rowOff>
    </xdr:to>
    <xdr:cxnSp macro="">
      <xdr:nvCxnSpPr>
        <xdr:cNvPr id="372" name="直線コネクタ 371">
          <a:extLst>
            <a:ext uri="{FF2B5EF4-FFF2-40B4-BE49-F238E27FC236}">
              <a16:creationId xmlns:a16="http://schemas.microsoft.com/office/drawing/2014/main" id="{BDBD7652-EAF6-4E6A-836E-CEFB078290C7}"/>
            </a:ext>
          </a:extLst>
        </xdr:cNvPr>
        <xdr:cNvCxnSpPr/>
      </xdr:nvCxnSpPr>
      <xdr:spPr>
        <a:xfrm flipV="1">
          <a:off x="3098800" y="135610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FDD96D38-D9D3-4D34-963B-0D88712688CE}"/>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7170F673-FED1-4F68-8292-E15DAC7A3098}"/>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142239</xdr:rowOff>
    </xdr:from>
    <xdr:to>
      <xdr:col>15</xdr:col>
      <xdr:colOff>98425</xdr:colOff>
      <xdr:row>79</xdr:row>
      <xdr:rowOff>24130</xdr:rowOff>
    </xdr:to>
    <xdr:cxnSp macro="">
      <xdr:nvCxnSpPr>
        <xdr:cNvPr id="375" name="直線コネクタ 374">
          <a:extLst>
            <a:ext uri="{FF2B5EF4-FFF2-40B4-BE49-F238E27FC236}">
              <a16:creationId xmlns:a16="http://schemas.microsoft.com/office/drawing/2014/main" id="{F1A7991D-ED91-49A1-9E7B-F85653B38583}"/>
            </a:ext>
          </a:extLst>
        </xdr:cNvPr>
        <xdr:cNvCxnSpPr/>
      </xdr:nvCxnSpPr>
      <xdr:spPr>
        <a:xfrm>
          <a:off x="2209800" y="135153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D4D26E1E-32EF-4947-B12C-2C9FD518C176}"/>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B373F3B1-134A-4732-AE81-26EFC3638F8B}"/>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142239</xdr:rowOff>
    </xdr:from>
    <xdr:to>
      <xdr:col>11</xdr:col>
      <xdr:colOff>9525</xdr:colOff>
      <xdr:row>79</xdr:row>
      <xdr:rowOff>146050</xdr:rowOff>
    </xdr:to>
    <xdr:cxnSp macro="">
      <xdr:nvCxnSpPr>
        <xdr:cNvPr id="378" name="直線コネクタ 377">
          <a:extLst>
            <a:ext uri="{FF2B5EF4-FFF2-40B4-BE49-F238E27FC236}">
              <a16:creationId xmlns:a16="http://schemas.microsoft.com/office/drawing/2014/main" id="{2DADD3EA-7C41-4BEE-B1E9-71EEB9F81F69}"/>
            </a:ext>
          </a:extLst>
        </xdr:cNvPr>
        <xdr:cNvCxnSpPr/>
      </xdr:nvCxnSpPr>
      <xdr:spPr>
        <a:xfrm flipV="1">
          <a:off x="1320800" y="13515339"/>
          <a:ext cx="889000" cy="17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5A33851-6CC2-4AFF-A954-E264D01E8B5A}"/>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a:extLst>
            <a:ext uri="{FF2B5EF4-FFF2-40B4-BE49-F238E27FC236}">
              <a16:creationId xmlns:a16="http://schemas.microsoft.com/office/drawing/2014/main" id="{35584E9E-CAC8-42AD-B459-A6D4513EB097}"/>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C8E5D623-04E7-4318-A387-A8AC99898456}"/>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2" name="テキスト ボックス 381">
          <a:extLst>
            <a:ext uri="{FF2B5EF4-FFF2-40B4-BE49-F238E27FC236}">
              <a16:creationId xmlns:a16="http://schemas.microsoft.com/office/drawing/2014/main" id="{CB107476-8D61-4FFC-920E-7AFC56BB825C}"/>
            </a:ext>
          </a:extLst>
        </xdr:cNvPr>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26BDE203-05D4-48A5-8E31-B256FCD62F04}"/>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E63E135B-B021-4072-8F0F-2CD7953F9CC3}"/>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56D562B3-397B-4FC4-804E-996B26E91FF3}"/>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540DDF23-CF52-4E5E-A0EE-7B9CB6AEA719}"/>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93FF5007-50EF-4ECF-B9EA-A2C659AD0D94}"/>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7620</xdr:rowOff>
    </xdr:from>
    <xdr:to>
      <xdr:col>24</xdr:col>
      <xdr:colOff>76200</xdr:colOff>
      <xdr:row>78</xdr:row>
      <xdr:rowOff>109220</xdr:rowOff>
    </xdr:to>
    <xdr:sp macro="" textlink="">
      <xdr:nvSpPr>
        <xdr:cNvPr id="388" name="楕円 387">
          <a:extLst>
            <a:ext uri="{FF2B5EF4-FFF2-40B4-BE49-F238E27FC236}">
              <a16:creationId xmlns:a16="http://schemas.microsoft.com/office/drawing/2014/main" id="{C3B93E59-2D8E-4E17-ABC4-18E9D0CDB2AD}"/>
            </a:ext>
          </a:extLst>
        </xdr:cNvPr>
        <xdr:cNvSpPr/>
      </xdr:nvSpPr>
      <xdr:spPr>
        <a:xfrm>
          <a:off x="47752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151147</xdr:rowOff>
    </xdr:from>
    <xdr:ext cx="762000" cy="259045"/>
    <xdr:sp macro="" textlink="">
      <xdr:nvSpPr>
        <xdr:cNvPr id="389" name="公債費該当値テキスト">
          <a:extLst>
            <a:ext uri="{FF2B5EF4-FFF2-40B4-BE49-F238E27FC236}">
              <a16:creationId xmlns:a16="http://schemas.microsoft.com/office/drawing/2014/main" id="{21B1F4A7-D549-4EDA-9DA2-EB5245C6E5C3}"/>
            </a:ext>
          </a:extLst>
        </xdr:cNvPr>
        <xdr:cNvSpPr txBox="1"/>
      </xdr:nvSpPr>
      <xdr:spPr>
        <a:xfrm>
          <a:off x="49149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137161</xdr:rowOff>
    </xdr:from>
    <xdr:to>
      <xdr:col>20</xdr:col>
      <xdr:colOff>38100</xdr:colOff>
      <xdr:row>79</xdr:row>
      <xdr:rowOff>67311</xdr:rowOff>
    </xdr:to>
    <xdr:sp macro="" textlink="">
      <xdr:nvSpPr>
        <xdr:cNvPr id="390" name="楕円 389">
          <a:extLst>
            <a:ext uri="{FF2B5EF4-FFF2-40B4-BE49-F238E27FC236}">
              <a16:creationId xmlns:a16="http://schemas.microsoft.com/office/drawing/2014/main" id="{158222E4-9AAD-4251-959A-6938D4C5036C}"/>
            </a:ext>
          </a:extLst>
        </xdr:cNvPr>
        <xdr:cNvSpPr/>
      </xdr:nvSpPr>
      <xdr:spPr>
        <a:xfrm>
          <a:off x="3937000" y="1351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52088</xdr:rowOff>
    </xdr:from>
    <xdr:ext cx="736600" cy="259045"/>
    <xdr:sp macro="" textlink="">
      <xdr:nvSpPr>
        <xdr:cNvPr id="391" name="テキスト ボックス 390">
          <a:extLst>
            <a:ext uri="{FF2B5EF4-FFF2-40B4-BE49-F238E27FC236}">
              <a16:creationId xmlns:a16="http://schemas.microsoft.com/office/drawing/2014/main" id="{D88341D9-0D5F-4056-9E73-72AF7FDE669B}"/>
            </a:ext>
          </a:extLst>
        </xdr:cNvPr>
        <xdr:cNvSpPr txBox="1"/>
      </xdr:nvSpPr>
      <xdr:spPr>
        <a:xfrm>
          <a:off x="3606800" y="13596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144780</xdr:rowOff>
    </xdr:from>
    <xdr:to>
      <xdr:col>15</xdr:col>
      <xdr:colOff>149225</xdr:colOff>
      <xdr:row>79</xdr:row>
      <xdr:rowOff>74930</xdr:rowOff>
    </xdr:to>
    <xdr:sp macro="" textlink="">
      <xdr:nvSpPr>
        <xdr:cNvPr id="392" name="楕円 391">
          <a:extLst>
            <a:ext uri="{FF2B5EF4-FFF2-40B4-BE49-F238E27FC236}">
              <a16:creationId xmlns:a16="http://schemas.microsoft.com/office/drawing/2014/main" id="{1AD68524-E9E8-4AFC-B3A8-A18C6DCB18B2}"/>
            </a:ext>
          </a:extLst>
        </xdr:cNvPr>
        <xdr:cNvSpPr/>
      </xdr:nvSpPr>
      <xdr:spPr>
        <a:xfrm>
          <a:off x="3048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59707</xdr:rowOff>
    </xdr:from>
    <xdr:ext cx="762000" cy="259045"/>
    <xdr:sp macro="" textlink="">
      <xdr:nvSpPr>
        <xdr:cNvPr id="393" name="テキスト ボックス 392">
          <a:extLst>
            <a:ext uri="{FF2B5EF4-FFF2-40B4-BE49-F238E27FC236}">
              <a16:creationId xmlns:a16="http://schemas.microsoft.com/office/drawing/2014/main" id="{5D79A00B-19DB-4A59-B6E3-E67F7774007D}"/>
            </a:ext>
          </a:extLst>
        </xdr:cNvPr>
        <xdr:cNvSpPr txBox="1"/>
      </xdr:nvSpPr>
      <xdr:spPr>
        <a:xfrm>
          <a:off x="2717800" y="1360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91439</xdr:rowOff>
    </xdr:from>
    <xdr:to>
      <xdr:col>11</xdr:col>
      <xdr:colOff>60325</xdr:colOff>
      <xdr:row>79</xdr:row>
      <xdr:rowOff>21589</xdr:rowOff>
    </xdr:to>
    <xdr:sp macro="" textlink="">
      <xdr:nvSpPr>
        <xdr:cNvPr id="394" name="楕円 393">
          <a:extLst>
            <a:ext uri="{FF2B5EF4-FFF2-40B4-BE49-F238E27FC236}">
              <a16:creationId xmlns:a16="http://schemas.microsoft.com/office/drawing/2014/main" id="{B248425A-55F4-4A6B-99E7-2E639F072ED1}"/>
            </a:ext>
          </a:extLst>
        </xdr:cNvPr>
        <xdr:cNvSpPr/>
      </xdr:nvSpPr>
      <xdr:spPr>
        <a:xfrm>
          <a:off x="2159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6366</xdr:rowOff>
    </xdr:from>
    <xdr:ext cx="762000" cy="259045"/>
    <xdr:sp macro="" textlink="">
      <xdr:nvSpPr>
        <xdr:cNvPr id="395" name="テキスト ボックス 394">
          <a:extLst>
            <a:ext uri="{FF2B5EF4-FFF2-40B4-BE49-F238E27FC236}">
              <a16:creationId xmlns:a16="http://schemas.microsoft.com/office/drawing/2014/main" id="{05C427E7-085A-4C79-97A5-61B7B05C8CCC}"/>
            </a:ext>
          </a:extLst>
        </xdr:cNvPr>
        <xdr:cNvSpPr txBox="1"/>
      </xdr:nvSpPr>
      <xdr:spPr>
        <a:xfrm>
          <a:off x="1828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95250</xdr:rowOff>
    </xdr:from>
    <xdr:to>
      <xdr:col>6</xdr:col>
      <xdr:colOff>171450</xdr:colOff>
      <xdr:row>80</xdr:row>
      <xdr:rowOff>25400</xdr:rowOff>
    </xdr:to>
    <xdr:sp macro="" textlink="">
      <xdr:nvSpPr>
        <xdr:cNvPr id="396" name="楕円 395">
          <a:extLst>
            <a:ext uri="{FF2B5EF4-FFF2-40B4-BE49-F238E27FC236}">
              <a16:creationId xmlns:a16="http://schemas.microsoft.com/office/drawing/2014/main" id="{093DAAFA-C6C5-4B0B-B6BB-CEC797EE284E}"/>
            </a:ext>
          </a:extLst>
        </xdr:cNvPr>
        <xdr:cNvSpPr/>
      </xdr:nvSpPr>
      <xdr:spPr>
        <a:xfrm>
          <a:off x="1270000" y="1363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10177</xdr:rowOff>
    </xdr:from>
    <xdr:ext cx="762000" cy="259045"/>
    <xdr:sp macro="" textlink="">
      <xdr:nvSpPr>
        <xdr:cNvPr id="397" name="テキスト ボックス 396">
          <a:extLst>
            <a:ext uri="{FF2B5EF4-FFF2-40B4-BE49-F238E27FC236}">
              <a16:creationId xmlns:a16="http://schemas.microsoft.com/office/drawing/2014/main" id="{D827B435-01C9-4B84-A96D-B4CDB40C5D72}"/>
            </a:ext>
          </a:extLst>
        </xdr:cNvPr>
        <xdr:cNvSpPr txBox="1"/>
      </xdr:nvSpPr>
      <xdr:spPr>
        <a:xfrm>
          <a:off x="939800" y="1372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B618BE79-09DF-4972-9C25-2B1616438EB8}"/>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53CE207A-97D8-43E7-AA3A-1CB315DE7C7E}"/>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A60A9D18-EB92-42E9-9B8C-B847877FB41D}"/>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72870B87-C64E-41F5-8812-6043EC47CF35}"/>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3FDDCA74-5F83-4B9F-A033-C6692980379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37182E3B-48B3-4F44-90CF-E3DA44CF5B16}"/>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F072575C-B02E-4C26-9D60-99C4F77E1212}"/>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E786CFCD-6B85-4015-86C8-4378265EDF3F}"/>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959D9F86-5D66-404E-A4F9-2F8AA46C9A03}"/>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55051F46-422B-4BE1-B6F5-13AC19761228}"/>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425550E-8770-4B3F-84C0-18EFB102755E}"/>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本市は生活保護受給者率が高いことから、扶助費の経常収支比率は類似団体より大幅に高いものの、公債費以外の全体でみると、類似団体と同水準を推移している。しかしながら、今後も人件費や扶助費の義務的経費は増加傾向にあると見込まれるため、事業の見直しや業務の</a:t>
          </a:r>
          <a:r>
            <a:rPr kumimoji="1" lang="en-US" altLang="ja-JP" sz="1300">
              <a:latin typeface="ＭＳ ゴシック" panose="020B0609070205080204" pitchFamily="49" charset="-128"/>
              <a:ea typeface="ＭＳ ゴシック" panose="020B0609070205080204" pitchFamily="49" charset="-128"/>
            </a:rPr>
            <a:t>ICT</a:t>
          </a:r>
          <a:r>
            <a:rPr kumimoji="1" lang="ja-JP" altLang="en-US" sz="1300">
              <a:latin typeface="ＭＳ ゴシック" panose="020B0609070205080204" pitchFamily="49" charset="-128"/>
              <a:ea typeface="ＭＳ ゴシック" panose="020B0609070205080204" pitchFamily="49" charset="-128"/>
            </a:rPr>
            <a:t>化等による効率化など、コスト削減に向けた取組を進める。</a:t>
          </a: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FE0786B1-1AB7-4BB0-90D7-89F6C416620B}"/>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E4BB0FC-A06F-4A8E-9F69-2CA3B5270DCE}"/>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C3F09B4B-5526-4FA0-9ED9-266B221340F5}"/>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1168FFFB-AC62-4712-AD70-590FBFE015E1}"/>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25225163-389F-43CD-84AD-8920060FF37E}"/>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ABA934C5-E57B-4962-A67E-B7A8B3859E2E}"/>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CA434EF1-A443-4D1A-A7A6-F301E2012592}"/>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CFC9ACB2-9920-4411-8A36-11B1360CE519}"/>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356C4F5F-7210-4CEE-85A5-E492B0065853}"/>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F26FACF-E362-49E4-9D10-B04C4C592DB9}"/>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1C5DD3CD-C867-4AD4-B1AB-DFD71BC4D7E6}"/>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F0942BD9-7178-4FAC-B690-C50C2242D5EE}"/>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99A10C55-44DA-419E-8444-F386D3493FB1}"/>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23B869D0-A559-4D6F-BC08-8534C9BC5526}"/>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32B74D8F-9335-4943-92E0-410B0017DE6A}"/>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6CD1E8D5-A2BC-4F24-A9B7-52B380872E76}"/>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D1F559D3-36E7-4807-B007-EE1D4A0FD111}"/>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D0584308-96C3-406D-8BC4-B420FEC82E21}"/>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9C81CA2D-7AEA-4A56-8953-7B3E30D887CA}"/>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520A5284-DA0C-4AB7-A043-F8F2A077C826}"/>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55E7FF57-8A6B-4DBD-AB9F-4D31595BF7DB}"/>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16511</xdr:rowOff>
    </xdr:from>
    <xdr:to>
      <xdr:col>82</xdr:col>
      <xdr:colOff>107950</xdr:colOff>
      <xdr:row>77</xdr:row>
      <xdr:rowOff>31750</xdr:rowOff>
    </xdr:to>
    <xdr:cxnSp macro="">
      <xdr:nvCxnSpPr>
        <xdr:cNvPr id="430" name="直線コネクタ 429">
          <a:extLst>
            <a:ext uri="{FF2B5EF4-FFF2-40B4-BE49-F238E27FC236}">
              <a16:creationId xmlns:a16="http://schemas.microsoft.com/office/drawing/2014/main" id="{321CDF11-C76E-4C3D-8BA0-E65DADDDA4D1}"/>
            </a:ext>
          </a:extLst>
        </xdr:cNvPr>
        <xdr:cNvCxnSpPr/>
      </xdr:nvCxnSpPr>
      <xdr:spPr>
        <a:xfrm>
          <a:off x="15671800" y="13218161"/>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F1DFC78C-97DA-4E0B-A2FF-5CF742A17FFD}"/>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2374A0B8-8A6A-465B-A82C-A4E9B6E6D23A}"/>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168911</xdr:rowOff>
    </xdr:from>
    <xdr:to>
      <xdr:col>78</xdr:col>
      <xdr:colOff>69850</xdr:colOff>
      <xdr:row>77</xdr:row>
      <xdr:rowOff>16511</xdr:rowOff>
    </xdr:to>
    <xdr:cxnSp macro="">
      <xdr:nvCxnSpPr>
        <xdr:cNvPr id="433" name="直線コネクタ 432">
          <a:extLst>
            <a:ext uri="{FF2B5EF4-FFF2-40B4-BE49-F238E27FC236}">
              <a16:creationId xmlns:a16="http://schemas.microsoft.com/office/drawing/2014/main" id="{755945D2-4313-492C-946A-1F6BB715B1E9}"/>
            </a:ext>
          </a:extLst>
        </xdr:cNvPr>
        <xdr:cNvCxnSpPr/>
      </xdr:nvCxnSpPr>
      <xdr:spPr>
        <a:xfrm>
          <a:off x="14782800" y="1319911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8AFA88E0-650A-4A9E-A7B3-44D5CF49B123}"/>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5559E78E-BB47-47E9-9F47-1228D0902B9E}"/>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153670</xdr:rowOff>
    </xdr:from>
    <xdr:to>
      <xdr:col>73</xdr:col>
      <xdr:colOff>180975</xdr:colOff>
      <xdr:row>76</xdr:row>
      <xdr:rowOff>168911</xdr:rowOff>
    </xdr:to>
    <xdr:cxnSp macro="">
      <xdr:nvCxnSpPr>
        <xdr:cNvPr id="436" name="直線コネクタ 435">
          <a:extLst>
            <a:ext uri="{FF2B5EF4-FFF2-40B4-BE49-F238E27FC236}">
              <a16:creationId xmlns:a16="http://schemas.microsoft.com/office/drawing/2014/main" id="{18060B05-B711-4C83-A9CF-1B5F74B6FEA9}"/>
            </a:ext>
          </a:extLst>
        </xdr:cNvPr>
        <xdr:cNvCxnSpPr/>
      </xdr:nvCxnSpPr>
      <xdr:spPr>
        <a:xfrm>
          <a:off x="13893800" y="13012420"/>
          <a:ext cx="889000" cy="18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B2AC8312-B899-4F42-A6D1-DDA038A3A72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a:extLst>
            <a:ext uri="{FF2B5EF4-FFF2-40B4-BE49-F238E27FC236}">
              <a16:creationId xmlns:a16="http://schemas.microsoft.com/office/drawing/2014/main" id="{7B075B6F-97DF-47DE-AC25-67AD82E3E3CC}"/>
            </a:ext>
          </a:extLst>
        </xdr:cNvPr>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153670</xdr:rowOff>
    </xdr:from>
    <xdr:to>
      <xdr:col>69</xdr:col>
      <xdr:colOff>92075</xdr:colOff>
      <xdr:row>76</xdr:row>
      <xdr:rowOff>123189</xdr:rowOff>
    </xdr:to>
    <xdr:cxnSp macro="">
      <xdr:nvCxnSpPr>
        <xdr:cNvPr id="439" name="直線コネクタ 438">
          <a:extLst>
            <a:ext uri="{FF2B5EF4-FFF2-40B4-BE49-F238E27FC236}">
              <a16:creationId xmlns:a16="http://schemas.microsoft.com/office/drawing/2014/main" id="{AE6FC04F-9E07-48B3-847E-55F0070CB724}"/>
            </a:ext>
          </a:extLst>
        </xdr:cNvPr>
        <xdr:cNvCxnSpPr/>
      </xdr:nvCxnSpPr>
      <xdr:spPr>
        <a:xfrm flipV="1">
          <a:off x="13004800" y="13012420"/>
          <a:ext cx="889000" cy="14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23F08689-217E-4C5C-BC27-43E5484E3A34}"/>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0462CC30-33C6-48EE-BA61-B829F4A6D059}"/>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835C4128-F48B-4788-A846-AC51E699BBCA}"/>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96AF5186-7E96-4C2E-986F-DC52750233D2}"/>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9BCE0EFC-0BC3-4CB1-924A-764F0AB1FC23}"/>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91A95219-EBD1-4C34-879F-0AFACB9F00F3}"/>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5806B6BD-62BA-4647-BBAA-D673AED04C28}"/>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5EE199D8-2098-4251-B2E3-A86ABD024056}"/>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8A4A5449-F13B-4CA3-9DD6-4D9853F50631}"/>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152400</xdr:rowOff>
    </xdr:from>
    <xdr:to>
      <xdr:col>82</xdr:col>
      <xdr:colOff>158750</xdr:colOff>
      <xdr:row>77</xdr:row>
      <xdr:rowOff>82550</xdr:rowOff>
    </xdr:to>
    <xdr:sp macro="" textlink="">
      <xdr:nvSpPr>
        <xdr:cNvPr id="449" name="楕円 448">
          <a:extLst>
            <a:ext uri="{FF2B5EF4-FFF2-40B4-BE49-F238E27FC236}">
              <a16:creationId xmlns:a16="http://schemas.microsoft.com/office/drawing/2014/main" id="{667B7A46-84EE-4048-ADB1-5E208898862A}"/>
            </a:ext>
          </a:extLst>
        </xdr:cNvPr>
        <xdr:cNvSpPr/>
      </xdr:nvSpPr>
      <xdr:spPr>
        <a:xfrm>
          <a:off x="164592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124477</xdr:rowOff>
    </xdr:from>
    <xdr:ext cx="762000" cy="259045"/>
    <xdr:sp macro="" textlink="">
      <xdr:nvSpPr>
        <xdr:cNvPr id="450" name="公債費以外該当値テキスト">
          <a:extLst>
            <a:ext uri="{FF2B5EF4-FFF2-40B4-BE49-F238E27FC236}">
              <a16:creationId xmlns:a16="http://schemas.microsoft.com/office/drawing/2014/main" id="{EEE34F59-758F-49BE-88E9-FAF6C34CE81E}"/>
            </a:ext>
          </a:extLst>
        </xdr:cNvPr>
        <xdr:cNvSpPr txBox="1"/>
      </xdr:nvSpPr>
      <xdr:spPr>
        <a:xfrm>
          <a:off x="16598900" y="1315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137161</xdr:rowOff>
    </xdr:from>
    <xdr:to>
      <xdr:col>78</xdr:col>
      <xdr:colOff>120650</xdr:colOff>
      <xdr:row>77</xdr:row>
      <xdr:rowOff>67311</xdr:rowOff>
    </xdr:to>
    <xdr:sp macro="" textlink="">
      <xdr:nvSpPr>
        <xdr:cNvPr id="451" name="楕円 450">
          <a:extLst>
            <a:ext uri="{FF2B5EF4-FFF2-40B4-BE49-F238E27FC236}">
              <a16:creationId xmlns:a16="http://schemas.microsoft.com/office/drawing/2014/main" id="{4679299B-5265-4C2B-A300-4960B6FCB328}"/>
            </a:ext>
          </a:extLst>
        </xdr:cNvPr>
        <xdr:cNvSpPr/>
      </xdr:nvSpPr>
      <xdr:spPr>
        <a:xfrm>
          <a:off x="15621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52" name="テキスト ボックス 451">
          <a:extLst>
            <a:ext uri="{FF2B5EF4-FFF2-40B4-BE49-F238E27FC236}">
              <a16:creationId xmlns:a16="http://schemas.microsoft.com/office/drawing/2014/main" id="{9248FAF7-22A4-4643-9379-5F8E37DC7556}"/>
            </a:ext>
          </a:extLst>
        </xdr:cNvPr>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118111</xdr:rowOff>
    </xdr:from>
    <xdr:to>
      <xdr:col>74</xdr:col>
      <xdr:colOff>31750</xdr:colOff>
      <xdr:row>77</xdr:row>
      <xdr:rowOff>48261</xdr:rowOff>
    </xdr:to>
    <xdr:sp macro="" textlink="">
      <xdr:nvSpPr>
        <xdr:cNvPr id="453" name="楕円 452">
          <a:extLst>
            <a:ext uri="{FF2B5EF4-FFF2-40B4-BE49-F238E27FC236}">
              <a16:creationId xmlns:a16="http://schemas.microsoft.com/office/drawing/2014/main" id="{61F03B4A-FEB9-4318-9337-6C492D4D6905}"/>
            </a:ext>
          </a:extLst>
        </xdr:cNvPr>
        <xdr:cNvSpPr/>
      </xdr:nvSpPr>
      <xdr:spPr>
        <a:xfrm>
          <a:off x="14732000" y="1314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33038</xdr:rowOff>
    </xdr:from>
    <xdr:ext cx="762000" cy="259045"/>
    <xdr:sp macro="" textlink="">
      <xdr:nvSpPr>
        <xdr:cNvPr id="454" name="テキスト ボックス 453">
          <a:extLst>
            <a:ext uri="{FF2B5EF4-FFF2-40B4-BE49-F238E27FC236}">
              <a16:creationId xmlns:a16="http://schemas.microsoft.com/office/drawing/2014/main" id="{83DD2B35-B496-4A0E-B844-44CBF3B65FB0}"/>
            </a:ext>
          </a:extLst>
        </xdr:cNvPr>
        <xdr:cNvSpPr txBox="1"/>
      </xdr:nvSpPr>
      <xdr:spPr>
        <a:xfrm>
          <a:off x="14401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102870</xdr:rowOff>
    </xdr:from>
    <xdr:to>
      <xdr:col>69</xdr:col>
      <xdr:colOff>142875</xdr:colOff>
      <xdr:row>76</xdr:row>
      <xdr:rowOff>33020</xdr:rowOff>
    </xdr:to>
    <xdr:sp macro="" textlink="">
      <xdr:nvSpPr>
        <xdr:cNvPr id="455" name="楕円 454">
          <a:extLst>
            <a:ext uri="{FF2B5EF4-FFF2-40B4-BE49-F238E27FC236}">
              <a16:creationId xmlns:a16="http://schemas.microsoft.com/office/drawing/2014/main" id="{CC4656C6-2913-4C35-A763-23AD0BFB833A}"/>
            </a:ext>
          </a:extLst>
        </xdr:cNvPr>
        <xdr:cNvSpPr/>
      </xdr:nvSpPr>
      <xdr:spPr>
        <a:xfrm>
          <a:off x="13843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43197</xdr:rowOff>
    </xdr:from>
    <xdr:ext cx="762000" cy="259045"/>
    <xdr:sp macro="" textlink="">
      <xdr:nvSpPr>
        <xdr:cNvPr id="456" name="テキスト ボックス 455">
          <a:extLst>
            <a:ext uri="{FF2B5EF4-FFF2-40B4-BE49-F238E27FC236}">
              <a16:creationId xmlns:a16="http://schemas.microsoft.com/office/drawing/2014/main" id="{54BEFA03-6452-430C-AA3F-04E2CDA5D5A2}"/>
            </a:ext>
          </a:extLst>
        </xdr:cNvPr>
        <xdr:cNvSpPr txBox="1"/>
      </xdr:nvSpPr>
      <xdr:spPr>
        <a:xfrm>
          <a:off x="13512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72389</xdr:rowOff>
    </xdr:from>
    <xdr:to>
      <xdr:col>65</xdr:col>
      <xdr:colOff>53975</xdr:colOff>
      <xdr:row>77</xdr:row>
      <xdr:rowOff>2539</xdr:rowOff>
    </xdr:to>
    <xdr:sp macro="" textlink="">
      <xdr:nvSpPr>
        <xdr:cNvPr id="457" name="楕円 456">
          <a:extLst>
            <a:ext uri="{FF2B5EF4-FFF2-40B4-BE49-F238E27FC236}">
              <a16:creationId xmlns:a16="http://schemas.microsoft.com/office/drawing/2014/main" id="{B8B20DA2-67E0-49A7-8BA2-A3AF628C4B07}"/>
            </a:ext>
          </a:extLst>
        </xdr:cNvPr>
        <xdr:cNvSpPr/>
      </xdr:nvSpPr>
      <xdr:spPr>
        <a:xfrm>
          <a:off x="12954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12717</xdr:rowOff>
    </xdr:from>
    <xdr:ext cx="762000" cy="259045"/>
    <xdr:sp macro="" textlink="">
      <xdr:nvSpPr>
        <xdr:cNvPr id="458" name="テキスト ボックス 457">
          <a:extLst>
            <a:ext uri="{FF2B5EF4-FFF2-40B4-BE49-F238E27FC236}">
              <a16:creationId xmlns:a16="http://schemas.microsoft.com/office/drawing/2014/main" id="{7007215E-F1A2-4BFD-A57E-0D6D5ECBC311}"/>
            </a:ext>
          </a:extLst>
        </xdr:cNvPr>
        <xdr:cNvSpPr txBox="1"/>
      </xdr:nvSpPr>
      <xdr:spPr>
        <a:xfrm>
          <a:off x="12623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兵庫県尼崎市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32741</xdr:rowOff>
    </xdr:from>
    <xdr:to>
      <xdr:col>29</xdr:col>
      <xdr:colOff>127000</xdr:colOff>
      <xdr:row>17</xdr:row>
      <xdr:rowOff>16739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23566"/>
          <a:ext cx="647700" cy="1554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16739</xdr:rowOff>
    </xdr:from>
    <xdr:to>
      <xdr:col>26</xdr:col>
      <xdr:colOff>50800</xdr:colOff>
      <xdr:row>17</xdr:row>
      <xdr:rowOff>31331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79014"/>
          <a:ext cx="698500" cy="14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31331</xdr:rowOff>
    </xdr:from>
    <xdr:to>
      <xdr:col>22</xdr:col>
      <xdr:colOff>114300</xdr:colOff>
      <xdr:row>17</xdr:row>
      <xdr:rowOff>34112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93606"/>
          <a:ext cx="698500" cy="27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34112</xdr:rowOff>
    </xdr:from>
    <xdr:to>
      <xdr:col>18</xdr:col>
      <xdr:colOff>177800</xdr:colOff>
      <xdr:row>17</xdr:row>
      <xdr:rowOff>53048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96387"/>
          <a:ext cx="698500" cy="189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91711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153391</xdr:rowOff>
    </xdr:from>
    <xdr:to>
      <xdr:col>29</xdr:col>
      <xdr:colOff>177800</xdr:colOff>
      <xdr:row>16</xdr:row>
      <xdr:rowOff>83541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727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125468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137389</xdr:rowOff>
    </xdr:from>
    <xdr:to>
      <xdr:col>26</xdr:col>
      <xdr:colOff>101600</xdr:colOff>
      <xdr:row>17</xdr:row>
      <xdr:rowOff>67539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282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52316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1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151981</xdr:rowOff>
    </xdr:from>
    <xdr:to>
      <xdr:col>22</xdr:col>
      <xdr:colOff>165100</xdr:colOff>
      <xdr:row>17</xdr:row>
      <xdr:rowOff>82131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428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66908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29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154762</xdr:rowOff>
    </xdr:from>
    <xdr:to>
      <xdr:col>19</xdr:col>
      <xdr:colOff>38100</xdr:colOff>
      <xdr:row>17</xdr:row>
      <xdr:rowOff>84912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455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69689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31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2248</xdr:rowOff>
    </xdr:from>
    <xdr:to>
      <xdr:col>15</xdr:col>
      <xdr:colOff>101600</xdr:colOff>
      <xdr:row>17</xdr:row>
      <xdr:rowOff>103848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645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114025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3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219240</xdr:rowOff>
    </xdr:from>
    <xdr:to>
      <xdr:col>29</xdr:col>
      <xdr:colOff>127000</xdr:colOff>
      <xdr:row>34</xdr:row>
      <xdr:rowOff>298907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486690"/>
          <a:ext cx="647700" cy="796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82490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92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219240</xdr:rowOff>
    </xdr:from>
    <xdr:to>
      <xdr:col>26</xdr:col>
      <xdr:colOff>50800</xdr:colOff>
      <xdr:row>34</xdr:row>
      <xdr:rowOff>271780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486690"/>
          <a:ext cx="698500" cy="525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192333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0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271780</xdr:rowOff>
    </xdr:from>
    <xdr:to>
      <xdr:col>22</xdr:col>
      <xdr:colOff>114300</xdr:colOff>
      <xdr:row>34</xdr:row>
      <xdr:rowOff>302870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539230"/>
          <a:ext cx="698500" cy="31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191685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0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175158</xdr:rowOff>
    </xdr:from>
    <xdr:to>
      <xdr:col>18</xdr:col>
      <xdr:colOff>177800</xdr:colOff>
      <xdr:row>34</xdr:row>
      <xdr:rowOff>302870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442608"/>
          <a:ext cx="698500" cy="1277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209173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1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215955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248107</xdr:rowOff>
    </xdr:from>
    <xdr:to>
      <xdr:col>29</xdr:col>
      <xdr:colOff>177800</xdr:colOff>
      <xdr:row>35</xdr:row>
      <xdr:rowOff>6807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155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93184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36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168440</xdr:rowOff>
    </xdr:from>
    <xdr:to>
      <xdr:col>26</xdr:col>
      <xdr:colOff>101600</xdr:colOff>
      <xdr:row>34</xdr:row>
      <xdr:rowOff>270040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435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280217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04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220980</xdr:rowOff>
    </xdr:from>
    <xdr:to>
      <xdr:col>22</xdr:col>
      <xdr:colOff>165100</xdr:colOff>
      <xdr:row>34</xdr:row>
      <xdr:rowOff>322580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4884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332757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25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252070</xdr:rowOff>
    </xdr:from>
    <xdr:to>
      <xdr:col>19</xdr:col>
      <xdr:colOff>38100</xdr:colOff>
      <xdr:row>35</xdr:row>
      <xdr:rowOff>10770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19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20946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28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124358</xdr:rowOff>
    </xdr:from>
    <xdr:to>
      <xdr:col>15</xdr:col>
      <xdr:colOff>101600</xdr:colOff>
      <xdr:row>34</xdr:row>
      <xdr:rowOff>225958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3918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236135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16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兵庫県尼崎市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457,508
443,253
50.70
239,931,667
236,476,338
2,809,101
109,613,015
163,323,950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151685</xdr:rowOff>
    </xdr:from>
    <xdr:to>
      <xdr:col>24</xdr:col>
      <xdr:colOff>63500</xdr:colOff>
      <xdr:row>37</xdr:row>
      <xdr:rowOff>19097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52435"/>
          <a:ext cx="8382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146950</xdr:rowOff>
    </xdr:from>
    <xdr:to>
      <xdr:col>19</xdr:col>
      <xdr:colOff>177800</xdr:colOff>
      <xdr:row>37</xdr:row>
      <xdr:rowOff>19097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319150"/>
          <a:ext cx="889000" cy="43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146950</xdr:rowOff>
    </xdr:from>
    <xdr:to>
      <xdr:col>15</xdr:col>
      <xdr:colOff>50800</xdr:colOff>
      <xdr:row>36</xdr:row>
      <xdr:rowOff>157171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19150"/>
          <a:ext cx="889000" cy="10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157171</xdr:rowOff>
    </xdr:from>
    <xdr:to>
      <xdr:col>10</xdr:col>
      <xdr:colOff>114300</xdr:colOff>
      <xdr:row>37</xdr:row>
      <xdr:rowOff>5838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29371"/>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83166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100885</xdr:rowOff>
    </xdr:from>
    <xdr:to>
      <xdr:col>24</xdr:col>
      <xdr:colOff>114300</xdr:colOff>
      <xdr:row>36</xdr:row>
      <xdr:rowOff>31035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0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123762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5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139747</xdr:rowOff>
    </xdr:from>
    <xdr:to>
      <xdr:col>20</xdr:col>
      <xdr:colOff>38100</xdr:colOff>
      <xdr:row>37</xdr:row>
      <xdr:rowOff>69897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11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86424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96150</xdr:rowOff>
    </xdr:from>
    <xdr:to>
      <xdr:col>15</xdr:col>
      <xdr:colOff>101600</xdr:colOff>
      <xdr:row>37</xdr:row>
      <xdr:rowOff>26300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6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42827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4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106371</xdr:rowOff>
    </xdr:from>
    <xdr:to>
      <xdr:col>10</xdr:col>
      <xdr:colOff>165100</xdr:colOff>
      <xdr:row>37</xdr:row>
      <xdr:rowOff>36521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7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53048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53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126488</xdr:rowOff>
    </xdr:from>
    <xdr:to>
      <xdr:col>6</xdr:col>
      <xdr:colOff>38100</xdr:colOff>
      <xdr:row>37</xdr:row>
      <xdr:rowOff>56638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9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73165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73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130042</xdr:rowOff>
    </xdr:from>
    <xdr:to>
      <xdr:col>24</xdr:col>
      <xdr:colOff>63500</xdr:colOff>
      <xdr:row>57</xdr:row>
      <xdr:rowOff>149787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902692"/>
          <a:ext cx="838200" cy="19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128122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386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57490</xdr:rowOff>
    </xdr:from>
    <xdr:to>
      <xdr:col>19</xdr:col>
      <xdr:colOff>177800</xdr:colOff>
      <xdr:row>57</xdr:row>
      <xdr:rowOff>149787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830140"/>
          <a:ext cx="889000" cy="92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123417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38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57490</xdr:rowOff>
    </xdr:from>
    <xdr:to>
      <xdr:col>15</xdr:col>
      <xdr:colOff>50800</xdr:colOff>
      <xdr:row>57</xdr:row>
      <xdr:rowOff>164760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830140"/>
          <a:ext cx="889000" cy="107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145848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23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164760</xdr:rowOff>
    </xdr:from>
    <xdr:to>
      <xdr:col>10</xdr:col>
      <xdr:colOff>114300</xdr:colOff>
      <xdr:row>58</xdr:row>
      <xdr:rowOff>166189</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937410"/>
          <a:ext cx="889000" cy="17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96499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3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129017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5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79242</xdr:rowOff>
    </xdr:from>
    <xdr:to>
      <xdr:col>24</xdr:col>
      <xdr:colOff>114300</xdr:colOff>
      <xdr:row>58</xdr:row>
      <xdr:rowOff>9392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85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57669</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83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98987</xdr:rowOff>
    </xdr:from>
    <xdr:to>
      <xdr:col>20</xdr:col>
      <xdr:colOff>38100</xdr:colOff>
      <xdr:row>58</xdr:row>
      <xdr:rowOff>29137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87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20264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96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6690</xdr:rowOff>
    </xdr:from>
    <xdr:to>
      <xdr:col>15</xdr:col>
      <xdr:colOff>101600</xdr:colOff>
      <xdr:row>57</xdr:row>
      <xdr:rowOff>108290</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77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99417</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872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113960</xdr:rowOff>
    </xdr:from>
    <xdr:to>
      <xdr:col>10</xdr:col>
      <xdr:colOff>165100</xdr:colOff>
      <xdr:row>58</xdr:row>
      <xdr:rowOff>44110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88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35237</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979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115389</xdr:rowOff>
    </xdr:from>
    <xdr:to>
      <xdr:col>6</xdr:col>
      <xdr:colOff>38100</xdr:colOff>
      <xdr:row>59</xdr:row>
      <xdr:rowOff>45539</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1005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36666</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1015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146969</xdr:rowOff>
    </xdr:from>
    <xdr:to>
      <xdr:col>24</xdr:col>
      <xdr:colOff>63500</xdr:colOff>
      <xdr:row>77</xdr:row>
      <xdr:rowOff>157759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348619"/>
          <a:ext cx="838200" cy="10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157759</xdr:rowOff>
    </xdr:from>
    <xdr:to>
      <xdr:col>19</xdr:col>
      <xdr:colOff>177800</xdr:colOff>
      <xdr:row>77</xdr:row>
      <xdr:rowOff>167681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359409"/>
          <a:ext cx="889000" cy="9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163703</xdr:rowOff>
    </xdr:from>
    <xdr:to>
      <xdr:col>15</xdr:col>
      <xdr:colOff>50800</xdr:colOff>
      <xdr:row>77</xdr:row>
      <xdr:rowOff>167681</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365353"/>
          <a:ext cx="889000" cy="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163703</xdr:rowOff>
    </xdr:from>
    <xdr:to>
      <xdr:col>10</xdr:col>
      <xdr:colOff>114300</xdr:colOff>
      <xdr:row>78</xdr:row>
      <xdr:rowOff>4780</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365353"/>
          <a:ext cx="889000" cy="1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96169</xdr:rowOff>
    </xdr:from>
    <xdr:to>
      <xdr:col>24</xdr:col>
      <xdr:colOff>114300</xdr:colOff>
      <xdr:row>78</xdr:row>
      <xdr:rowOff>26319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9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74596</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276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106959</xdr:rowOff>
    </xdr:from>
    <xdr:to>
      <xdr:col>20</xdr:col>
      <xdr:colOff>38100</xdr:colOff>
      <xdr:row>78</xdr:row>
      <xdr:rowOff>37109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0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28236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01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116881</xdr:rowOff>
    </xdr:from>
    <xdr:to>
      <xdr:col>15</xdr:col>
      <xdr:colOff>101600</xdr:colOff>
      <xdr:row>78</xdr:row>
      <xdr:rowOff>47031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1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38158</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1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112903</xdr:rowOff>
    </xdr:from>
    <xdr:to>
      <xdr:col>10</xdr:col>
      <xdr:colOff>165100</xdr:colOff>
      <xdr:row>78</xdr:row>
      <xdr:rowOff>43053</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1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34180</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07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125430</xdr:rowOff>
    </xdr:from>
    <xdr:to>
      <xdr:col>6</xdr:col>
      <xdr:colOff>38100</xdr:colOff>
      <xdr:row>78</xdr:row>
      <xdr:rowOff>55580</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2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46707</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19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82212</xdr:rowOff>
    </xdr:from>
    <xdr:to>
      <xdr:col>24</xdr:col>
      <xdr:colOff>63500</xdr:colOff>
      <xdr:row>92</xdr:row>
      <xdr:rowOff>171355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5855612"/>
          <a:ext cx="838200" cy="8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78081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365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171355</xdr:rowOff>
    </xdr:from>
    <xdr:to>
      <xdr:col>19</xdr:col>
      <xdr:colOff>177800</xdr:colOff>
      <xdr:row>93</xdr:row>
      <xdr:rowOff>88047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5944755"/>
          <a:ext cx="889000" cy="8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98057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557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158206</xdr:rowOff>
    </xdr:from>
    <xdr:to>
      <xdr:col>15</xdr:col>
      <xdr:colOff>50800</xdr:colOff>
      <xdr:row>93</xdr:row>
      <xdr:rowOff>88047</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5931606"/>
          <a:ext cx="889000" cy="101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12082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64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158206</xdr:rowOff>
    </xdr:from>
    <xdr:to>
      <xdr:col>10</xdr:col>
      <xdr:colOff>114300</xdr:colOff>
      <xdr:row>94</xdr:row>
      <xdr:rowOff>147298</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5931606"/>
          <a:ext cx="889000" cy="331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74827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53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7216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80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31412</xdr:rowOff>
    </xdr:from>
    <xdr:to>
      <xdr:col>24</xdr:col>
      <xdr:colOff>114300</xdr:colOff>
      <xdr:row>92</xdr:row>
      <xdr:rowOff>133012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580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54289</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5656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120555</xdr:rowOff>
    </xdr:from>
    <xdr:to>
      <xdr:col>20</xdr:col>
      <xdr:colOff>38100</xdr:colOff>
      <xdr:row>93</xdr:row>
      <xdr:rowOff>50705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589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67232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5669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37247</xdr:rowOff>
    </xdr:from>
    <xdr:to>
      <xdr:col>15</xdr:col>
      <xdr:colOff>101600</xdr:colOff>
      <xdr:row>93</xdr:row>
      <xdr:rowOff>138847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598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155374</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5757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107406</xdr:rowOff>
    </xdr:from>
    <xdr:to>
      <xdr:col>10</xdr:col>
      <xdr:colOff>165100</xdr:colOff>
      <xdr:row>93</xdr:row>
      <xdr:rowOff>37556</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588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54083</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5656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96498</xdr:rowOff>
    </xdr:from>
    <xdr:to>
      <xdr:col>6</xdr:col>
      <xdr:colOff>38100</xdr:colOff>
      <xdr:row>95</xdr:row>
      <xdr:rowOff>26648</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21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43175</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5988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75899</xdr:rowOff>
    </xdr:from>
    <xdr:to>
      <xdr:col>55</xdr:col>
      <xdr:colOff>0</xdr:colOff>
      <xdr:row>37</xdr:row>
      <xdr:rowOff>86164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9639300" y="6419549"/>
          <a:ext cx="838200" cy="10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70314</xdr:rowOff>
    </xdr:from>
    <xdr:to>
      <xdr:col>50</xdr:col>
      <xdr:colOff>114300</xdr:colOff>
      <xdr:row>37</xdr:row>
      <xdr:rowOff>86164</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413964"/>
          <a:ext cx="889000" cy="1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70314</xdr:rowOff>
    </xdr:from>
    <xdr:to>
      <xdr:col>45</xdr:col>
      <xdr:colOff>177800</xdr:colOff>
      <xdr:row>37</xdr:row>
      <xdr:rowOff>121336</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413964"/>
          <a:ext cx="889000" cy="51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92391</xdr:rowOff>
    </xdr:from>
    <xdr:to>
      <xdr:col>41</xdr:col>
      <xdr:colOff>50800</xdr:colOff>
      <xdr:row>37</xdr:row>
      <xdr:rowOff>121336</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407341"/>
          <a:ext cx="889000" cy="105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25099</xdr:rowOff>
    </xdr:from>
    <xdr:to>
      <xdr:col>55</xdr:col>
      <xdr:colOff>50800</xdr:colOff>
      <xdr:row>37</xdr:row>
      <xdr:rowOff>126699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368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3526</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347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35364</xdr:rowOff>
    </xdr:from>
    <xdr:to>
      <xdr:col>50</xdr:col>
      <xdr:colOff>165100</xdr:colOff>
      <xdr:row>37</xdr:row>
      <xdr:rowOff>136964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37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128091</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47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19514</xdr:rowOff>
    </xdr:from>
    <xdr:to>
      <xdr:col>46</xdr:col>
      <xdr:colOff>38100</xdr:colOff>
      <xdr:row>37</xdr:row>
      <xdr:rowOff>121114</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36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112241</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45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70536</xdr:rowOff>
    </xdr:from>
    <xdr:to>
      <xdr:col>41</xdr:col>
      <xdr:colOff>101600</xdr:colOff>
      <xdr:row>38</xdr:row>
      <xdr:rowOff>685</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4141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163263</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506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41591</xdr:rowOff>
    </xdr:from>
    <xdr:to>
      <xdr:col>36</xdr:col>
      <xdr:colOff>165100</xdr:colOff>
      <xdr:row>31</xdr:row>
      <xdr:rowOff>143191</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35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134318</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449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105143</xdr:rowOff>
    </xdr:from>
    <xdr:to>
      <xdr:col>55</xdr:col>
      <xdr:colOff>0</xdr:colOff>
      <xdr:row>58</xdr:row>
      <xdr:rowOff>78663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706343"/>
          <a:ext cx="838200" cy="316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136847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395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47993</xdr:rowOff>
    </xdr:from>
    <xdr:to>
      <xdr:col>50</xdr:col>
      <xdr:colOff>114300</xdr:colOff>
      <xdr:row>58</xdr:row>
      <xdr:rowOff>78663</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992093"/>
          <a:ext cx="889000" cy="3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3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75349</xdr:rowOff>
    </xdr:from>
    <xdr:to>
      <xdr:col>45</xdr:col>
      <xdr:colOff>177800</xdr:colOff>
      <xdr:row>58</xdr:row>
      <xdr:rowOff>47993</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7861300" y="9847999"/>
          <a:ext cx="889000" cy="144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113316</xdr:rowOff>
    </xdr:from>
    <xdr:to>
      <xdr:col>41</xdr:col>
      <xdr:colOff>50800</xdr:colOff>
      <xdr:row>57</xdr:row>
      <xdr:rowOff>75349</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714516"/>
          <a:ext cx="889000" cy="133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54343</xdr:rowOff>
    </xdr:from>
    <xdr:to>
      <xdr:col>55</xdr:col>
      <xdr:colOff>50800</xdr:colOff>
      <xdr:row>56</xdr:row>
      <xdr:rowOff>155943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65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32770</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633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27863</xdr:rowOff>
    </xdr:from>
    <xdr:to>
      <xdr:col>50</xdr:col>
      <xdr:colOff>165100</xdr:colOff>
      <xdr:row>58</xdr:row>
      <xdr:rowOff>129463</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97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120590</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1006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168643</xdr:rowOff>
    </xdr:from>
    <xdr:to>
      <xdr:col>46</xdr:col>
      <xdr:colOff>38100</xdr:colOff>
      <xdr:row>58</xdr:row>
      <xdr:rowOff>98793</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94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89920</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1003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24549</xdr:rowOff>
    </xdr:from>
    <xdr:to>
      <xdr:col>41</xdr:col>
      <xdr:colOff>101600</xdr:colOff>
      <xdr:row>57</xdr:row>
      <xdr:rowOff>126149</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79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117276</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889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62516</xdr:rowOff>
    </xdr:from>
    <xdr:to>
      <xdr:col>36</xdr:col>
      <xdr:colOff>165100</xdr:colOff>
      <xdr:row>56</xdr:row>
      <xdr:rowOff>164116</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66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155243</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75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96989</xdr:rowOff>
    </xdr:from>
    <xdr:to>
      <xdr:col>55</xdr:col>
      <xdr:colOff>0</xdr:colOff>
      <xdr:row>79</xdr:row>
      <xdr:rowOff>330</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3470089"/>
          <a:ext cx="838200" cy="74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153112</xdr:rowOff>
    </xdr:from>
    <xdr:to>
      <xdr:col>50</xdr:col>
      <xdr:colOff>114300</xdr:colOff>
      <xdr:row>79</xdr:row>
      <xdr:rowOff>330</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3526212"/>
          <a:ext cx="889000" cy="18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10961</xdr:rowOff>
    </xdr:from>
    <xdr:to>
      <xdr:col>45</xdr:col>
      <xdr:colOff>177800</xdr:colOff>
      <xdr:row>78</xdr:row>
      <xdr:rowOff>153112</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3384061"/>
          <a:ext cx="889000" cy="142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10961</xdr:rowOff>
    </xdr:from>
    <xdr:to>
      <xdr:col>41</xdr:col>
      <xdr:colOff>50800</xdr:colOff>
      <xdr:row>79</xdr:row>
      <xdr:rowOff>17247</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flipV="1">
          <a:off x="6972300" y="13384061"/>
          <a:ext cx="889000" cy="17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46189</xdr:rowOff>
    </xdr:from>
    <xdr:to>
      <xdr:col>55</xdr:col>
      <xdr:colOff>50800</xdr:colOff>
      <xdr:row>78</xdr:row>
      <xdr:rowOff>147789</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41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132566</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33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120980</xdr:rowOff>
    </xdr:from>
    <xdr:to>
      <xdr:col>50</xdr:col>
      <xdr:colOff>165100</xdr:colOff>
      <xdr:row>79</xdr:row>
      <xdr:rowOff>51130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49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42257</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404428" y="13586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102312</xdr:rowOff>
    </xdr:from>
    <xdr:to>
      <xdr:col>46</xdr:col>
      <xdr:colOff>38100</xdr:colOff>
      <xdr:row>79</xdr:row>
      <xdr:rowOff>32462</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47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23589</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428" y="13568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131611</xdr:rowOff>
    </xdr:from>
    <xdr:to>
      <xdr:col>41</xdr:col>
      <xdr:colOff>101600</xdr:colOff>
      <xdr:row>78</xdr:row>
      <xdr:rowOff>61761</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33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52888</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626428" y="134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137897</xdr:rowOff>
    </xdr:from>
    <xdr:to>
      <xdr:col>36</xdr:col>
      <xdr:colOff>165100</xdr:colOff>
      <xdr:row>79</xdr:row>
      <xdr:rowOff>68047</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51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59174</xdr:rowOff>
    </xdr:from>
    <xdr:ext cx="378565"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83017" y="136037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39249</xdr:rowOff>
    </xdr:from>
    <xdr:to>
      <xdr:col>55</xdr:col>
      <xdr:colOff>0</xdr:colOff>
      <xdr:row>96</xdr:row>
      <xdr:rowOff>158711</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326999"/>
          <a:ext cx="838200" cy="290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51821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339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132499</xdr:rowOff>
    </xdr:from>
    <xdr:to>
      <xdr:col>50</xdr:col>
      <xdr:colOff>114300</xdr:colOff>
      <xdr:row>96</xdr:row>
      <xdr:rowOff>158711</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591699"/>
          <a:ext cx="889000" cy="26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29115</xdr:rowOff>
    </xdr:from>
    <xdr:to>
      <xdr:col>45</xdr:col>
      <xdr:colOff>177800</xdr:colOff>
      <xdr:row>96</xdr:row>
      <xdr:rowOff>132499</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7861300" y="16488315"/>
          <a:ext cx="889000" cy="103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20523</xdr:rowOff>
    </xdr:from>
    <xdr:to>
      <xdr:col>41</xdr:col>
      <xdr:colOff>50800</xdr:colOff>
      <xdr:row>96</xdr:row>
      <xdr:rowOff>29115</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308273"/>
          <a:ext cx="889000" cy="180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111562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159899</xdr:rowOff>
    </xdr:from>
    <xdr:to>
      <xdr:col>55</xdr:col>
      <xdr:colOff>50800</xdr:colOff>
      <xdr:row>95</xdr:row>
      <xdr:rowOff>90049</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276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11326</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127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107911</xdr:rowOff>
    </xdr:from>
    <xdr:to>
      <xdr:col>50</xdr:col>
      <xdr:colOff>165100</xdr:colOff>
      <xdr:row>97</xdr:row>
      <xdr:rowOff>38061</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56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29188</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65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81699</xdr:rowOff>
    </xdr:from>
    <xdr:to>
      <xdr:col>46</xdr:col>
      <xdr:colOff>38100</xdr:colOff>
      <xdr:row>97</xdr:row>
      <xdr:rowOff>11849</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540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2976</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633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149765</xdr:rowOff>
    </xdr:from>
    <xdr:to>
      <xdr:col>41</xdr:col>
      <xdr:colOff>101600</xdr:colOff>
      <xdr:row>96</xdr:row>
      <xdr:rowOff>79915</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43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96442</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212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141173</xdr:rowOff>
    </xdr:from>
    <xdr:to>
      <xdr:col>36</xdr:col>
      <xdr:colOff>165100</xdr:colOff>
      <xdr:row>95</xdr:row>
      <xdr:rowOff>71323</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25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87850</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032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97137</xdr:rowOff>
    </xdr:from>
    <xdr:to>
      <xdr:col>71</xdr:col>
      <xdr:colOff>177800</xdr:colOff>
      <xdr:row>39</xdr:row>
      <xdr:rowOff>98878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783687"/>
          <a:ext cx="889000" cy="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46337</xdr:rowOff>
    </xdr:from>
    <xdr:to>
      <xdr:col>67</xdr:col>
      <xdr:colOff>101600</xdr:colOff>
      <xdr:row>39</xdr:row>
      <xdr:rowOff>147937</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7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139064</xdr:rowOff>
    </xdr:from>
    <xdr:ext cx="313932"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57333" y="682561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117823</xdr:rowOff>
    </xdr:from>
    <xdr:to>
      <xdr:col>85</xdr:col>
      <xdr:colOff>127000</xdr:colOff>
      <xdr:row>74</xdr:row>
      <xdr:rowOff>135379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2805123"/>
          <a:ext cx="838200" cy="1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92242</xdr:rowOff>
    </xdr:from>
    <xdr:to>
      <xdr:col>81</xdr:col>
      <xdr:colOff>50800</xdr:colOff>
      <xdr:row>74</xdr:row>
      <xdr:rowOff>117823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2779542"/>
          <a:ext cx="889000" cy="2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60765</xdr:rowOff>
    </xdr:from>
    <xdr:to>
      <xdr:col>76</xdr:col>
      <xdr:colOff>114300</xdr:colOff>
      <xdr:row>74</xdr:row>
      <xdr:rowOff>92242</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2576615"/>
          <a:ext cx="889000" cy="20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60765</xdr:rowOff>
    </xdr:from>
    <xdr:to>
      <xdr:col>71</xdr:col>
      <xdr:colOff>177800</xdr:colOff>
      <xdr:row>74</xdr:row>
      <xdr:rowOff>1100</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2576615"/>
          <a:ext cx="889000" cy="111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84579</xdr:rowOff>
    </xdr:from>
    <xdr:to>
      <xdr:col>85</xdr:col>
      <xdr:colOff>177800</xdr:colOff>
      <xdr:row>75</xdr:row>
      <xdr:rowOff>14729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77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107456</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623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67023</xdr:rowOff>
    </xdr:from>
    <xdr:to>
      <xdr:col>81</xdr:col>
      <xdr:colOff>101600</xdr:colOff>
      <xdr:row>74</xdr:row>
      <xdr:rowOff>168623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75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13700</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529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41442</xdr:rowOff>
    </xdr:from>
    <xdr:to>
      <xdr:col>76</xdr:col>
      <xdr:colOff>165100</xdr:colOff>
      <xdr:row>74</xdr:row>
      <xdr:rowOff>143042</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728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159569</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503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9965</xdr:rowOff>
    </xdr:from>
    <xdr:to>
      <xdr:col>72</xdr:col>
      <xdr:colOff>38100</xdr:colOff>
      <xdr:row>73</xdr:row>
      <xdr:rowOff>111565</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52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128092</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30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121750</xdr:rowOff>
    </xdr:from>
    <xdr:to>
      <xdr:col>67</xdr:col>
      <xdr:colOff>101600</xdr:colOff>
      <xdr:row>74</xdr:row>
      <xdr:rowOff>51900</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63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68427</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41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108953</xdr:rowOff>
    </xdr:from>
    <xdr:to>
      <xdr:col>85</xdr:col>
      <xdr:colOff>127000</xdr:colOff>
      <xdr:row>97</xdr:row>
      <xdr:rowOff>50051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568153"/>
          <a:ext cx="838200" cy="11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77443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708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102819</xdr:rowOff>
    </xdr:from>
    <xdr:to>
      <xdr:col>81</xdr:col>
      <xdr:colOff>50800</xdr:colOff>
      <xdr:row>96</xdr:row>
      <xdr:rowOff>108953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562019"/>
          <a:ext cx="889000" cy="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40237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84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102819</xdr:rowOff>
    </xdr:from>
    <xdr:to>
      <xdr:col>76</xdr:col>
      <xdr:colOff>114300</xdr:colOff>
      <xdr:row>98</xdr:row>
      <xdr:rowOff>25648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562019"/>
          <a:ext cx="889000" cy="265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19587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82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121241</xdr:rowOff>
    </xdr:from>
    <xdr:to>
      <xdr:col>71</xdr:col>
      <xdr:colOff>177800</xdr:colOff>
      <xdr:row>98</xdr:row>
      <xdr:rowOff>25648</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a:off x="12814300" y="16751891"/>
          <a:ext cx="889000" cy="7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113180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1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170701</xdr:rowOff>
    </xdr:from>
    <xdr:to>
      <xdr:col>85</xdr:col>
      <xdr:colOff>177800</xdr:colOff>
      <xdr:row>97</xdr:row>
      <xdr:rowOff>100851</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62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22128</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481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58153</xdr:rowOff>
    </xdr:from>
    <xdr:to>
      <xdr:col>81</xdr:col>
      <xdr:colOff>101600</xdr:colOff>
      <xdr:row>96</xdr:row>
      <xdr:rowOff>159753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51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4830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29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52019</xdr:rowOff>
    </xdr:from>
    <xdr:to>
      <xdr:col>76</xdr:col>
      <xdr:colOff>165100</xdr:colOff>
      <xdr:row>96</xdr:row>
      <xdr:rowOff>153619</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5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170146</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286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146298</xdr:rowOff>
    </xdr:from>
    <xdr:to>
      <xdr:col>72</xdr:col>
      <xdr:colOff>38100</xdr:colOff>
      <xdr:row>98</xdr:row>
      <xdr:rowOff>76448</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77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67575</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68428" y="1686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70441</xdr:rowOff>
    </xdr:from>
    <xdr:to>
      <xdr:col>67</xdr:col>
      <xdr:colOff>101600</xdr:colOff>
      <xdr:row>98</xdr:row>
      <xdr:rowOff>591</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70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17118</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476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139243</xdr:rowOff>
    </xdr:from>
    <xdr:to>
      <xdr:col>116</xdr:col>
      <xdr:colOff>63500</xdr:colOff>
      <xdr:row>38</xdr:row>
      <xdr:rowOff>139243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6543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139243</xdr:rowOff>
    </xdr:from>
    <xdr:to>
      <xdr:col>111</xdr:col>
      <xdr:colOff>177800</xdr:colOff>
      <xdr:row>38</xdr:row>
      <xdr:rowOff>139243</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654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139243</xdr:rowOff>
    </xdr:from>
    <xdr:to>
      <xdr:col>107</xdr:col>
      <xdr:colOff>50800</xdr:colOff>
      <xdr:row>38</xdr:row>
      <xdr:rowOff>139471</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6654343"/>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134214</xdr:rowOff>
    </xdr:from>
    <xdr:to>
      <xdr:col>102</xdr:col>
      <xdr:colOff>114300</xdr:colOff>
      <xdr:row>38</xdr:row>
      <xdr:rowOff>139471</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649314"/>
          <a:ext cx="889000" cy="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88443</xdr:rowOff>
    </xdr:from>
    <xdr:to>
      <xdr:col>116</xdr:col>
      <xdr:colOff>114300</xdr:colOff>
      <xdr:row>39</xdr:row>
      <xdr:rowOff>18593</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3370</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184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88443</xdr:rowOff>
    </xdr:from>
    <xdr:to>
      <xdr:col>112</xdr:col>
      <xdr:colOff>38100</xdr:colOff>
      <xdr:row>39</xdr:row>
      <xdr:rowOff>18593</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9720</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6962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88443</xdr:rowOff>
    </xdr:from>
    <xdr:to>
      <xdr:col>107</xdr:col>
      <xdr:colOff>101600</xdr:colOff>
      <xdr:row>39</xdr:row>
      <xdr:rowOff>18593</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9720</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6962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88671</xdr:rowOff>
    </xdr:from>
    <xdr:to>
      <xdr:col>102</xdr:col>
      <xdr:colOff>165100</xdr:colOff>
      <xdr:row>39</xdr:row>
      <xdr:rowOff>18821</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0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9948</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6964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9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4691</xdr:rowOff>
    </xdr:from>
    <xdr:ext cx="313932"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99333" y="66912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42164</xdr:rowOff>
    </xdr:from>
    <xdr:to>
      <xdr:col>116</xdr:col>
      <xdr:colOff>63500</xdr:colOff>
      <xdr:row>59</xdr:row>
      <xdr:rowOff>42697</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10157714"/>
          <a:ext cx="8382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41764</xdr:rowOff>
    </xdr:from>
    <xdr:to>
      <xdr:col>111</xdr:col>
      <xdr:colOff>177800</xdr:colOff>
      <xdr:row>59</xdr:row>
      <xdr:rowOff>42164</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10157314"/>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11322</xdr:rowOff>
    </xdr:from>
    <xdr:to>
      <xdr:col>107</xdr:col>
      <xdr:colOff>50800</xdr:colOff>
      <xdr:row>59</xdr:row>
      <xdr:rowOff>41764</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126872"/>
          <a:ext cx="889000" cy="30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8789</xdr:rowOff>
    </xdr:from>
    <xdr:to>
      <xdr:col>102</xdr:col>
      <xdr:colOff>114300</xdr:colOff>
      <xdr:row>59</xdr:row>
      <xdr:rowOff>11322</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124339"/>
          <a:ext cx="889000" cy="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163347</xdr:rowOff>
    </xdr:from>
    <xdr:to>
      <xdr:col>116</xdr:col>
      <xdr:colOff>114300</xdr:colOff>
      <xdr:row>59</xdr:row>
      <xdr:rowOff>93497</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10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78274</xdr:rowOff>
    </xdr:from>
    <xdr:ext cx="313932"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100223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162814</xdr:rowOff>
    </xdr:from>
    <xdr:to>
      <xdr:col>112</xdr:col>
      <xdr:colOff>38100</xdr:colOff>
      <xdr:row>59</xdr:row>
      <xdr:rowOff>92964</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10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84091</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34017" y="101996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162414</xdr:rowOff>
    </xdr:from>
    <xdr:to>
      <xdr:col>107</xdr:col>
      <xdr:colOff>101600</xdr:colOff>
      <xdr:row>59</xdr:row>
      <xdr:rowOff>92564</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10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83691</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245017" y="10199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131972</xdr:rowOff>
    </xdr:from>
    <xdr:to>
      <xdr:col>102</xdr:col>
      <xdr:colOff>165100</xdr:colOff>
      <xdr:row>59</xdr:row>
      <xdr:rowOff>62122</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07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53249</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1016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129439</xdr:rowOff>
    </xdr:from>
    <xdr:to>
      <xdr:col>98</xdr:col>
      <xdr:colOff>38100</xdr:colOff>
      <xdr:row>59</xdr:row>
      <xdr:rowOff>59589</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07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50716</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1016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144538</xdr:rowOff>
    </xdr:from>
    <xdr:to>
      <xdr:col>116</xdr:col>
      <xdr:colOff>63500</xdr:colOff>
      <xdr:row>74</xdr:row>
      <xdr:rowOff>11226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660388"/>
          <a:ext cx="838200" cy="38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11226</xdr:rowOff>
    </xdr:from>
    <xdr:to>
      <xdr:col>111</xdr:col>
      <xdr:colOff>177800</xdr:colOff>
      <xdr:row>74</xdr:row>
      <xdr:rowOff>67234</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698526"/>
          <a:ext cx="889000" cy="56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67234</xdr:rowOff>
    </xdr:from>
    <xdr:to>
      <xdr:col>107</xdr:col>
      <xdr:colOff>50800</xdr:colOff>
      <xdr:row>74</xdr:row>
      <xdr:rowOff>71348</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754534"/>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71348</xdr:rowOff>
    </xdr:from>
    <xdr:to>
      <xdr:col>102</xdr:col>
      <xdr:colOff>114300</xdr:colOff>
      <xdr:row>74</xdr:row>
      <xdr:rowOff>142481</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758648"/>
          <a:ext cx="889000" cy="7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156557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0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93738</xdr:rowOff>
    </xdr:from>
    <xdr:to>
      <xdr:col>116</xdr:col>
      <xdr:colOff>114300</xdr:colOff>
      <xdr:row>74</xdr:row>
      <xdr:rowOff>23888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116615</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46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131876</xdr:rowOff>
    </xdr:from>
    <xdr:to>
      <xdr:col>112</xdr:col>
      <xdr:colOff>38100</xdr:colOff>
      <xdr:row>74</xdr:row>
      <xdr:rowOff>62026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64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78553</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422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16434</xdr:rowOff>
    </xdr:from>
    <xdr:to>
      <xdr:col>107</xdr:col>
      <xdr:colOff>101600</xdr:colOff>
      <xdr:row>74</xdr:row>
      <xdr:rowOff>118034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70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134561</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47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20548</xdr:rowOff>
    </xdr:from>
    <xdr:to>
      <xdr:col>102</xdr:col>
      <xdr:colOff>165100</xdr:colOff>
      <xdr:row>74</xdr:row>
      <xdr:rowOff>122148</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707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138675</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48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91681</xdr:rowOff>
    </xdr:from>
    <xdr:to>
      <xdr:col>98</xdr:col>
      <xdr:colOff>38100</xdr:colOff>
      <xdr:row>75</xdr:row>
      <xdr:rowOff>21831</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77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38358</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55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・歳出決算総額は、住民一人当たり約</a:t>
          </a:r>
          <a:r>
            <a:rPr kumimoji="1" lang="en-US" altLang="ja-JP" sz="1300">
              <a:latin typeface="ＭＳ ゴシック" panose="020B0609070205080204" pitchFamily="49" charset="-128"/>
              <a:ea typeface="ＭＳ ゴシック" panose="020B0609070205080204" pitchFamily="49" charset="-128"/>
            </a:rPr>
            <a:t>517</a:t>
          </a:r>
          <a:r>
            <a:rPr kumimoji="1" lang="ja-JP" altLang="en-US" sz="1300">
              <a:latin typeface="ＭＳ ゴシック" panose="020B0609070205080204" pitchFamily="49" charset="-128"/>
              <a:ea typeface="ＭＳ ゴシック" panose="020B0609070205080204" pitchFamily="49" charset="-128"/>
            </a:rPr>
            <a:t>千円で、義務的経費である人件費、扶助費、公債費が高い割合をしてめており、類似団体と比較して特に扶助費と公債費が高い数値であることから、本市は他市と比較して、硬直化した財政構造となっていることが分かる。</a:t>
          </a:r>
        </a:p>
        <a:p>
          <a:r>
            <a:rPr kumimoji="1" lang="ja-JP" altLang="en-US" sz="1300">
              <a:latin typeface="ＭＳ ゴシック" panose="020B0609070205080204" pitchFamily="49" charset="-128"/>
              <a:ea typeface="ＭＳ ゴシック" panose="020B0609070205080204" pitchFamily="49" charset="-128"/>
            </a:rPr>
            <a:t>・人件費は、住民一人当たり</a:t>
          </a:r>
          <a:r>
            <a:rPr kumimoji="1" lang="en-US" altLang="ja-JP" sz="1300">
              <a:latin typeface="ＭＳ ゴシック" panose="020B0609070205080204" pitchFamily="49" charset="-128"/>
              <a:ea typeface="ＭＳ ゴシック" panose="020B0609070205080204" pitchFamily="49" charset="-128"/>
            </a:rPr>
            <a:t>69,383</a:t>
          </a:r>
          <a:r>
            <a:rPr kumimoji="1" lang="ja-JP" altLang="en-US" sz="1300">
              <a:latin typeface="ＭＳ ゴシック" panose="020B0609070205080204" pitchFamily="49" charset="-128"/>
              <a:ea typeface="ＭＳ ゴシック" panose="020B0609070205080204" pitchFamily="49" charset="-128"/>
            </a:rPr>
            <a:t>円で、令和</a:t>
          </a:r>
          <a:r>
            <a:rPr kumimoji="1" lang="en-US" altLang="ja-JP" sz="1300">
              <a:latin typeface="ＭＳ ゴシック" panose="020B0609070205080204" pitchFamily="49" charset="-128"/>
              <a:ea typeface="ＭＳ ゴシック" panose="020B0609070205080204" pitchFamily="49" charset="-128"/>
            </a:rPr>
            <a:t>6</a:t>
          </a:r>
          <a:r>
            <a:rPr kumimoji="1" lang="ja-JP" altLang="en-US" sz="1300">
              <a:latin typeface="ＭＳ ゴシック" panose="020B0609070205080204" pitchFamily="49" charset="-128"/>
              <a:ea typeface="ＭＳ ゴシック" panose="020B0609070205080204" pitchFamily="49" charset="-128"/>
            </a:rPr>
            <a:t>年度は人事院勧告に伴う給与改定に加え、定年引き上げに伴う退職手当の増などにより、前年度より</a:t>
          </a:r>
          <a:r>
            <a:rPr kumimoji="1" lang="en-US" altLang="ja-JP" sz="1300">
              <a:latin typeface="ＭＳ ゴシック" panose="020B0609070205080204" pitchFamily="49" charset="-128"/>
              <a:ea typeface="ＭＳ ゴシック" panose="020B0609070205080204" pitchFamily="49" charset="-128"/>
            </a:rPr>
            <a:t>6,440</a:t>
          </a:r>
          <a:r>
            <a:rPr kumimoji="1" lang="ja-JP" altLang="en-US" sz="1300">
              <a:latin typeface="ＭＳ ゴシック" panose="020B0609070205080204" pitchFamily="49" charset="-128"/>
              <a:ea typeface="ＭＳ ゴシック" panose="020B0609070205080204" pitchFamily="49" charset="-128"/>
            </a:rPr>
            <a:t>円増加したが、依然として類似団体と同水準を保っている。</a:t>
          </a:r>
        </a:p>
        <a:p>
          <a:r>
            <a:rPr kumimoji="1" lang="ja-JP" altLang="en-US" sz="1300">
              <a:latin typeface="ＭＳ ゴシック" panose="020B0609070205080204" pitchFamily="49" charset="-128"/>
              <a:ea typeface="ＭＳ ゴシック" panose="020B0609070205080204" pitchFamily="49" charset="-128"/>
            </a:rPr>
            <a:t>・扶助費は、住民一人当たり</a:t>
          </a:r>
          <a:r>
            <a:rPr kumimoji="1" lang="en-US" altLang="ja-JP" sz="1300">
              <a:latin typeface="ＭＳ ゴシック" panose="020B0609070205080204" pitchFamily="49" charset="-128"/>
              <a:ea typeface="ＭＳ ゴシック" panose="020B0609070205080204" pitchFamily="49" charset="-128"/>
            </a:rPr>
            <a:t>201,781</a:t>
          </a:r>
          <a:r>
            <a:rPr kumimoji="1" lang="ja-JP" altLang="en-US" sz="1300">
              <a:latin typeface="ＭＳ ゴシック" panose="020B0609070205080204" pitchFamily="49" charset="-128"/>
              <a:ea typeface="ＭＳ ゴシック" panose="020B0609070205080204" pitchFamily="49" charset="-128"/>
            </a:rPr>
            <a:t>円であり、施設型給付費や障害者（児）自立支援事業費などの増により、増加傾向にある。また、生活保護受給者の割合（保護率）は減少傾向にあるものの、類似団体と比較すると依然として高い推移となっており、生活保護受給者の高齢化による生活保護医療扶助費の増加が見込まれることから、引き続き適正な執行管理に努める必要がある。</a:t>
          </a:r>
        </a:p>
        <a:p>
          <a:r>
            <a:rPr kumimoji="1" lang="ja-JP" altLang="en-US" sz="1300">
              <a:latin typeface="ＭＳ ゴシック" panose="020B0609070205080204" pitchFamily="49" charset="-128"/>
              <a:ea typeface="ＭＳ ゴシック" panose="020B0609070205080204" pitchFamily="49" charset="-128"/>
            </a:rPr>
            <a:t>・公債費は、住民一人当たり</a:t>
          </a:r>
          <a:r>
            <a:rPr kumimoji="1" lang="en-US" altLang="ja-JP" sz="1300">
              <a:latin typeface="ＭＳ ゴシック" panose="020B0609070205080204" pitchFamily="49" charset="-128"/>
              <a:ea typeface="ＭＳ ゴシック" panose="020B0609070205080204" pitchFamily="49" charset="-128"/>
            </a:rPr>
            <a:t>50,189</a:t>
          </a:r>
          <a:r>
            <a:rPr kumimoji="1" lang="ja-JP" altLang="en-US" sz="1300">
              <a:latin typeface="ＭＳ ゴシック" panose="020B0609070205080204" pitchFamily="49" charset="-128"/>
              <a:ea typeface="ＭＳ ゴシック" panose="020B0609070205080204" pitchFamily="49" charset="-128"/>
            </a:rPr>
            <a:t>円であり、市債の計画的な発行に伴う将来負担の減により、市債の残高及び元利償還金が減少したことから、減少傾向にあるが、類似団体と比較すると依然として高い推移となっている。引き続き、令和</a:t>
          </a:r>
          <a:r>
            <a:rPr kumimoji="1" lang="en-US" altLang="ja-JP" sz="1300">
              <a:latin typeface="ＭＳ ゴシック" panose="020B0609070205080204" pitchFamily="49" charset="-128"/>
              <a:ea typeface="ＭＳ ゴシック" panose="020B0609070205080204" pitchFamily="49" charset="-128"/>
            </a:rPr>
            <a:t>5</a:t>
          </a:r>
          <a:r>
            <a:rPr kumimoji="1" lang="ja-JP" altLang="en-US" sz="1300">
              <a:latin typeface="ＭＳ ゴシック" panose="020B0609070205080204" pitchFamily="49" charset="-128"/>
              <a:ea typeface="ＭＳ ゴシック" panose="020B0609070205080204" pitchFamily="49" charset="-128"/>
            </a:rPr>
            <a:t>年度から</a:t>
          </a:r>
          <a:r>
            <a:rPr kumimoji="1" lang="en-US" altLang="ja-JP" sz="1300">
              <a:latin typeface="ＭＳ ゴシック" panose="020B0609070205080204" pitchFamily="49" charset="-128"/>
              <a:ea typeface="ＭＳ ゴシック" panose="020B0609070205080204" pitchFamily="49" charset="-128"/>
            </a:rPr>
            <a:t>10</a:t>
          </a:r>
          <a:r>
            <a:rPr kumimoji="1" lang="ja-JP" altLang="en-US" sz="1300">
              <a:latin typeface="ＭＳ ゴシック" panose="020B0609070205080204" pitchFamily="49" charset="-128"/>
              <a:ea typeface="ＭＳ ゴシック" panose="020B0609070205080204" pitchFamily="49" charset="-128"/>
            </a:rPr>
            <a:t>年間の財政運営の方向性を示す「財政運営方針」で掲げた令和</a:t>
          </a:r>
          <a:r>
            <a:rPr kumimoji="1" lang="en-US" altLang="ja-JP" sz="1300">
              <a:latin typeface="ＭＳ ゴシック" panose="020B0609070205080204" pitchFamily="49" charset="-128"/>
              <a:ea typeface="ＭＳ ゴシック" panose="020B0609070205080204" pitchFamily="49" charset="-128"/>
            </a:rPr>
            <a:t>14</a:t>
          </a:r>
          <a:r>
            <a:rPr kumimoji="1" lang="ja-JP" altLang="en-US" sz="1300">
              <a:latin typeface="ＭＳ ゴシック" panose="020B0609070205080204" pitchFamily="49" charset="-128"/>
              <a:ea typeface="ＭＳ ゴシック" panose="020B0609070205080204" pitchFamily="49" charset="-128"/>
            </a:rPr>
            <a:t>年度末における将来負担の残高目標に向け、将来負担の縮減と必要な投資的事業の実施をバランスよく両立させていくことで、公債費の適正な管理を行っていく。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兵庫県尼崎市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457,508
443,253
50.70
239,931,667
236,476,338
2,809,101
109,613,015
163,323,950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166370</xdr:rowOff>
    </xdr:from>
    <xdr:to>
      <xdr:col>24</xdr:col>
      <xdr:colOff>63500</xdr:colOff>
      <xdr:row>36</xdr:row>
      <xdr:rowOff>10922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67120"/>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164084</xdr:rowOff>
    </xdr:from>
    <xdr:to>
      <xdr:col>19</xdr:col>
      <xdr:colOff>177800</xdr:colOff>
      <xdr:row>35</xdr:row>
      <xdr:rowOff>166370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16483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164084</xdr:rowOff>
    </xdr:from>
    <xdr:to>
      <xdr:col>15</xdr:col>
      <xdr:colOff>50800</xdr:colOff>
      <xdr:row>36</xdr:row>
      <xdr:rowOff>27686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64834"/>
          <a:ext cx="8890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27686</xdr:rowOff>
    </xdr:from>
    <xdr:to>
      <xdr:col>10</xdr:col>
      <xdr:colOff>114300</xdr:colOff>
      <xdr:row>36</xdr:row>
      <xdr:rowOff>49784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99886"/>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131572</xdr:rowOff>
    </xdr:from>
    <xdr:to>
      <xdr:col>24</xdr:col>
      <xdr:colOff>114300</xdr:colOff>
      <xdr:row>36</xdr:row>
      <xdr:rowOff>61722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3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109999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10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115570</xdr:rowOff>
    </xdr:from>
    <xdr:to>
      <xdr:col>20</xdr:col>
      <xdr:colOff>38100</xdr:colOff>
      <xdr:row>36</xdr:row>
      <xdr:rowOff>45720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1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36847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0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113284</xdr:rowOff>
    </xdr:from>
    <xdr:to>
      <xdr:col>15</xdr:col>
      <xdr:colOff>101600</xdr:colOff>
      <xdr:row>36</xdr:row>
      <xdr:rowOff>43434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14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34561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0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148336</xdr:rowOff>
    </xdr:from>
    <xdr:to>
      <xdr:col>10</xdr:col>
      <xdr:colOff>165100</xdr:colOff>
      <xdr:row>36</xdr:row>
      <xdr:rowOff>78486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4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69613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170434</xdr:rowOff>
    </xdr:from>
    <xdr:to>
      <xdr:col>6</xdr:col>
      <xdr:colOff>38100</xdr:colOff>
      <xdr:row>36</xdr:row>
      <xdr:rowOff>100584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7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91711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6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151333</xdr:rowOff>
    </xdr:from>
    <xdr:to>
      <xdr:col>24</xdr:col>
      <xdr:colOff>63500</xdr:colOff>
      <xdr:row>58</xdr:row>
      <xdr:rowOff>14415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923983"/>
          <a:ext cx="838200" cy="34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106947</xdr:rowOff>
    </xdr:from>
    <xdr:to>
      <xdr:col>19</xdr:col>
      <xdr:colOff>177800</xdr:colOff>
      <xdr:row>57</xdr:row>
      <xdr:rowOff>151333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879597"/>
          <a:ext cx="889000" cy="4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89819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106947</xdr:rowOff>
    </xdr:from>
    <xdr:to>
      <xdr:col>15</xdr:col>
      <xdr:colOff>50800</xdr:colOff>
      <xdr:row>58</xdr:row>
      <xdr:rowOff>113081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879597"/>
          <a:ext cx="889000" cy="177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67149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01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123152</xdr:rowOff>
    </xdr:from>
    <xdr:to>
      <xdr:col>10</xdr:col>
      <xdr:colOff>114300</xdr:colOff>
      <xdr:row>58</xdr:row>
      <xdr:rowOff>113081</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695652"/>
          <a:ext cx="889000" cy="136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93463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45800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78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135065</xdr:rowOff>
    </xdr:from>
    <xdr:to>
      <xdr:col>24</xdr:col>
      <xdr:colOff>114300</xdr:colOff>
      <xdr:row>58</xdr:row>
      <xdr:rowOff>65215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0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113492</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8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100533</xdr:rowOff>
    </xdr:from>
    <xdr:to>
      <xdr:col>20</xdr:col>
      <xdr:colOff>38100</xdr:colOff>
      <xdr:row>58</xdr:row>
      <xdr:rowOff>30683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7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47210</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64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56147</xdr:rowOff>
    </xdr:from>
    <xdr:to>
      <xdr:col>15</xdr:col>
      <xdr:colOff>101600</xdr:colOff>
      <xdr:row>57</xdr:row>
      <xdr:rowOff>157747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2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2824</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604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62281</xdr:rowOff>
    </xdr:from>
    <xdr:to>
      <xdr:col>10</xdr:col>
      <xdr:colOff>165100</xdr:colOff>
      <xdr:row>58</xdr:row>
      <xdr:rowOff>163881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00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155008</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099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72352</xdr:rowOff>
    </xdr:from>
    <xdr:to>
      <xdr:col>6</xdr:col>
      <xdr:colOff>38100</xdr:colOff>
      <xdr:row>51</xdr:row>
      <xdr:rowOff>2502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4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19029</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420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135768</xdr:rowOff>
    </xdr:from>
    <xdr:to>
      <xdr:col>24</xdr:col>
      <xdr:colOff>63500</xdr:colOff>
      <xdr:row>74</xdr:row>
      <xdr:rowOff>47871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2651618"/>
          <a:ext cx="838200" cy="83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5537</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30357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47871</xdr:rowOff>
    </xdr:from>
    <xdr:to>
      <xdr:col>19</xdr:col>
      <xdr:colOff>177800</xdr:colOff>
      <xdr:row>74</xdr:row>
      <xdr:rowOff>148258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2735171"/>
          <a:ext cx="889000" cy="10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19686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221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94361</xdr:rowOff>
    </xdr:from>
    <xdr:to>
      <xdr:col>15</xdr:col>
      <xdr:colOff>50800</xdr:colOff>
      <xdr:row>74</xdr:row>
      <xdr:rowOff>148258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2781661"/>
          <a:ext cx="889000" cy="53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96390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29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94361</xdr:rowOff>
    </xdr:from>
    <xdr:to>
      <xdr:col>10</xdr:col>
      <xdr:colOff>114300</xdr:colOff>
      <xdr:row>75</xdr:row>
      <xdr:rowOff>168374</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2781661"/>
          <a:ext cx="889000" cy="24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44916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24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68516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44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84968</xdr:rowOff>
    </xdr:from>
    <xdr:to>
      <xdr:col>24</xdr:col>
      <xdr:colOff>114300</xdr:colOff>
      <xdr:row>74</xdr:row>
      <xdr:rowOff>15118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600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107845</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452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168521</xdr:rowOff>
    </xdr:from>
    <xdr:to>
      <xdr:col>20</xdr:col>
      <xdr:colOff>38100</xdr:colOff>
      <xdr:row>74</xdr:row>
      <xdr:rowOff>98671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2684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115198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2459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97458</xdr:rowOff>
    </xdr:from>
    <xdr:to>
      <xdr:col>15</xdr:col>
      <xdr:colOff>101600</xdr:colOff>
      <xdr:row>75</xdr:row>
      <xdr:rowOff>27608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278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44135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2559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43561</xdr:rowOff>
    </xdr:from>
    <xdr:to>
      <xdr:col>10</xdr:col>
      <xdr:colOff>165100</xdr:colOff>
      <xdr:row>74</xdr:row>
      <xdr:rowOff>145161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2730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161688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2506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117574</xdr:rowOff>
    </xdr:from>
    <xdr:to>
      <xdr:col>6</xdr:col>
      <xdr:colOff>38100</xdr:colOff>
      <xdr:row>76</xdr:row>
      <xdr:rowOff>47724</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2976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64251</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2751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49197</xdr:rowOff>
    </xdr:from>
    <xdr:to>
      <xdr:col>24</xdr:col>
      <xdr:colOff>63500</xdr:colOff>
      <xdr:row>96</xdr:row>
      <xdr:rowOff>127721</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508397"/>
          <a:ext cx="838200" cy="7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100199</xdr:rowOff>
    </xdr:from>
    <xdr:to>
      <xdr:col>19</xdr:col>
      <xdr:colOff>177800</xdr:colOff>
      <xdr:row>96</xdr:row>
      <xdr:rowOff>127721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387949"/>
          <a:ext cx="889000" cy="198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100199</xdr:rowOff>
    </xdr:from>
    <xdr:to>
      <xdr:col>15</xdr:col>
      <xdr:colOff>50800</xdr:colOff>
      <xdr:row>96</xdr:row>
      <xdr:rowOff>1786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387949"/>
          <a:ext cx="889000" cy="73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1786</xdr:rowOff>
    </xdr:from>
    <xdr:to>
      <xdr:col>10</xdr:col>
      <xdr:colOff>114300</xdr:colOff>
      <xdr:row>97</xdr:row>
      <xdr:rowOff>66182</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460986"/>
          <a:ext cx="889000" cy="235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169847</xdr:rowOff>
    </xdr:from>
    <xdr:to>
      <xdr:col>24</xdr:col>
      <xdr:colOff>114300</xdr:colOff>
      <xdr:row>96</xdr:row>
      <xdr:rowOff>99997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45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148274</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436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76921</xdr:rowOff>
    </xdr:from>
    <xdr:to>
      <xdr:col>20</xdr:col>
      <xdr:colOff>38100</xdr:colOff>
      <xdr:row>97</xdr:row>
      <xdr:rowOff>7071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53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169648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62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49399</xdr:rowOff>
    </xdr:from>
    <xdr:to>
      <xdr:col>15</xdr:col>
      <xdr:colOff>101600</xdr:colOff>
      <xdr:row>95</xdr:row>
      <xdr:rowOff>150999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33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142126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42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122436</xdr:rowOff>
    </xdr:from>
    <xdr:to>
      <xdr:col>10</xdr:col>
      <xdr:colOff>165100</xdr:colOff>
      <xdr:row>96</xdr:row>
      <xdr:rowOff>52586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41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43713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50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15382</xdr:rowOff>
    </xdr:from>
    <xdr:to>
      <xdr:col>6</xdr:col>
      <xdr:colOff>38100</xdr:colOff>
      <xdr:row>97</xdr:row>
      <xdr:rowOff>116982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64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108109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73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149758</xdr:rowOff>
    </xdr:from>
    <xdr:to>
      <xdr:col>55</xdr:col>
      <xdr:colOff>0</xdr:colOff>
      <xdr:row>37</xdr:row>
      <xdr:rowOff>160274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493408"/>
          <a:ext cx="8382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146101</xdr:rowOff>
    </xdr:from>
    <xdr:to>
      <xdr:col>50</xdr:col>
      <xdr:colOff>114300</xdr:colOff>
      <xdr:row>37</xdr:row>
      <xdr:rowOff>160274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489751"/>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134671</xdr:rowOff>
    </xdr:from>
    <xdr:to>
      <xdr:col>45</xdr:col>
      <xdr:colOff>177800</xdr:colOff>
      <xdr:row>37</xdr:row>
      <xdr:rowOff>146101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306871"/>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134671</xdr:rowOff>
    </xdr:from>
    <xdr:to>
      <xdr:col>41</xdr:col>
      <xdr:colOff>50800</xdr:colOff>
      <xdr:row>37</xdr:row>
      <xdr:rowOff>146101</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306871"/>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21150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64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98958</xdr:rowOff>
    </xdr:from>
    <xdr:to>
      <xdr:col>55</xdr:col>
      <xdr:colOff>50800</xdr:colOff>
      <xdr:row>38</xdr:row>
      <xdr:rowOff>29108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4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77385</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421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109474</xdr:rowOff>
    </xdr:from>
    <xdr:to>
      <xdr:col>50</xdr:col>
      <xdr:colOff>165100</xdr:colOff>
      <xdr:row>38</xdr:row>
      <xdr:rowOff>39624</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5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30751</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5458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95301</xdr:rowOff>
    </xdr:from>
    <xdr:to>
      <xdr:col>46</xdr:col>
      <xdr:colOff>38100</xdr:colOff>
      <xdr:row>38</xdr:row>
      <xdr:rowOff>25451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43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16578</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531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83871</xdr:rowOff>
    </xdr:from>
    <xdr:to>
      <xdr:col>41</xdr:col>
      <xdr:colOff>101600</xdr:colOff>
      <xdr:row>37</xdr:row>
      <xdr:rowOff>14021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25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30548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0312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95301</xdr:rowOff>
    </xdr:from>
    <xdr:to>
      <xdr:col>36</xdr:col>
      <xdr:colOff>165100</xdr:colOff>
      <xdr:row>38</xdr:row>
      <xdr:rowOff>25451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43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16578</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531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17704</xdr:rowOff>
    </xdr:from>
    <xdr:to>
      <xdr:col>55</xdr:col>
      <xdr:colOff>0</xdr:colOff>
      <xdr:row>59</xdr:row>
      <xdr:rowOff>18923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10133254"/>
          <a:ext cx="838200" cy="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12370</xdr:rowOff>
    </xdr:from>
    <xdr:to>
      <xdr:col>50</xdr:col>
      <xdr:colOff>114300</xdr:colOff>
      <xdr:row>59</xdr:row>
      <xdr:rowOff>18923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10127920"/>
          <a:ext cx="8890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12370</xdr:rowOff>
    </xdr:from>
    <xdr:to>
      <xdr:col>45</xdr:col>
      <xdr:colOff>177800</xdr:colOff>
      <xdr:row>59</xdr:row>
      <xdr:rowOff>21209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127920"/>
          <a:ext cx="889000" cy="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15570</xdr:rowOff>
    </xdr:from>
    <xdr:to>
      <xdr:col>41</xdr:col>
      <xdr:colOff>50800</xdr:colOff>
      <xdr:row>59</xdr:row>
      <xdr:rowOff>21209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131120"/>
          <a:ext cx="889000" cy="5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54627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138354</xdr:rowOff>
    </xdr:from>
    <xdr:to>
      <xdr:col>55</xdr:col>
      <xdr:colOff>50800</xdr:colOff>
      <xdr:row>59</xdr:row>
      <xdr:rowOff>68504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8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53281</xdr:rowOff>
    </xdr:from>
    <xdr:ext cx="378565"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9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139573</xdr:rowOff>
    </xdr:from>
    <xdr:to>
      <xdr:col>50</xdr:col>
      <xdr:colOff>165100</xdr:colOff>
      <xdr:row>59</xdr:row>
      <xdr:rowOff>69723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8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60850</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50017" y="101764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133020</xdr:rowOff>
    </xdr:from>
    <xdr:to>
      <xdr:col>46</xdr:col>
      <xdr:colOff>38100</xdr:colOff>
      <xdr:row>59</xdr:row>
      <xdr:rowOff>63170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54297</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698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141859</xdr:rowOff>
    </xdr:from>
    <xdr:to>
      <xdr:col>41</xdr:col>
      <xdr:colOff>101600</xdr:colOff>
      <xdr:row>59</xdr:row>
      <xdr:rowOff>72009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8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63136</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786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136220</xdr:rowOff>
    </xdr:from>
    <xdr:to>
      <xdr:col>36</xdr:col>
      <xdr:colOff>165100</xdr:colOff>
      <xdr:row>59</xdr:row>
      <xdr:rowOff>66370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8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57497</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101730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31020</xdr:rowOff>
    </xdr:from>
    <xdr:to>
      <xdr:col>55</xdr:col>
      <xdr:colOff>0</xdr:colOff>
      <xdr:row>78</xdr:row>
      <xdr:rowOff>67672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404120"/>
          <a:ext cx="838200" cy="36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67672</xdr:rowOff>
    </xdr:from>
    <xdr:to>
      <xdr:col>50</xdr:col>
      <xdr:colOff>114300</xdr:colOff>
      <xdr:row>78</xdr:row>
      <xdr:rowOff>153473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440772"/>
          <a:ext cx="889000" cy="8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88875</xdr:rowOff>
    </xdr:from>
    <xdr:to>
      <xdr:col>45</xdr:col>
      <xdr:colOff>177800</xdr:colOff>
      <xdr:row>78</xdr:row>
      <xdr:rowOff>153473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461975"/>
          <a:ext cx="889000" cy="6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83731</xdr:rowOff>
    </xdr:from>
    <xdr:to>
      <xdr:col>41</xdr:col>
      <xdr:colOff>50800</xdr:colOff>
      <xdr:row>78</xdr:row>
      <xdr:rowOff>88875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56831"/>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151670</xdr:rowOff>
    </xdr:from>
    <xdr:to>
      <xdr:col>55</xdr:col>
      <xdr:colOff>50800</xdr:colOff>
      <xdr:row>78</xdr:row>
      <xdr:rowOff>81820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130097</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3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16872</xdr:rowOff>
    </xdr:from>
    <xdr:to>
      <xdr:col>50</xdr:col>
      <xdr:colOff>165100</xdr:colOff>
      <xdr:row>78</xdr:row>
      <xdr:rowOff>118472</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8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109599</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48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102673</xdr:rowOff>
    </xdr:from>
    <xdr:to>
      <xdr:col>46</xdr:col>
      <xdr:colOff>38100</xdr:colOff>
      <xdr:row>79</xdr:row>
      <xdr:rowOff>32823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75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23950</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568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38075</xdr:rowOff>
    </xdr:from>
    <xdr:to>
      <xdr:col>41</xdr:col>
      <xdr:colOff>101600</xdr:colOff>
      <xdr:row>78</xdr:row>
      <xdr:rowOff>139675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1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130802</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503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32931</xdr:rowOff>
    </xdr:from>
    <xdr:to>
      <xdr:col>36</xdr:col>
      <xdr:colOff>165100</xdr:colOff>
      <xdr:row>78</xdr:row>
      <xdr:rowOff>134531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0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125658</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49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77521</xdr:rowOff>
    </xdr:from>
    <xdr:to>
      <xdr:col>55</xdr:col>
      <xdr:colOff>0</xdr:colOff>
      <xdr:row>97</xdr:row>
      <xdr:rowOff>154045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708171"/>
          <a:ext cx="838200" cy="76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145320</xdr:rowOff>
    </xdr:from>
    <xdr:to>
      <xdr:col>50</xdr:col>
      <xdr:colOff>114300</xdr:colOff>
      <xdr:row>97</xdr:row>
      <xdr:rowOff>154045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775970"/>
          <a:ext cx="889000" cy="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144044</xdr:rowOff>
    </xdr:from>
    <xdr:to>
      <xdr:col>45</xdr:col>
      <xdr:colOff>177800</xdr:colOff>
      <xdr:row>97</xdr:row>
      <xdr:rowOff>145320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774694"/>
          <a:ext cx="889000" cy="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158655</xdr:rowOff>
    </xdr:from>
    <xdr:to>
      <xdr:col>41</xdr:col>
      <xdr:colOff>50800</xdr:colOff>
      <xdr:row>97</xdr:row>
      <xdr:rowOff>144044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617855"/>
          <a:ext cx="889000" cy="15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26721</xdr:rowOff>
    </xdr:from>
    <xdr:to>
      <xdr:col>55</xdr:col>
      <xdr:colOff>50800</xdr:colOff>
      <xdr:row>97</xdr:row>
      <xdr:rowOff>128321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5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5148</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35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103245</xdr:rowOff>
    </xdr:from>
    <xdr:to>
      <xdr:col>50</xdr:col>
      <xdr:colOff>165100</xdr:colOff>
      <xdr:row>98</xdr:row>
      <xdr:rowOff>33395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3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24522</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26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94520</xdr:rowOff>
    </xdr:from>
    <xdr:to>
      <xdr:col>46</xdr:col>
      <xdr:colOff>38100</xdr:colOff>
      <xdr:row>98</xdr:row>
      <xdr:rowOff>24670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2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15797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93244</xdr:rowOff>
    </xdr:from>
    <xdr:to>
      <xdr:col>41</xdr:col>
      <xdr:colOff>101600</xdr:colOff>
      <xdr:row>98</xdr:row>
      <xdr:rowOff>23394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2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14521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16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107855</xdr:rowOff>
    </xdr:from>
    <xdr:to>
      <xdr:col>36</xdr:col>
      <xdr:colOff>165100</xdr:colOff>
      <xdr:row>97</xdr:row>
      <xdr:rowOff>38005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6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29132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6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70467</xdr:rowOff>
    </xdr:from>
    <xdr:to>
      <xdr:col>85</xdr:col>
      <xdr:colOff>127000</xdr:colOff>
      <xdr:row>38</xdr:row>
      <xdr:rowOff>37157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414117"/>
          <a:ext cx="838200" cy="13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37157</xdr:rowOff>
    </xdr:from>
    <xdr:to>
      <xdr:col>81</xdr:col>
      <xdr:colOff>50800</xdr:colOff>
      <xdr:row>38</xdr:row>
      <xdr:rowOff>76236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552257"/>
          <a:ext cx="889000" cy="39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71991</xdr:rowOff>
    </xdr:from>
    <xdr:to>
      <xdr:col>76</xdr:col>
      <xdr:colOff>114300</xdr:colOff>
      <xdr:row>38</xdr:row>
      <xdr:rowOff>76236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3703300" y="6587091"/>
          <a:ext cx="8890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143945</xdr:rowOff>
    </xdr:from>
    <xdr:to>
      <xdr:col>71</xdr:col>
      <xdr:colOff>177800</xdr:colOff>
      <xdr:row>38</xdr:row>
      <xdr:rowOff>71991</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316145"/>
          <a:ext cx="889000" cy="270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109128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19667</xdr:rowOff>
    </xdr:from>
    <xdr:to>
      <xdr:col>85</xdr:col>
      <xdr:colOff>177800</xdr:colOff>
      <xdr:row>37</xdr:row>
      <xdr:rowOff>121267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36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169544</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34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157807</xdr:rowOff>
    </xdr:from>
    <xdr:to>
      <xdr:col>81</xdr:col>
      <xdr:colOff>101600</xdr:colOff>
      <xdr:row>38</xdr:row>
      <xdr:rowOff>87957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50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79084</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59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25436</xdr:rowOff>
    </xdr:from>
    <xdr:to>
      <xdr:col>76</xdr:col>
      <xdr:colOff>165100</xdr:colOff>
      <xdr:row>38</xdr:row>
      <xdr:rowOff>127036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54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118163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63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21191</xdr:rowOff>
    </xdr:from>
    <xdr:to>
      <xdr:col>72</xdr:col>
      <xdr:colOff>38100</xdr:colOff>
      <xdr:row>38</xdr:row>
      <xdr:rowOff>122791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536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113918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629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93145</xdr:rowOff>
    </xdr:from>
    <xdr:to>
      <xdr:col>67</xdr:col>
      <xdr:colOff>101600</xdr:colOff>
      <xdr:row>37</xdr:row>
      <xdr:rowOff>23295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26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39822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040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138329</xdr:rowOff>
    </xdr:from>
    <xdr:to>
      <xdr:col>85</xdr:col>
      <xdr:colOff>127000</xdr:colOff>
      <xdr:row>58</xdr:row>
      <xdr:rowOff>60147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739529"/>
          <a:ext cx="838200" cy="264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130694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388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133042</xdr:rowOff>
    </xdr:from>
    <xdr:to>
      <xdr:col>81</xdr:col>
      <xdr:colOff>50800</xdr:colOff>
      <xdr:row>58</xdr:row>
      <xdr:rowOff>60147</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4592300" y="9905692"/>
          <a:ext cx="889000" cy="98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72720</xdr:rowOff>
    </xdr:from>
    <xdr:to>
      <xdr:col>76</xdr:col>
      <xdr:colOff>114300</xdr:colOff>
      <xdr:row>57</xdr:row>
      <xdr:rowOff>133042</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3703300" y="9845370"/>
          <a:ext cx="889000" cy="6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35034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46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72720</xdr:rowOff>
    </xdr:from>
    <xdr:to>
      <xdr:col>71</xdr:col>
      <xdr:colOff>177800</xdr:colOff>
      <xdr:row>58</xdr:row>
      <xdr:rowOff>81693</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2814300" y="9845370"/>
          <a:ext cx="889000" cy="180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87529</xdr:rowOff>
    </xdr:from>
    <xdr:to>
      <xdr:col>85</xdr:col>
      <xdr:colOff>177800</xdr:colOff>
      <xdr:row>57</xdr:row>
      <xdr:rowOff>17679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68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65956</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667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9347</xdr:rowOff>
    </xdr:from>
    <xdr:to>
      <xdr:col>81</xdr:col>
      <xdr:colOff>101600</xdr:colOff>
      <xdr:row>58</xdr:row>
      <xdr:rowOff>110947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95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102074</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1004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82242</xdr:rowOff>
    </xdr:from>
    <xdr:to>
      <xdr:col>76</xdr:col>
      <xdr:colOff>165100</xdr:colOff>
      <xdr:row>58</xdr:row>
      <xdr:rowOff>12392</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85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3519</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94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21920</xdr:rowOff>
    </xdr:from>
    <xdr:to>
      <xdr:col>72</xdr:col>
      <xdr:colOff>38100</xdr:colOff>
      <xdr:row>57</xdr:row>
      <xdr:rowOff>123520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79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114647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88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30893</xdr:rowOff>
    </xdr:from>
    <xdr:to>
      <xdr:col>67</xdr:col>
      <xdr:colOff>101600</xdr:colOff>
      <xdr:row>58</xdr:row>
      <xdr:rowOff>132493</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97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123620</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10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97137</xdr:rowOff>
    </xdr:from>
    <xdr:to>
      <xdr:col>71</xdr:col>
      <xdr:colOff>177800</xdr:colOff>
      <xdr:row>79</xdr:row>
      <xdr:rowOff>98879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641687"/>
          <a:ext cx="889000" cy="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46337</xdr:rowOff>
    </xdr:from>
    <xdr:to>
      <xdr:col>67</xdr:col>
      <xdr:colOff>101600</xdr:colOff>
      <xdr:row>79</xdr:row>
      <xdr:rowOff>147937</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9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139064</xdr:rowOff>
    </xdr:from>
    <xdr:ext cx="313932"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57333" y="1368361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117801</xdr:rowOff>
    </xdr:from>
    <xdr:to>
      <xdr:col>85</xdr:col>
      <xdr:colOff>127000</xdr:colOff>
      <xdr:row>94</xdr:row>
      <xdr:rowOff>135379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234101"/>
          <a:ext cx="838200" cy="1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92242</xdr:rowOff>
    </xdr:from>
    <xdr:to>
      <xdr:col>81</xdr:col>
      <xdr:colOff>50800</xdr:colOff>
      <xdr:row>94</xdr:row>
      <xdr:rowOff>117801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208542"/>
          <a:ext cx="889000" cy="2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60764</xdr:rowOff>
    </xdr:from>
    <xdr:to>
      <xdr:col>76</xdr:col>
      <xdr:colOff>114300</xdr:colOff>
      <xdr:row>94</xdr:row>
      <xdr:rowOff>92242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005614"/>
          <a:ext cx="889000" cy="202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60764</xdr:rowOff>
    </xdr:from>
    <xdr:to>
      <xdr:col>71</xdr:col>
      <xdr:colOff>177800</xdr:colOff>
      <xdr:row>94</xdr:row>
      <xdr:rowOff>1099</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005614"/>
          <a:ext cx="889000" cy="111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84579</xdr:rowOff>
    </xdr:from>
    <xdr:to>
      <xdr:col>85</xdr:col>
      <xdr:colOff>177800</xdr:colOff>
      <xdr:row>95</xdr:row>
      <xdr:rowOff>14729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200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107456</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05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67001</xdr:rowOff>
    </xdr:from>
    <xdr:to>
      <xdr:col>81</xdr:col>
      <xdr:colOff>101600</xdr:colOff>
      <xdr:row>94</xdr:row>
      <xdr:rowOff>168601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18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13678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5958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41442</xdr:rowOff>
    </xdr:from>
    <xdr:to>
      <xdr:col>76</xdr:col>
      <xdr:colOff>165100</xdr:colOff>
      <xdr:row>94</xdr:row>
      <xdr:rowOff>143042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15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159569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5932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9964</xdr:rowOff>
    </xdr:from>
    <xdr:to>
      <xdr:col>72</xdr:col>
      <xdr:colOff>38100</xdr:colOff>
      <xdr:row>93</xdr:row>
      <xdr:rowOff>111564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595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128091</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5730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121749</xdr:rowOff>
    </xdr:from>
    <xdr:to>
      <xdr:col>67</xdr:col>
      <xdr:colOff>101600</xdr:colOff>
      <xdr:row>94</xdr:row>
      <xdr:rowOff>51899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06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68426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584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273,016</a:t>
          </a:r>
          <a:r>
            <a:rPr kumimoji="1" lang="ja-JP" altLang="en-US" sz="1300">
              <a:latin typeface="ＭＳ Ｐゴシック" panose="020B0600070205080204" pitchFamily="50" charset="-128"/>
              <a:ea typeface="ＭＳ Ｐゴシック" panose="020B0600070205080204" pitchFamily="50" charset="-128"/>
            </a:rPr>
            <a:t>円となっている。本市は生活保護受給者の割合（保護率）が高いことにより、類似団体と比較すると依然として高い推移となっていることに加え、物価高騰に直面する低所得世帯への支援策として実施した低所得者支援給付関係事業費の増などにより、前年度から増加した。</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50,189</a:t>
          </a:r>
          <a:r>
            <a:rPr kumimoji="1" lang="ja-JP" altLang="en-US" sz="1300">
              <a:latin typeface="ＭＳ Ｐゴシック" panose="020B0600070205080204" pitchFamily="50" charset="-128"/>
              <a:ea typeface="ＭＳ Ｐゴシック" panose="020B0600070205080204" pitchFamily="50" charset="-128"/>
            </a:rPr>
            <a:t>円となっている。市債の計画的な発行に伴う将来負担の減により、市債の残高及び元利償還金が減少したことから、減少傾向にあるが、類似団体と比較すると依然として高い推移となっている。引き続き、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年間の財政運営の方向性を示す「財政運営方針」で掲げた令和</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年度末における将来負担の残高目標に向け、将来負担の縮減と必要な投資的事業の実施をバランスよく両立させていくことで、公債費の適正な管理を行っていく。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兵庫県尼崎市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令和７年度に返還が必要となる各種還付金相当額や出資金返還金等を積み立てたことから財政調整基金残高</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は増加した。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引き続き、災害対応や税収の大幅な変動等が生じた際に、近隣の他都市と同程度の対応を図ることができるよう、類似他都市並の残高を確保していく。</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また、前年度と比較して実質収支が改善したことにより、実質単年度収支も改善となった。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兵庫県尼崎市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連結実質赤字比率は、昨年度に引き続き、全体として黒字となっている。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一般会計については、今後、一層の高齢化や人口減少、公共施設の老朽化などの財政運営上の課題に加えて、次期焼却施設の整備に係る将来負担の増加が見込まれているため、将来負担の縮減と必要な投資的事業の実施をバランスよく両立させていく必要が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兵庫県尼崎市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元利償還金は、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市債の計画的な発行に伴う将来負担の減により、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減少傾向にある。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引き続き</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年間の財政運営の方向性を示す「財政運営方針」で掲げた令和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年度末における将来負担の残高目標</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の達成</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に向け、将来負担の縮減と必要な投資的事業の実施をバランスよく両立させていく。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現在、発行している満期一括償還地方債は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兵庫県市町共同公募債（グリーンボンド）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のみであり、令和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年度に全て償還する見込みである。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兵庫県尼崎市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将来負担比率の分子は、市債の発行を計画的に行ってきたことや早期償還により市債の償還を進めてきたこと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による地方債現在高の減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、また、充当可能な基金残高が増加したことなどにより、前年度と比べ減少した。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一方で、今後は次期焼却施設の建設や、学校</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施設の改修・更新</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、公共施設の適正管理など、必要な投資が多数見込まれることから、将来負担の縮減と必要な投資的事業の実施をバランスよく両立させていくことで、地方債残高の縮減に向けて取り組む。</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CD008D69-947E-4A6B-BAC6-66A6B2ED2E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4477A729-6009-47E8-BD9C-0BEB84B93F72}"/>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D712273-1CBA-4DFF-BCA5-D0CF431D371C}"/>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9EA3FCF6-B642-4167-AC8C-1A3F5862AB8E}"/>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99044EFA-A807-497D-A107-35C5C99D4164}"/>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578CF774-F669-4890-9874-845B14E9DB7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45675B52-253F-4113-8553-673B7D9FAC49}"/>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兵庫県尼崎市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31702DE4-AAD3-422D-BF9B-18EB2F613AB7}"/>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3EE6D301-4728-4148-9E75-10BC0C4F9713}"/>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112D5ED-93D5-4779-837D-AA95D7B2AFD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B16E527-272B-41A9-B8A9-ED2779900FC7}"/>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・「公共施設整備保全基金」に不動産売払収入や収益事業収入の一部等を積み立てたことや、「減債基金」に不動産売払収入を積み立てたこと等により、基金全体として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・主要３基金については、令和５年度から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年間の財政運営の方向性を示す「財政運営方針」に掲げるルールに基づき積立・活用を行う。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主要３基金・・・財政調整基金、減債基金、公共施設整備保全基金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F93E047C-A49E-407C-841E-8565D9FA86FF}"/>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E0CE2134-B54B-4ABB-A12B-3DAA62F9D45E}"/>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C967A8CD-8108-424D-B8FC-02A19F67FDD2}"/>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・公共施設整備保全基金：市が設置する公共施設の整備及び保全に要する経費の財源を確保する。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・新本庁舎建設基金：尼崎市役所本庁舎の建設に要する経費の財源を確保する。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・公共施設整備保全基金：投資的事業への活用のために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百万円取り崩した一方で、</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収益事業集の一部等を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2,818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百万円積み立てた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ことから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・新本庁舎建設基金：収益事業収入の一部等を積み立てたことから、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・公共施設整備保全基金：原則として直近３ヵ年における積立平均額の３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４を限度に投資的事業等に対して活用。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・新本庁舎建設基金：本庁舎を新たに建て替える際の財源とするため、収益事業収入の一部等を積み立てる。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C03362E7-5913-4145-8E8D-91389553163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42EAD84-7849-45CF-8CA6-50B07FADFCD2}"/>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74356244-451D-463F-A758-8D2CB12BE15F}"/>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・令和６年度に返還した各種還付金等のために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百万円を取り崩した一方で、令和５年度決算の収支剰余金の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相当や、令和７年度に返還が必要となる各種還付金相当額に備えるなど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・災害対応や税収の大幅な変動等が生じた際に、近隣の他都市と同程度の対応を図ることができるよう、類似他都市並の残高を確保していく。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2C8A04DA-8F03-4CEA-8111-908EB46EA3A3}"/>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709BB742-3C82-43B1-BB66-7046E838350B}"/>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45A6364B-C97A-4AB1-990F-B8F255E036BF}"/>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・不動産売払収入等を積み立てたことから、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・行政改革推進債の早期償還のほか令和７年度以降の公債費に起因する収支不足への対応等に対して必要に応じ活用。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・不動産売払収入のうち、一部を公共施設マネジメント計画に係る積立として別管理し、当該取組に係る市債の償還元金に対して活用。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AFD83CBD-5F77-4E9D-8994-AD6E2A6DAF2A}"/>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CFD935F-86F1-4651-A241-1E798CA878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3766ED9-635B-4517-9438-44EDB88582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974554BC-1383-4286-8C0A-CB32FB9BE277}"/>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C5CB11B4-DE73-48D7-B091-AF81E2015A8F}"/>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C48C28AF-3A44-499B-B486-83B85E903B30}"/>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B858F0ED-A22C-4F57-AB68-B14F5315DF8B}"/>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ABADA611-8C66-4D1F-957E-6C5F4F27DA94}"/>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D4518DDD-FA42-4266-A9D0-A50B1451B754}"/>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兵庫県尼崎市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E1937A6E-5287-41E2-BA4E-F36A32CE0A3B}"/>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EE625BA4-C53F-454B-B9C1-1BFCABE373A7}"/>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A7161B3A-7484-4584-9DCD-98B70359E762}"/>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0191C18E-A763-4345-B711-2888C520B272}"/>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8EA61CF1-D775-4DAE-B6E3-0064F464AB1A}"/>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650109AD-1852-448D-80B2-7EDA67B990BA}"/>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457,508
443,253
50.70
239,931,667
236,476,338
2,809,101
109,613,015
163,323,950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E0D53994-BEB3-433D-ADFB-197D361B9962}"/>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BB2D7A50-6A80-48BA-B6FB-ABD275B7DA5E}"/>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3200B435-7FE5-47CE-AA24-DADE518B42C0}"/>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F24F67B5-D613-43E9-BB2B-A648C1CCDCE3}"/>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238904DD-DB5B-4F06-A773-AA418C84619B}"/>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A104033E-3624-4354-9F1A-6F2C919A1AC9}"/>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67FC3AB9-584A-4EF6-85DF-2495DF376610}"/>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CED86908-6B4B-4B29-B327-322A1CA5CDBD}"/>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90A4E1FA-2EB2-4DF4-B5F3-50DD22A57217}"/>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3CE6C851-A9E6-46E8-9D60-87A88C051D2F}"/>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5C213253-79B3-4A07-8716-69BC6AD6D465}"/>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FD572A53-22CE-4846-9E0D-8412C94D2766}"/>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5C68A973-830E-43A4-A786-05E778C33FEF}"/>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40CBAE9F-9E1D-4D52-84FF-C07620787BBA}"/>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4C278437-806D-4C91-A7B7-E56503DA09C0}"/>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6F437035-3CC9-4454-A63B-248A0B2815F9}"/>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93C47A87-4299-49FA-AEA7-FDC2A0B79DB7}"/>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D0C3A98E-3EA1-465F-AAEC-E747E05F65B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8099083D-AD7F-4915-A5D6-EBA7498D3C3A}"/>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EAE21877-AE0D-44ED-8575-3D3432455C3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828F1C26-09A1-4279-B2E4-6D3740BBCC1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7645C3A3-BE7F-41B2-A89C-5A685FA7CDC7}"/>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A7C24CCF-70C6-4B9E-849E-C6C94A353CBB}"/>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D9829775-F54A-4147-A958-8675023AAF0B}"/>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AAA4D8AD-40B5-4BBC-BE76-896CBFFB7ED4}"/>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54CCD808-740C-4FEC-A960-D4BA795F929F}"/>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E1B4ABB9-BBBC-45B0-BAC0-6B0899FA97DB}"/>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F10255B5-AF54-4073-9555-7298B6BC1B2B}"/>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EAA1EA52-123A-49E9-AB90-C2ED40189B7F}"/>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2E8FF012-1F89-4D3B-A5F8-FF24BC7F0C9E}"/>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0877079B-C8C0-42EA-92EB-F2FC3F749DFE}"/>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C7FA4DC5-BE19-425A-BDDC-CF9B32E6B504}"/>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7321EE03-7A26-409E-9FC3-7FE431E5CC51}"/>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F1DD19A5-92F3-49D4-93E9-FC254C26E2DC}"/>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7CB2094E-231B-4665-8A8D-116F96C26238}"/>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a:solidFill>
                <a:schemeClr val="dk1"/>
              </a:solidFill>
              <a:effectLst/>
              <a:latin typeface="+mn-lt"/>
              <a:ea typeface="+mn-ea"/>
              <a:cs typeface="+mn-cs"/>
            </a:rPr>
            <a:t>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年度の有形固定資産減価償却率は</a:t>
          </a:r>
          <a:r>
            <a:rPr kumimoji="1" lang="en-US" altLang="ja-JP" sz="900">
              <a:solidFill>
                <a:schemeClr val="dk1"/>
              </a:solidFill>
              <a:effectLst/>
              <a:latin typeface="+mn-lt"/>
              <a:ea typeface="+mn-ea"/>
              <a:cs typeface="+mn-cs"/>
            </a:rPr>
            <a:t>69.1</a:t>
          </a:r>
          <a:r>
            <a:rPr kumimoji="1" lang="ja-JP" altLang="ja-JP" sz="900">
              <a:solidFill>
                <a:schemeClr val="dk1"/>
              </a:solidFill>
              <a:effectLst/>
              <a:latin typeface="+mn-lt"/>
              <a:ea typeface="+mn-ea"/>
              <a:cs typeface="+mn-cs"/>
            </a:rPr>
            <a:t>％で、令和</a:t>
          </a:r>
          <a:r>
            <a:rPr kumimoji="1" lang="en-US" altLang="ja-JP" sz="900">
              <a:solidFill>
                <a:schemeClr val="dk1"/>
              </a:solidFill>
              <a:effectLst/>
              <a:latin typeface="+mn-lt"/>
              <a:ea typeface="+mn-ea"/>
              <a:cs typeface="+mn-cs"/>
            </a:rPr>
            <a:t>5</a:t>
          </a:r>
          <a:r>
            <a:rPr kumimoji="1" lang="ja-JP" altLang="ja-JP" sz="900">
              <a:solidFill>
                <a:schemeClr val="dk1"/>
              </a:solidFill>
              <a:effectLst/>
              <a:latin typeface="+mn-lt"/>
              <a:ea typeface="+mn-ea"/>
              <a:cs typeface="+mn-cs"/>
            </a:rPr>
            <a:t>年度の</a:t>
          </a:r>
          <a:r>
            <a:rPr kumimoji="1" lang="en-US" altLang="ja-JP" sz="900">
              <a:solidFill>
                <a:schemeClr val="dk1"/>
              </a:solidFill>
              <a:effectLst/>
              <a:latin typeface="+mn-lt"/>
              <a:ea typeface="+mn-ea"/>
              <a:cs typeface="+mn-cs"/>
            </a:rPr>
            <a:t>69.4</a:t>
          </a:r>
          <a:r>
            <a:rPr kumimoji="1" lang="ja-JP" altLang="ja-JP" sz="900">
              <a:solidFill>
                <a:schemeClr val="dk1"/>
              </a:solidFill>
              <a:effectLst/>
              <a:latin typeface="+mn-lt"/>
              <a:ea typeface="+mn-ea"/>
              <a:cs typeface="+mn-cs"/>
            </a:rPr>
            <a:t>％から</a:t>
          </a:r>
          <a:r>
            <a:rPr kumimoji="1" lang="en-US" altLang="ja-JP" sz="900">
              <a:solidFill>
                <a:schemeClr val="dk1"/>
              </a:solidFill>
              <a:effectLst/>
              <a:latin typeface="+mn-lt"/>
              <a:ea typeface="+mn-ea"/>
              <a:cs typeface="+mn-cs"/>
            </a:rPr>
            <a:t>0.3</a:t>
          </a:r>
          <a:r>
            <a:rPr kumimoji="1" lang="ja-JP" altLang="ja-JP" sz="900">
              <a:solidFill>
                <a:schemeClr val="dk1"/>
              </a:solidFill>
              <a:effectLst/>
              <a:latin typeface="+mn-lt"/>
              <a:ea typeface="+mn-ea"/>
              <a:cs typeface="+mn-cs"/>
            </a:rPr>
            <a:t>ポイント</a:t>
          </a:r>
          <a:r>
            <a:rPr kumimoji="1" lang="ja-JP" altLang="en-US" sz="900">
              <a:solidFill>
                <a:schemeClr val="dk1"/>
              </a:solidFill>
              <a:effectLst/>
              <a:latin typeface="+mn-lt"/>
              <a:ea typeface="+mn-ea"/>
              <a:cs typeface="+mn-cs"/>
            </a:rPr>
            <a:t>減少</a:t>
          </a:r>
          <a:r>
            <a:rPr kumimoji="1" lang="ja-JP" altLang="ja-JP" sz="900">
              <a:solidFill>
                <a:schemeClr val="dk1"/>
              </a:solidFill>
              <a:effectLst/>
              <a:latin typeface="+mn-lt"/>
              <a:ea typeface="+mn-ea"/>
              <a:cs typeface="+mn-cs"/>
            </a:rPr>
            <a:t>しており、</a:t>
          </a:r>
          <a:r>
            <a:rPr kumimoji="1" lang="ja-JP" altLang="en-US" sz="900">
              <a:solidFill>
                <a:schemeClr val="dk1"/>
              </a:solidFill>
              <a:effectLst/>
              <a:latin typeface="+mn-lt"/>
              <a:ea typeface="+mn-ea"/>
              <a:cs typeface="+mn-cs"/>
            </a:rPr>
            <a:t>これは既存資産の減価償却額が上昇した一方で、小田南公園硬式野球場の寄附等の資産の新規取得等が資産の増加につながったことによるものである。</a:t>
          </a:r>
          <a:r>
            <a:rPr kumimoji="1" lang="ja-JP" altLang="ja-JP" sz="900">
              <a:solidFill>
                <a:schemeClr val="dk1"/>
              </a:solidFill>
              <a:effectLst/>
              <a:latin typeface="+mn-lt"/>
              <a:ea typeface="+mn-ea"/>
              <a:cs typeface="+mn-cs"/>
            </a:rPr>
            <a:t>類似団体平均</a:t>
          </a:r>
          <a:r>
            <a:rPr kumimoji="1" lang="en-US" altLang="ja-JP" sz="900">
              <a:solidFill>
                <a:schemeClr val="dk1"/>
              </a:solidFill>
              <a:effectLst/>
              <a:latin typeface="+mn-lt"/>
              <a:ea typeface="+mn-ea"/>
              <a:cs typeface="+mn-cs"/>
            </a:rPr>
            <a:t>66.7</a:t>
          </a:r>
          <a:r>
            <a:rPr kumimoji="1" lang="ja-JP" altLang="ja-JP" sz="900">
              <a:solidFill>
                <a:schemeClr val="dk1"/>
              </a:solidFill>
              <a:effectLst/>
              <a:latin typeface="+mn-lt"/>
              <a:ea typeface="+mn-ea"/>
              <a:cs typeface="+mn-cs"/>
            </a:rPr>
            <a:t>％と比較しても</a:t>
          </a:r>
          <a:r>
            <a:rPr kumimoji="1" lang="en-US" altLang="ja-JP" sz="900">
              <a:solidFill>
                <a:schemeClr val="dk1"/>
              </a:solidFill>
              <a:effectLst/>
              <a:latin typeface="+mn-lt"/>
              <a:ea typeface="+mn-ea"/>
              <a:cs typeface="+mn-cs"/>
            </a:rPr>
            <a:t>2.4</a:t>
          </a:r>
          <a:r>
            <a:rPr kumimoji="1" lang="ja-JP" altLang="ja-JP" sz="900">
              <a:solidFill>
                <a:schemeClr val="dk1"/>
              </a:solidFill>
              <a:effectLst/>
              <a:latin typeface="+mn-lt"/>
              <a:ea typeface="+mn-ea"/>
              <a:cs typeface="+mn-cs"/>
            </a:rPr>
            <a:t>ポイント高く、本市の有形固定資産は高度経済成長期からバブル期にかけて整備されたものが多く、資産の取得から長い年月が経過している状況であることから、将来の人口減少を見据えた施設の集約化や老朽化対策に取り組んでいく必要がある。</a:t>
          </a:r>
          <a:endParaRPr lang="ja-JP" altLang="ja-JP" sz="900">
            <a:effectLst/>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6AA343C3-118B-4598-9821-ED5FC7B165FC}"/>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5E4CB84D-136B-4C11-867A-F569472A741F}"/>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3" name="テキスト ボックス 52">
          <a:extLst>
            <a:ext uri="{FF2B5EF4-FFF2-40B4-BE49-F238E27FC236}">
              <a16:creationId xmlns:a16="http://schemas.microsoft.com/office/drawing/2014/main" id="{40480BC3-1DB3-4E2E-9771-C688267F1A03}"/>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BB8C5518-9846-41D1-B6E9-FBEB6729C45A}"/>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E1694C89-9B1A-46EA-8E40-5BF89B664819}"/>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27977A4B-2375-4601-BCC9-0228BDEFA7C9}"/>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CD852485-FA78-43F5-8F0F-31F28B69AD7D}"/>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5ED1C1D6-81C8-4A8E-9CE3-FF5E684732E6}"/>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D30F0C7A-40BF-4AAC-AF99-958216D8E013}"/>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15DCE638-B58E-4D4B-865B-ADAD69BB92F0}"/>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A62646E9-5FF6-4961-B7D7-ED43DC95296F}"/>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63EB973F-FFBF-4692-9631-80F8E4A41E36}"/>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16D3B457-596B-4A0C-841B-EF0A0A2DE999}"/>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A721BB82-6CD9-49BF-8374-9FED28D55D8F}"/>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7141EC35-3FE1-4DCC-AD15-2ED21E59F4A4}"/>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49FAFDC5-68BB-459F-8262-8890C3689B9F}"/>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7" name="直線コネクタ 66">
          <a:extLst>
            <a:ext uri="{FF2B5EF4-FFF2-40B4-BE49-F238E27FC236}">
              <a16:creationId xmlns:a16="http://schemas.microsoft.com/office/drawing/2014/main" id="{55926BD9-AD19-4D39-8293-2C3633B4A736}"/>
            </a:ext>
          </a:extLst>
        </xdr:cNvPr>
        <xdr:cNvCxnSpPr/>
      </xdr:nvCxnSpPr>
      <xdr:spPr>
        <a:xfrm flipV="1">
          <a:off x="4295775" y="543750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8" name="有形固定資産減価償却率最小値テキスト">
          <a:extLst>
            <a:ext uri="{FF2B5EF4-FFF2-40B4-BE49-F238E27FC236}">
              <a16:creationId xmlns:a16="http://schemas.microsoft.com/office/drawing/2014/main" id="{07BB34AE-6C64-4FA2-84A7-F6EFC3071A91}"/>
            </a:ext>
          </a:extLst>
        </xdr:cNvPr>
        <xdr:cNvSpPr txBox="1"/>
      </xdr:nvSpPr>
      <xdr:spPr>
        <a:xfrm>
          <a:off x="4342765"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9" name="直線コネクタ 68">
          <a:extLst>
            <a:ext uri="{FF2B5EF4-FFF2-40B4-BE49-F238E27FC236}">
              <a16:creationId xmlns:a16="http://schemas.microsoft.com/office/drawing/2014/main" id="{68ADCA76-E66E-415F-9C8E-AAEC6F94F038}"/>
            </a:ext>
          </a:extLst>
        </xdr:cNvPr>
        <xdr:cNvCxnSpPr/>
      </xdr:nvCxnSpPr>
      <xdr:spPr>
        <a:xfrm>
          <a:off x="4206875" y="667893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0" name="有形固定資産減価償却率最大値テキスト">
          <a:extLst>
            <a:ext uri="{FF2B5EF4-FFF2-40B4-BE49-F238E27FC236}">
              <a16:creationId xmlns:a16="http://schemas.microsoft.com/office/drawing/2014/main" id="{94B136F1-0549-4A57-ABA5-B7B9AB5DF57E}"/>
            </a:ext>
          </a:extLst>
        </xdr:cNvPr>
        <xdr:cNvSpPr txBox="1"/>
      </xdr:nvSpPr>
      <xdr:spPr>
        <a:xfrm>
          <a:off x="4342765" y="521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1" name="直線コネクタ 70">
          <a:extLst>
            <a:ext uri="{FF2B5EF4-FFF2-40B4-BE49-F238E27FC236}">
              <a16:creationId xmlns:a16="http://schemas.microsoft.com/office/drawing/2014/main" id="{55B4FDA1-5CF8-4404-A58B-84B6BC57BBE3}"/>
            </a:ext>
          </a:extLst>
        </xdr:cNvPr>
        <xdr:cNvCxnSpPr/>
      </xdr:nvCxnSpPr>
      <xdr:spPr>
        <a:xfrm>
          <a:off x="4206875" y="543750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72" name="有形固定資産減価償却率平均値テキスト">
          <a:extLst>
            <a:ext uri="{FF2B5EF4-FFF2-40B4-BE49-F238E27FC236}">
              <a16:creationId xmlns:a16="http://schemas.microsoft.com/office/drawing/2014/main" id="{5D342B66-E4E9-4127-8FBD-D4EC6EA37244}"/>
            </a:ext>
          </a:extLst>
        </xdr:cNvPr>
        <xdr:cNvSpPr txBox="1"/>
      </xdr:nvSpPr>
      <xdr:spPr>
        <a:xfrm>
          <a:off x="4342765" y="60570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3" name="フローチャート: 判断 72">
          <a:extLst>
            <a:ext uri="{FF2B5EF4-FFF2-40B4-BE49-F238E27FC236}">
              <a16:creationId xmlns:a16="http://schemas.microsoft.com/office/drawing/2014/main" id="{507008D8-2D29-4B8E-AEBB-5A65352D5BEC}"/>
            </a:ext>
          </a:extLst>
        </xdr:cNvPr>
        <xdr:cNvSpPr/>
      </xdr:nvSpPr>
      <xdr:spPr>
        <a:xfrm>
          <a:off x="4244975" y="61999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4" name="フローチャート: 判断 73">
          <a:extLst>
            <a:ext uri="{FF2B5EF4-FFF2-40B4-BE49-F238E27FC236}">
              <a16:creationId xmlns:a16="http://schemas.microsoft.com/office/drawing/2014/main" id="{C1E80E8F-CC7A-4827-BFC8-884E77C0A6B2}"/>
            </a:ext>
          </a:extLst>
        </xdr:cNvPr>
        <xdr:cNvSpPr/>
      </xdr:nvSpPr>
      <xdr:spPr>
        <a:xfrm>
          <a:off x="3611880" y="6169448"/>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5" name="フローチャート: 判断 74">
          <a:extLst>
            <a:ext uri="{FF2B5EF4-FFF2-40B4-BE49-F238E27FC236}">
              <a16:creationId xmlns:a16="http://schemas.microsoft.com/office/drawing/2014/main" id="{E65BEF87-FDAE-41D5-99FD-FC27F733CF63}"/>
            </a:ext>
          </a:extLst>
        </xdr:cNvPr>
        <xdr:cNvSpPr/>
      </xdr:nvSpPr>
      <xdr:spPr>
        <a:xfrm>
          <a:off x="2926080" y="613706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6" name="フローチャート: 判断 75">
          <a:extLst>
            <a:ext uri="{FF2B5EF4-FFF2-40B4-BE49-F238E27FC236}">
              <a16:creationId xmlns:a16="http://schemas.microsoft.com/office/drawing/2014/main" id="{D837DF20-B09A-4AE4-8473-AA4A46659299}"/>
            </a:ext>
          </a:extLst>
        </xdr:cNvPr>
        <xdr:cNvSpPr/>
      </xdr:nvSpPr>
      <xdr:spPr>
        <a:xfrm>
          <a:off x="2240280" y="610298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7" name="フローチャート: 判断 76">
          <a:extLst>
            <a:ext uri="{FF2B5EF4-FFF2-40B4-BE49-F238E27FC236}">
              <a16:creationId xmlns:a16="http://schemas.microsoft.com/office/drawing/2014/main" id="{A89BDBD6-1B77-4C3C-BBF7-68BE4F2AF1AC}"/>
            </a:ext>
          </a:extLst>
        </xdr:cNvPr>
        <xdr:cNvSpPr/>
      </xdr:nvSpPr>
      <xdr:spPr>
        <a:xfrm>
          <a:off x="1554480" y="607081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AFB6D518-0B04-4399-B9D3-1BF3CF4B0981}"/>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C2022CE-6F01-4E74-9E93-8354172FCA1D}"/>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6C277EA9-0FDC-4BE4-A2CE-D48A4A0ABB04}"/>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BC23D208-796E-482C-BF25-86BFF3EA3BAD}"/>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3D5E61E-A046-4702-8E6D-76BBDBA6CE50}"/>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51223</xdr:rowOff>
    </xdr:from>
    <xdr:to>
      <xdr:col>23</xdr:col>
      <xdr:colOff>136525</xdr:colOff>
      <xdr:row>32</xdr:row>
      <xdr:rowOff>152823</xdr:rowOff>
    </xdr:to>
    <xdr:sp macro="" textlink="">
      <xdr:nvSpPr>
        <xdr:cNvPr id="83" name="楕円 82">
          <a:extLst>
            <a:ext uri="{FF2B5EF4-FFF2-40B4-BE49-F238E27FC236}">
              <a16:creationId xmlns:a16="http://schemas.microsoft.com/office/drawing/2014/main" id="{A28FAFC8-92E6-4D72-898D-0487B3B4BAE1}"/>
            </a:ext>
          </a:extLst>
        </xdr:cNvPr>
        <xdr:cNvSpPr/>
      </xdr:nvSpPr>
      <xdr:spPr>
        <a:xfrm>
          <a:off x="4244975" y="629390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29650</xdr:rowOff>
    </xdr:from>
    <xdr:ext cx="405111" cy="259045"/>
    <xdr:sp macro="" textlink="">
      <xdr:nvSpPr>
        <xdr:cNvPr id="84" name="有形固定資産減価償却率該当値テキスト">
          <a:extLst>
            <a:ext uri="{FF2B5EF4-FFF2-40B4-BE49-F238E27FC236}">
              <a16:creationId xmlns:a16="http://schemas.microsoft.com/office/drawing/2014/main" id="{C341EF3B-AEE5-4EEF-B934-CD1B4F07D8C5}"/>
            </a:ext>
          </a:extLst>
        </xdr:cNvPr>
        <xdr:cNvSpPr txBox="1"/>
      </xdr:nvSpPr>
      <xdr:spPr>
        <a:xfrm>
          <a:off x="4342765" y="6266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62018</xdr:rowOff>
    </xdr:from>
    <xdr:to>
      <xdr:col>19</xdr:col>
      <xdr:colOff>187325</xdr:colOff>
      <xdr:row>32</xdr:row>
      <xdr:rowOff>163618</xdr:rowOff>
    </xdr:to>
    <xdr:sp macro="" textlink="">
      <xdr:nvSpPr>
        <xdr:cNvPr id="85" name="楕円 84">
          <a:extLst>
            <a:ext uri="{FF2B5EF4-FFF2-40B4-BE49-F238E27FC236}">
              <a16:creationId xmlns:a16="http://schemas.microsoft.com/office/drawing/2014/main" id="{BA180FFF-EAD1-46C8-9280-5D4D6D188350}"/>
            </a:ext>
          </a:extLst>
        </xdr:cNvPr>
        <xdr:cNvSpPr/>
      </xdr:nvSpPr>
      <xdr:spPr>
        <a:xfrm>
          <a:off x="3611880" y="6297083"/>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102023</xdr:rowOff>
    </xdr:from>
    <xdr:to>
      <xdr:col>23</xdr:col>
      <xdr:colOff>85725</xdr:colOff>
      <xdr:row>32</xdr:row>
      <xdr:rowOff>112818</xdr:rowOff>
    </xdr:to>
    <xdr:cxnSp macro="">
      <xdr:nvCxnSpPr>
        <xdr:cNvPr id="86" name="直線コネクタ 85">
          <a:extLst>
            <a:ext uri="{FF2B5EF4-FFF2-40B4-BE49-F238E27FC236}">
              <a16:creationId xmlns:a16="http://schemas.microsoft.com/office/drawing/2014/main" id="{5FE7A869-8581-4B2E-9741-D3BEFDE7DF56}"/>
            </a:ext>
          </a:extLst>
        </xdr:cNvPr>
        <xdr:cNvCxnSpPr/>
      </xdr:nvCxnSpPr>
      <xdr:spPr>
        <a:xfrm flipV="1">
          <a:off x="3656965" y="6337088"/>
          <a:ext cx="640715"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26035</xdr:rowOff>
    </xdr:from>
    <xdr:to>
      <xdr:col>15</xdr:col>
      <xdr:colOff>187325</xdr:colOff>
      <xdr:row>32</xdr:row>
      <xdr:rowOff>127635</xdr:rowOff>
    </xdr:to>
    <xdr:sp macro="" textlink="">
      <xdr:nvSpPr>
        <xdr:cNvPr id="87" name="楕円 86">
          <a:extLst>
            <a:ext uri="{FF2B5EF4-FFF2-40B4-BE49-F238E27FC236}">
              <a16:creationId xmlns:a16="http://schemas.microsoft.com/office/drawing/2014/main" id="{B21288EB-9D51-4ACE-AE6F-F4D35AF8D74B}"/>
            </a:ext>
          </a:extLst>
        </xdr:cNvPr>
        <xdr:cNvSpPr/>
      </xdr:nvSpPr>
      <xdr:spPr>
        <a:xfrm>
          <a:off x="2926080" y="6261100"/>
          <a:ext cx="8064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76835</xdr:rowOff>
    </xdr:from>
    <xdr:to>
      <xdr:col>19</xdr:col>
      <xdr:colOff>136525</xdr:colOff>
      <xdr:row>32</xdr:row>
      <xdr:rowOff>112818</xdr:rowOff>
    </xdr:to>
    <xdr:cxnSp macro="">
      <xdr:nvCxnSpPr>
        <xdr:cNvPr id="88" name="直線コネクタ 87">
          <a:extLst>
            <a:ext uri="{FF2B5EF4-FFF2-40B4-BE49-F238E27FC236}">
              <a16:creationId xmlns:a16="http://schemas.microsoft.com/office/drawing/2014/main" id="{A6D87072-1EB3-4FF9-AF5F-A03B73C20ACB}"/>
            </a:ext>
          </a:extLst>
        </xdr:cNvPr>
        <xdr:cNvCxnSpPr/>
      </xdr:nvCxnSpPr>
      <xdr:spPr>
        <a:xfrm>
          <a:off x="2971165" y="6315710"/>
          <a:ext cx="6858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161502</xdr:rowOff>
    </xdr:from>
    <xdr:to>
      <xdr:col>11</xdr:col>
      <xdr:colOff>187325</xdr:colOff>
      <xdr:row>32</xdr:row>
      <xdr:rowOff>91652</xdr:rowOff>
    </xdr:to>
    <xdr:sp macro="" textlink="">
      <xdr:nvSpPr>
        <xdr:cNvPr id="89" name="楕円 88">
          <a:extLst>
            <a:ext uri="{FF2B5EF4-FFF2-40B4-BE49-F238E27FC236}">
              <a16:creationId xmlns:a16="http://schemas.microsoft.com/office/drawing/2014/main" id="{C1BCF270-7F25-4039-8D42-4EA0A89147C4}"/>
            </a:ext>
          </a:extLst>
        </xdr:cNvPr>
        <xdr:cNvSpPr/>
      </xdr:nvSpPr>
      <xdr:spPr>
        <a:xfrm>
          <a:off x="2240280" y="6230832"/>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40852</xdr:rowOff>
    </xdr:from>
    <xdr:to>
      <xdr:col>15</xdr:col>
      <xdr:colOff>136525</xdr:colOff>
      <xdr:row>32</xdr:row>
      <xdr:rowOff>76835</xdr:rowOff>
    </xdr:to>
    <xdr:cxnSp macro="">
      <xdr:nvCxnSpPr>
        <xdr:cNvPr id="90" name="直線コネクタ 89">
          <a:extLst>
            <a:ext uri="{FF2B5EF4-FFF2-40B4-BE49-F238E27FC236}">
              <a16:creationId xmlns:a16="http://schemas.microsoft.com/office/drawing/2014/main" id="{C5E99B66-A67B-46FA-999B-06F3810D60AE}"/>
            </a:ext>
          </a:extLst>
        </xdr:cNvPr>
        <xdr:cNvCxnSpPr/>
      </xdr:nvCxnSpPr>
      <xdr:spPr>
        <a:xfrm>
          <a:off x="2285365" y="6279727"/>
          <a:ext cx="6858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143510</xdr:rowOff>
    </xdr:from>
    <xdr:to>
      <xdr:col>7</xdr:col>
      <xdr:colOff>187325</xdr:colOff>
      <xdr:row>32</xdr:row>
      <xdr:rowOff>73660</xdr:rowOff>
    </xdr:to>
    <xdr:sp macro="" textlink="">
      <xdr:nvSpPr>
        <xdr:cNvPr id="91" name="楕円 90">
          <a:extLst>
            <a:ext uri="{FF2B5EF4-FFF2-40B4-BE49-F238E27FC236}">
              <a16:creationId xmlns:a16="http://schemas.microsoft.com/office/drawing/2014/main" id="{A70136D1-4BB5-4055-9E91-DA8A67F459BB}"/>
            </a:ext>
          </a:extLst>
        </xdr:cNvPr>
        <xdr:cNvSpPr/>
      </xdr:nvSpPr>
      <xdr:spPr>
        <a:xfrm>
          <a:off x="1554480" y="620903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22860</xdr:rowOff>
    </xdr:from>
    <xdr:to>
      <xdr:col>11</xdr:col>
      <xdr:colOff>136525</xdr:colOff>
      <xdr:row>32</xdr:row>
      <xdr:rowOff>40852</xdr:rowOff>
    </xdr:to>
    <xdr:cxnSp macro="">
      <xdr:nvCxnSpPr>
        <xdr:cNvPr id="92" name="直線コネクタ 91">
          <a:extLst>
            <a:ext uri="{FF2B5EF4-FFF2-40B4-BE49-F238E27FC236}">
              <a16:creationId xmlns:a16="http://schemas.microsoft.com/office/drawing/2014/main" id="{38316993-3DC3-450E-AFAB-0BAFC2F9CCF5}"/>
            </a:ext>
          </a:extLst>
        </xdr:cNvPr>
        <xdr:cNvCxnSpPr/>
      </xdr:nvCxnSpPr>
      <xdr:spPr>
        <a:xfrm>
          <a:off x="1599565" y="6257925"/>
          <a:ext cx="685800" cy="21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50605</xdr:rowOff>
    </xdr:from>
    <xdr:ext cx="405111" cy="259045"/>
    <xdr:sp macro="" textlink="">
      <xdr:nvSpPr>
        <xdr:cNvPr id="93" name="n_1aveValue有形固定資産減価償却率">
          <a:extLst>
            <a:ext uri="{FF2B5EF4-FFF2-40B4-BE49-F238E27FC236}">
              <a16:creationId xmlns:a16="http://schemas.microsoft.com/office/drawing/2014/main" id="{26CA4C34-75A0-4424-9816-F6CEFA9DD3B1}"/>
            </a:ext>
          </a:extLst>
        </xdr:cNvPr>
        <xdr:cNvSpPr txBox="1"/>
      </xdr:nvSpPr>
      <xdr:spPr>
        <a:xfrm>
          <a:off x="3464569" y="5950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94" name="n_2aveValue有形固定資産減価償却率">
          <a:extLst>
            <a:ext uri="{FF2B5EF4-FFF2-40B4-BE49-F238E27FC236}">
              <a16:creationId xmlns:a16="http://schemas.microsoft.com/office/drawing/2014/main" id="{46B38DB3-4875-4843-A157-3CB7458E9D4A}"/>
            </a:ext>
          </a:extLst>
        </xdr:cNvPr>
        <xdr:cNvSpPr txBox="1"/>
      </xdr:nvSpPr>
      <xdr:spPr>
        <a:xfrm>
          <a:off x="2793374" y="5918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95" name="n_3aveValue有形固定資産減価償却率">
          <a:extLst>
            <a:ext uri="{FF2B5EF4-FFF2-40B4-BE49-F238E27FC236}">
              <a16:creationId xmlns:a16="http://schemas.microsoft.com/office/drawing/2014/main" id="{AA8148EA-AC13-43A2-AC76-5043BCCC3A62}"/>
            </a:ext>
          </a:extLst>
        </xdr:cNvPr>
        <xdr:cNvSpPr txBox="1"/>
      </xdr:nvSpPr>
      <xdr:spPr>
        <a:xfrm>
          <a:off x="2107574" y="5878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96" name="n_4aveValue有形固定資産減価償却率">
          <a:extLst>
            <a:ext uri="{FF2B5EF4-FFF2-40B4-BE49-F238E27FC236}">
              <a16:creationId xmlns:a16="http://schemas.microsoft.com/office/drawing/2014/main" id="{326DC25B-5BDF-407A-91DF-72461EE67804}"/>
            </a:ext>
          </a:extLst>
        </xdr:cNvPr>
        <xdr:cNvSpPr txBox="1"/>
      </xdr:nvSpPr>
      <xdr:spPr>
        <a:xfrm>
          <a:off x="1421774" y="5842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154745</xdr:rowOff>
    </xdr:from>
    <xdr:ext cx="405111" cy="259045"/>
    <xdr:sp macro="" textlink="">
      <xdr:nvSpPr>
        <xdr:cNvPr id="97" name="n_1mainValue有形固定資産減価償却率">
          <a:extLst>
            <a:ext uri="{FF2B5EF4-FFF2-40B4-BE49-F238E27FC236}">
              <a16:creationId xmlns:a16="http://schemas.microsoft.com/office/drawing/2014/main" id="{6FA9DAE2-71A6-4001-95BF-D484F3120FE9}"/>
            </a:ext>
          </a:extLst>
        </xdr:cNvPr>
        <xdr:cNvSpPr txBox="1"/>
      </xdr:nvSpPr>
      <xdr:spPr>
        <a:xfrm>
          <a:off x="3464569" y="6393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118762</xdr:rowOff>
    </xdr:from>
    <xdr:ext cx="405111" cy="259045"/>
    <xdr:sp macro="" textlink="">
      <xdr:nvSpPr>
        <xdr:cNvPr id="98" name="n_2mainValue有形固定資産減価償却率">
          <a:extLst>
            <a:ext uri="{FF2B5EF4-FFF2-40B4-BE49-F238E27FC236}">
              <a16:creationId xmlns:a16="http://schemas.microsoft.com/office/drawing/2014/main" id="{CCAE4583-FA7D-4985-893C-1A9248EADEFF}"/>
            </a:ext>
          </a:extLst>
        </xdr:cNvPr>
        <xdr:cNvSpPr txBox="1"/>
      </xdr:nvSpPr>
      <xdr:spPr>
        <a:xfrm>
          <a:off x="2793374" y="635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82779</xdr:rowOff>
    </xdr:from>
    <xdr:ext cx="405111" cy="259045"/>
    <xdr:sp macro="" textlink="">
      <xdr:nvSpPr>
        <xdr:cNvPr id="99" name="n_3mainValue有形固定資産減価償却率">
          <a:extLst>
            <a:ext uri="{FF2B5EF4-FFF2-40B4-BE49-F238E27FC236}">
              <a16:creationId xmlns:a16="http://schemas.microsoft.com/office/drawing/2014/main" id="{943E2CB7-F7B1-435A-B450-96EFCD9778E2}"/>
            </a:ext>
          </a:extLst>
        </xdr:cNvPr>
        <xdr:cNvSpPr txBox="1"/>
      </xdr:nvSpPr>
      <xdr:spPr>
        <a:xfrm>
          <a:off x="2107574" y="632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64787</xdr:rowOff>
    </xdr:from>
    <xdr:ext cx="405111" cy="259045"/>
    <xdr:sp macro="" textlink="">
      <xdr:nvSpPr>
        <xdr:cNvPr id="100" name="n_4mainValue有形固定資産減価償却率">
          <a:extLst>
            <a:ext uri="{FF2B5EF4-FFF2-40B4-BE49-F238E27FC236}">
              <a16:creationId xmlns:a16="http://schemas.microsoft.com/office/drawing/2014/main" id="{D2723110-F881-475F-B87D-827F78D04D7C}"/>
            </a:ext>
          </a:extLst>
        </xdr:cNvPr>
        <xdr:cNvSpPr txBox="1"/>
      </xdr:nvSpPr>
      <xdr:spPr>
        <a:xfrm>
          <a:off x="1421774" y="630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B7D5795F-49ED-4756-984D-6CC80ECB0E78}"/>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4229A235-CA74-4187-AF6B-9A429A920334}"/>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EEA3A7D6-0666-4100-A4B7-B88326073BAD}"/>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7E04A6C5-9E12-42CF-BF88-EB89B607188D}"/>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B34C5027-7C89-49D8-9D0B-21739306DBE5}"/>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E8F988BE-5921-46CB-9AE6-16915C2E06E0}"/>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E992E242-9246-4361-8449-A49BD2231AFD}"/>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4A875C2E-A341-47CA-849D-C74B79A190F0}"/>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9A8FC6ED-9FB5-4AC5-B0B8-E616DE3774FC}"/>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2B878C2D-DBCC-4C4E-A6C9-96C835BD0E5A}"/>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226E6B3B-54F9-432D-8A13-07B79AE744C7}"/>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16A205F9-AD09-44C3-9581-ACD4979735B7}"/>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CB78E445-F766-4AB9-87CD-3548BE64A249}"/>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新発債の発行抑制や地方債の早期償還により地方債現在高が減少し将来負担額の減少等により債務償還比率は前年度と比較して</a:t>
          </a:r>
          <a:r>
            <a:rPr kumimoji="1" lang="en-US" altLang="ja-JP" sz="900">
              <a:solidFill>
                <a:schemeClr val="dk1"/>
              </a:solidFill>
              <a:effectLst/>
              <a:latin typeface="+mn-lt"/>
              <a:ea typeface="+mn-ea"/>
              <a:cs typeface="+mn-cs"/>
            </a:rPr>
            <a:t>68.6</a:t>
          </a:r>
          <a:r>
            <a:rPr kumimoji="1" lang="ja-JP" altLang="ja-JP" sz="900">
              <a:solidFill>
                <a:schemeClr val="dk1"/>
              </a:solidFill>
              <a:effectLst/>
              <a:latin typeface="+mn-lt"/>
              <a:ea typeface="+mn-ea"/>
              <a:cs typeface="+mn-cs"/>
            </a:rPr>
            <a:t>ポイント減となった。</a:t>
          </a:r>
          <a:endParaRPr lang="ja-JP" altLang="ja-JP" sz="900">
            <a:effectLst/>
          </a:endParaRPr>
        </a:p>
        <a:p>
          <a:r>
            <a:rPr kumimoji="1" lang="ja-JP" altLang="ja-JP" sz="900">
              <a:solidFill>
                <a:schemeClr val="dk1"/>
              </a:solidFill>
              <a:effectLst/>
              <a:latin typeface="+mn-lt"/>
              <a:ea typeface="+mn-ea"/>
              <a:cs typeface="+mn-cs"/>
            </a:rPr>
            <a:t>本市の債務償還比率は</a:t>
          </a:r>
          <a:r>
            <a:rPr kumimoji="1" lang="en-US" altLang="ja-JP" sz="900">
              <a:solidFill>
                <a:schemeClr val="dk1"/>
              </a:solidFill>
              <a:effectLst/>
              <a:latin typeface="+mn-lt"/>
              <a:ea typeface="+mn-ea"/>
              <a:cs typeface="+mn-cs"/>
            </a:rPr>
            <a:t>444.0</a:t>
          </a:r>
          <a:r>
            <a:rPr kumimoji="1" lang="ja-JP" altLang="ja-JP" sz="900">
              <a:solidFill>
                <a:schemeClr val="dk1"/>
              </a:solidFill>
              <a:effectLst/>
              <a:latin typeface="+mn-lt"/>
              <a:ea typeface="+mn-ea"/>
              <a:cs typeface="+mn-cs"/>
            </a:rPr>
            <a:t>％で、類似団体平均の</a:t>
          </a:r>
          <a:r>
            <a:rPr kumimoji="1" lang="en-US" altLang="ja-JP" sz="900">
              <a:solidFill>
                <a:schemeClr val="dk1"/>
              </a:solidFill>
              <a:effectLst/>
              <a:latin typeface="+mn-lt"/>
              <a:ea typeface="+mn-ea"/>
              <a:cs typeface="+mn-cs"/>
            </a:rPr>
            <a:t>560.4</a:t>
          </a:r>
          <a:r>
            <a:rPr kumimoji="1" lang="ja-JP" altLang="ja-JP" sz="900">
              <a:solidFill>
                <a:schemeClr val="dk1"/>
              </a:solidFill>
              <a:effectLst/>
              <a:latin typeface="+mn-lt"/>
              <a:ea typeface="+mn-ea"/>
              <a:cs typeface="+mn-cs"/>
            </a:rPr>
            <a:t>％と比較すると、</a:t>
          </a:r>
          <a:r>
            <a:rPr kumimoji="1" lang="en-US" altLang="ja-JP" sz="900">
              <a:solidFill>
                <a:schemeClr val="dk1"/>
              </a:solidFill>
              <a:effectLst/>
              <a:latin typeface="+mn-lt"/>
              <a:ea typeface="+mn-ea"/>
              <a:cs typeface="+mn-cs"/>
            </a:rPr>
            <a:t>116.4</a:t>
          </a:r>
          <a:r>
            <a:rPr kumimoji="1" lang="ja-JP" altLang="ja-JP" sz="900">
              <a:solidFill>
                <a:schemeClr val="dk1"/>
              </a:solidFill>
              <a:effectLst/>
              <a:latin typeface="+mn-lt"/>
              <a:ea typeface="+mn-ea"/>
              <a:cs typeface="+mn-cs"/>
            </a:rPr>
            <a:t>ポイント低くなっている。これは、本市の将来負担額が、他都市と比べ少なくなったことが主な要因と考えられる。</a:t>
          </a:r>
          <a:endParaRPr lang="ja-JP" altLang="ja-JP" sz="900">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BC222A9B-1590-4B61-A488-7637BAAF588A}"/>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759F893C-23AC-43D7-A080-BA216521EB10}"/>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89522532-8DF6-450A-9F65-17CDD17F7A11}"/>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992B19F9-BCAF-4508-B2B0-1E8749167EA9}"/>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1F0D54CA-9658-4607-A9D1-7DA261133FB5}"/>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18F28A33-E92C-4226-879A-1E382DA48126}"/>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5E0E8F9C-DCC7-4523-BA9C-F4171D77AE5B}"/>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450714AF-3069-477C-AEA4-C61BB1754CAF}"/>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9D80ED5D-B88F-48A4-AA27-B22B0157DA30}"/>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BDEC440D-C70C-4CB7-A71D-DA8B01C776D5}"/>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89DD68EB-5C04-4DB0-BF95-5C0DBACCE444}"/>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0F5C6F73-59AC-4534-83A9-9383302F524B}"/>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F9934A17-FA66-494F-85B9-06B48FEBB7B4}"/>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C9643EC0-4E79-455A-A40A-C378AF9742C8}"/>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BBD75F7C-D80B-4531-9BE0-A2DCBE739057}"/>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9" name="直線コネクタ 128">
          <a:extLst>
            <a:ext uri="{FF2B5EF4-FFF2-40B4-BE49-F238E27FC236}">
              <a16:creationId xmlns:a16="http://schemas.microsoft.com/office/drawing/2014/main" id="{B589A956-B824-42C4-BF0F-A19A657A8955}"/>
            </a:ext>
          </a:extLst>
        </xdr:cNvPr>
        <xdr:cNvCxnSpPr/>
      </xdr:nvCxnSpPr>
      <xdr:spPr>
        <a:xfrm flipV="1">
          <a:off x="13313410" y="5295688"/>
          <a:ext cx="1269" cy="1473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30" name="債務償還比率最小値テキスト">
          <a:extLst>
            <a:ext uri="{FF2B5EF4-FFF2-40B4-BE49-F238E27FC236}">
              <a16:creationId xmlns:a16="http://schemas.microsoft.com/office/drawing/2014/main" id="{18B54ACC-4A71-4FC9-88D7-8B61D76E7F6B}"/>
            </a:ext>
          </a:extLst>
        </xdr:cNvPr>
        <xdr:cNvSpPr txBox="1"/>
      </xdr:nvSpPr>
      <xdr:spPr>
        <a:xfrm>
          <a:off x="13369925" y="677349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31" name="直線コネクタ 130">
          <a:extLst>
            <a:ext uri="{FF2B5EF4-FFF2-40B4-BE49-F238E27FC236}">
              <a16:creationId xmlns:a16="http://schemas.microsoft.com/office/drawing/2014/main" id="{A1F31D7B-384F-42F0-9B1F-E62CE80FAF17}"/>
            </a:ext>
          </a:extLst>
        </xdr:cNvPr>
        <xdr:cNvCxnSpPr/>
      </xdr:nvCxnSpPr>
      <xdr:spPr>
        <a:xfrm>
          <a:off x="13251180" y="6769671"/>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C8361CF1-3D9E-42A7-95A6-1D22047DDF84}"/>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C73F0812-B1E2-4D50-8C18-F4B01AFCE0BB}"/>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34" name="債務償還比率平均値テキスト">
          <a:extLst>
            <a:ext uri="{FF2B5EF4-FFF2-40B4-BE49-F238E27FC236}">
              <a16:creationId xmlns:a16="http://schemas.microsoft.com/office/drawing/2014/main" id="{7BFD997D-3666-453D-92D3-8E72B22B89DA}"/>
            </a:ext>
          </a:extLst>
        </xdr:cNvPr>
        <xdr:cNvSpPr txBox="1"/>
      </xdr:nvSpPr>
      <xdr:spPr>
        <a:xfrm>
          <a:off x="13369925" y="5897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5" name="フローチャート: 判断 134">
          <a:extLst>
            <a:ext uri="{FF2B5EF4-FFF2-40B4-BE49-F238E27FC236}">
              <a16:creationId xmlns:a16="http://schemas.microsoft.com/office/drawing/2014/main" id="{818027F0-2C31-4151-A12C-BCDAB8828FE1}"/>
            </a:ext>
          </a:extLst>
        </xdr:cNvPr>
        <xdr:cNvSpPr/>
      </xdr:nvSpPr>
      <xdr:spPr>
        <a:xfrm>
          <a:off x="13289280" y="5911342"/>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6" name="フローチャート: 判断 135">
          <a:extLst>
            <a:ext uri="{FF2B5EF4-FFF2-40B4-BE49-F238E27FC236}">
              <a16:creationId xmlns:a16="http://schemas.microsoft.com/office/drawing/2014/main" id="{58685C84-2FD2-468A-AA00-DFDF966F95D9}"/>
            </a:ext>
          </a:extLst>
        </xdr:cNvPr>
        <xdr:cNvSpPr/>
      </xdr:nvSpPr>
      <xdr:spPr>
        <a:xfrm>
          <a:off x="12629515" y="5931464"/>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7" name="フローチャート: 判断 136">
          <a:extLst>
            <a:ext uri="{FF2B5EF4-FFF2-40B4-BE49-F238E27FC236}">
              <a16:creationId xmlns:a16="http://schemas.microsoft.com/office/drawing/2014/main" id="{8BA43315-B3E7-4602-A5F0-8C886CA0070A}"/>
            </a:ext>
          </a:extLst>
        </xdr:cNvPr>
        <xdr:cNvSpPr/>
      </xdr:nvSpPr>
      <xdr:spPr>
        <a:xfrm>
          <a:off x="11943715" y="5922723"/>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8" name="フローチャート: 判断 137">
          <a:extLst>
            <a:ext uri="{FF2B5EF4-FFF2-40B4-BE49-F238E27FC236}">
              <a16:creationId xmlns:a16="http://schemas.microsoft.com/office/drawing/2014/main" id="{4C3AB9AE-99AE-45B6-AE90-F0B50886BBF2}"/>
            </a:ext>
          </a:extLst>
        </xdr:cNvPr>
        <xdr:cNvSpPr/>
      </xdr:nvSpPr>
      <xdr:spPr>
        <a:xfrm>
          <a:off x="11257915" y="585168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9" name="フローチャート: 判断 138">
          <a:extLst>
            <a:ext uri="{FF2B5EF4-FFF2-40B4-BE49-F238E27FC236}">
              <a16:creationId xmlns:a16="http://schemas.microsoft.com/office/drawing/2014/main" id="{B534B089-B22C-49E1-A18C-88063E000963}"/>
            </a:ext>
          </a:extLst>
        </xdr:cNvPr>
        <xdr:cNvSpPr/>
      </xdr:nvSpPr>
      <xdr:spPr>
        <a:xfrm>
          <a:off x="10572115" y="602792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95C3BBC-51F7-4406-BE18-14A8BDB4975C}"/>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35FC4323-86E6-46F2-8FFE-A42C40F03534}"/>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B314A47-447E-4191-A855-D7932D349D2E}"/>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20512D57-407E-4946-9CAF-63F3DFCFB534}"/>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EF617D26-C898-4A1E-B81B-6F906C88DE60}"/>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51012</xdr:rowOff>
    </xdr:from>
    <xdr:to>
      <xdr:col>76</xdr:col>
      <xdr:colOff>73025</xdr:colOff>
      <xdr:row>29</xdr:row>
      <xdr:rowOff>152612</xdr:rowOff>
    </xdr:to>
    <xdr:sp macro="" textlink="">
      <xdr:nvSpPr>
        <xdr:cNvPr id="145" name="楕円 144">
          <a:extLst>
            <a:ext uri="{FF2B5EF4-FFF2-40B4-BE49-F238E27FC236}">
              <a16:creationId xmlns:a16="http://schemas.microsoft.com/office/drawing/2014/main" id="{816D04B5-5DF2-4730-9183-A4C7FB16364E}"/>
            </a:ext>
          </a:extLst>
        </xdr:cNvPr>
        <xdr:cNvSpPr/>
      </xdr:nvSpPr>
      <xdr:spPr>
        <a:xfrm>
          <a:off x="13289280" y="5779347"/>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73889</xdr:rowOff>
    </xdr:from>
    <xdr:ext cx="469744" cy="259045"/>
    <xdr:sp macro="" textlink="">
      <xdr:nvSpPr>
        <xdr:cNvPr id="146" name="債務償還比率該当値テキスト">
          <a:extLst>
            <a:ext uri="{FF2B5EF4-FFF2-40B4-BE49-F238E27FC236}">
              <a16:creationId xmlns:a16="http://schemas.microsoft.com/office/drawing/2014/main" id="{D1F90C55-1CA6-4E0D-8B84-DDFB867654FE}"/>
            </a:ext>
          </a:extLst>
        </xdr:cNvPr>
        <xdr:cNvSpPr txBox="1"/>
      </xdr:nvSpPr>
      <xdr:spPr>
        <a:xfrm>
          <a:off x="13369925" y="562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133293</xdr:rowOff>
    </xdr:from>
    <xdr:to>
      <xdr:col>72</xdr:col>
      <xdr:colOff>123825</xdr:colOff>
      <xdr:row>30</xdr:row>
      <xdr:rowOff>63443</xdr:rowOff>
    </xdr:to>
    <xdr:sp macro="" textlink="">
      <xdr:nvSpPr>
        <xdr:cNvPr id="147" name="楕円 146">
          <a:extLst>
            <a:ext uri="{FF2B5EF4-FFF2-40B4-BE49-F238E27FC236}">
              <a16:creationId xmlns:a16="http://schemas.microsoft.com/office/drawing/2014/main" id="{486B094F-CC93-4979-8286-961F1F4F236A}"/>
            </a:ext>
          </a:extLst>
        </xdr:cNvPr>
        <xdr:cNvSpPr/>
      </xdr:nvSpPr>
      <xdr:spPr>
        <a:xfrm>
          <a:off x="12629515" y="5861628"/>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101812</xdr:rowOff>
    </xdr:from>
    <xdr:to>
      <xdr:col>76</xdr:col>
      <xdr:colOff>22225</xdr:colOff>
      <xdr:row>30</xdr:row>
      <xdr:rowOff>12643</xdr:rowOff>
    </xdr:to>
    <xdr:cxnSp macro="">
      <xdr:nvCxnSpPr>
        <xdr:cNvPr id="148" name="直線コネクタ 147">
          <a:extLst>
            <a:ext uri="{FF2B5EF4-FFF2-40B4-BE49-F238E27FC236}">
              <a16:creationId xmlns:a16="http://schemas.microsoft.com/office/drawing/2014/main" id="{0F8CBDAA-80B4-4CA6-8545-E3A5D610FC02}"/>
            </a:ext>
          </a:extLst>
        </xdr:cNvPr>
        <xdr:cNvCxnSpPr/>
      </xdr:nvCxnSpPr>
      <xdr:spPr>
        <a:xfrm flipV="1">
          <a:off x="12684125" y="5822527"/>
          <a:ext cx="631190" cy="89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19417</xdr:rowOff>
    </xdr:from>
    <xdr:to>
      <xdr:col>68</xdr:col>
      <xdr:colOff>123825</xdr:colOff>
      <xdr:row>30</xdr:row>
      <xdr:rowOff>121017</xdr:rowOff>
    </xdr:to>
    <xdr:sp macro="" textlink="">
      <xdr:nvSpPr>
        <xdr:cNvPr id="149" name="楕円 148">
          <a:extLst>
            <a:ext uri="{FF2B5EF4-FFF2-40B4-BE49-F238E27FC236}">
              <a16:creationId xmlns:a16="http://schemas.microsoft.com/office/drawing/2014/main" id="{25480CD2-2FDF-49AE-9E04-8E7896CBAA56}"/>
            </a:ext>
          </a:extLst>
        </xdr:cNvPr>
        <xdr:cNvSpPr/>
      </xdr:nvSpPr>
      <xdr:spPr>
        <a:xfrm>
          <a:off x="11943715" y="5911582"/>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12643</xdr:rowOff>
    </xdr:from>
    <xdr:to>
      <xdr:col>72</xdr:col>
      <xdr:colOff>73025</xdr:colOff>
      <xdr:row>30</xdr:row>
      <xdr:rowOff>70217</xdr:rowOff>
    </xdr:to>
    <xdr:cxnSp macro="">
      <xdr:nvCxnSpPr>
        <xdr:cNvPr id="150" name="直線コネクタ 149">
          <a:extLst>
            <a:ext uri="{FF2B5EF4-FFF2-40B4-BE49-F238E27FC236}">
              <a16:creationId xmlns:a16="http://schemas.microsoft.com/office/drawing/2014/main" id="{20597DFC-9D71-465B-BA52-339345B07BB4}"/>
            </a:ext>
          </a:extLst>
        </xdr:cNvPr>
        <xdr:cNvCxnSpPr/>
      </xdr:nvCxnSpPr>
      <xdr:spPr>
        <a:xfrm flipV="1">
          <a:off x="11998325" y="5912428"/>
          <a:ext cx="685800" cy="51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126217</xdr:rowOff>
    </xdr:from>
    <xdr:to>
      <xdr:col>64</xdr:col>
      <xdr:colOff>123825</xdr:colOff>
      <xdr:row>30</xdr:row>
      <xdr:rowOff>56367</xdr:rowOff>
    </xdr:to>
    <xdr:sp macro="" textlink="">
      <xdr:nvSpPr>
        <xdr:cNvPr id="151" name="楕円 150">
          <a:extLst>
            <a:ext uri="{FF2B5EF4-FFF2-40B4-BE49-F238E27FC236}">
              <a16:creationId xmlns:a16="http://schemas.microsoft.com/office/drawing/2014/main" id="{23D3455B-09B9-4080-9757-D805A6EDDDA7}"/>
            </a:ext>
          </a:extLst>
        </xdr:cNvPr>
        <xdr:cNvSpPr/>
      </xdr:nvSpPr>
      <xdr:spPr>
        <a:xfrm>
          <a:off x="11257915" y="5854552"/>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5567</xdr:rowOff>
    </xdr:from>
    <xdr:to>
      <xdr:col>68</xdr:col>
      <xdr:colOff>73025</xdr:colOff>
      <xdr:row>30</xdr:row>
      <xdr:rowOff>70217</xdr:rowOff>
    </xdr:to>
    <xdr:cxnSp macro="">
      <xdr:nvCxnSpPr>
        <xdr:cNvPr id="152" name="直線コネクタ 151">
          <a:extLst>
            <a:ext uri="{FF2B5EF4-FFF2-40B4-BE49-F238E27FC236}">
              <a16:creationId xmlns:a16="http://schemas.microsoft.com/office/drawing/2014/main" id="{F8F1745B-94DA-482F-BF85-993675D5595E}"/>
            </a:ext>
          </a:extLst>
        </xdr:cNvPr>
        <xdr:cNvCxnSpPr/>
      </xdr:nvCxnSpPr>
      <xdr:spPr>
        <a:xfrm>
          <a:off x="11312525" y="5903447"/>
          <a:ext cx="685800" cy="60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37359</xdr:rowOff>
    </xdr:from>
    <xdr:to>
      <xdr:col>60</xdr:col>
      <xdr:colOff>123825</xdr:colOff>
      <xdr:row>31</xdr:row>
      <xdr:rowOff>138959</xdr:rowOff>
    </xdr:to>
    <xdr:sp macro="" textlink="">
      <xdr:nvSpPr>
        <xdr:cNvPr id="153" name="楕円 152">
          <a:extLst>
            <a:ext uri="{FF2B5EF4-FFF2-40B4-BE49-F238E27FC236}">
              <a16:creationId xmlns:a16="http://schemas.microsoft.com/office/drawing/2014/main" id="{D9F37343-93E1-4F86-A75B-558BB77B2061}"/>
            </a:ext>
          </a:extLst>
        </xdr:cNvPr>
        <xdr:cNvSpPr/>
      </xdr:nvSpPr>
      <xdr:spPr>
        <a:xfrm>
          <a:off x="10572115" y="6104784"/>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5567</xdr:rowOff>
    </xdr:from>
    <xdr:to>
      <xdr:col>64</xdr:col>
      <xdr:colOff>73025</xdr:colOff>
      <xdr:row>31</xdr:row>
      <xdr:rowOff>88159</xdr:rowOff>
    </xdr:to>
    <xdr:cxnSp macro="">
      <xdr:nvCxnSpPr>
        <xdr:cNvPr id="154" name="直線コネクタ 153">
          <a:extLst>
            <a:ext uri="{FF2B5EF4-FFF2-40B4-BE49-F238E27FC236}">
              <a16:creationId xmlns:a16="http://schemas.microsoft.com/office/drawing/2014/main" id="{52C103C0-9DA7-4901-AB4D-093C46E4C14D}"/>
            </a:ext>
          </a:extLst>
        </xdr:cNvPr>
        <xdr:cNvCxnSpPr/>
      </xdr:nvCxnSpPr>
      <xdr:spPr>
        <a:xfrm flipV="1">
          <a:off x="10626725" y="5903447"/>
          <a:ext cx="685800" cy="255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55" name="n_1aveValue債務償還比率">
          <a:extLst>
            <a:ext uri="{FF2B5EF4-FFF2-40B4-BE49-F238E27FC236}">
              <a16:creationId xmlns:a16="http://schemas.microsoft.com/office/drawing/2014/main" id="{C54F96EF-006B-494F-B54A-ADF27190CF31}"/>
            </a:ext>
          </a:extLst>
        </xdr:cNvPr>
        <xdr:cNvSpPr txBox="1"/>
      </xdr:nvSpPr>
      <xdr:spPr>
        <a:xfrm>
          <a:off x="12459412" y="602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121380</xdr:rowOff>
    </xdr:from>
    <xdr:ext cx="469744" cy="259045"/>
    <xdr:sp macro="" textlink="">
      <xdr:nvSpPr>
        <xdr:cNvPr id="156" name="n_2aveValue債務償還比率">
          <a:extLst>
            <a:ext uri="{FF2B5EF4-FFF2-40B4-BE49-F238E27FC236}">
              <a16:creationId xmlns:a16="http://schemas.microsoft.com/office/drawing/2014/main" id="{89F4EAE5-78E9-45CA-87DA-C62A419A446E}"/>
            </a:ext>
          </a:extLst>
        </xdr:cNvPr>
        <xdr:cNvSpPr txBox="1"/>
      </xdr:nvSpPr>
      <xdr:spPr>
        <a:xfrm>
          <a:off x="11780597" y="6019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7" name="n_3aveValue債務償還比率">
          <a:extLst>
            <a:ext uri="{FF2B5EF4-FFF2-40B4-BE49-F238E27FC236}">
              <a16:creationId xmlns:a16="http://schemas.microsoft.com/office/drawing/2014/main" id="{79669C41-A4D9-49F5-9A0F-4D410456265F}"/>
            </a:ext>
          </a:extLst>
        </xdr:cNvPr>
        <xdr:cNvSpPr txBox="1"/>
      </xdr:nvSpPr>
      <xdr:spPr>
        <a:xfrm>
          <a:off x="11094797" y="562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58" name="n_4aveValue債務償還比率">
          <a:extLst>
            <a:ext uri="{FF2B5EF4-FFF2-40B4-BE49-F238E27FC236}">
              <a16:creationId xmlns:a16="http://schemas.microsoft.com/office/drawing/2014/main" id="{C6B84CD2-BB64-4567-ADE7-6BBDDA420948}"/>
            </a:ext>
          </a:extLst>
        </xdr:cNvPr>
        <xdr:cNvSpPr txBox="1"/>
      </xdr:nvSpPr>
      <xdr:spPr>
        <a:xfrm>
          <a:off x="10408997" y="5808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79970</xdr:rowOff>
    </xdr:from>
    <xdr:ext cx="469744" cy="259045"/>
    <xdr:sp macro="" textlink="">
      <xdr:nvSpPr>
        <xdr:cNvPr id="159" name="n_1mainValue債務償還比率">
          <a:extLst>
            <a:ext uri="{FF2B5EF4-FFF2-40B4-BE49-F238E27FC236}">
              <a16:creationId xmlns:a16="http://schemas.microsoft.com/office/drawing/2014/main" id="{2394AC6C-1E6B-44F8-80AD-61C4892CC5CB}"/>
            </a:ext>
          </a:extLst>
        </xdr:cNvPr>
        <xdr:cNvSpPr txBox="1"/>
      </xdr:nvSpPr>
      <xdr:spPr>
        <a:xfrm>
          <a:off x="12459412" y="5633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137544</xdr:rowOff>
    </xdr:from>
    <xdr:ext cx="469744" cy="259045"/>
    <xdr:sp macro="" textlink="">
      <xdr:nvSpPr>
        <xdr:cNvPr id="160" name="n_2mainValue債務償還比率">
          <a:extLst>
            <a:ext uri="{FF2B5EF4-FFF2-40B4-BE49-F238E27FC236}">
              <a16:creationId xmlns:a16="http://schemas.microsoft.com/office/drawing/2014/main" id="{55E8C26F-FF4D-406A-938A-C0FAE9535C7B}"/>
            </a:ext>
          </a:extLst>
        </xdr:cNvPr>
        <xdr:cNvSpPr txBox="1"/>
      </xdr:nvSpPr>
      <xdr:spPr>
        <a:xfrm>
          <a:off x="11780597" y="5686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47494</xdr:rowOff>
    </xdr:from>
    <xdr:ext cx="469744" cy="259045"/>
    <xdr:sp macro="" textlink="">
      <xdr:nvSpPr>
        <xdr:cNvPr id="161" name="n_3mainValue債務償還比率">
          <a:extLst>
            <a:ext uri="{FF2B5EF4-FFF2-40B4-BE49-F238E27FC236}">
              <a16:creationId xmlns:a16="http://schemas.microsoft.com/office/drawing/2014/main" id="{7697337F-36C4-42A9-AF37-8D950757E9A8}"/>
            </a:ext>
          </a:extLst>
        </xdr:cNvPr>
        <xdr:cNvSpPr txBox="1"/>
      </xdr:nvSpPr>
      <xdr:spPr>
        <a:xfrm>
          <a:off x="11094797" y="5945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130086</xdr:rowOff>
    </xdr:from>
    <xdr:ext cx="469744" cy="259045"/>
    <xdr:sp macro="" textlink="">
      <xdr:nvSpPr>
        <xdr:cNvPr id="162" name="n_4mainValue債務償還比率">
          <a:extLst>
            <a:ext uri="{FF2B5EF4-FFF2-40B4-BE49-F238E27FC236}">
              <a16:creationId xmlns:a16="http://schemas.microsoft.com/office/drawing/2014/main" id="{A04C3FBB-C256-4BDB-AFB8-FB2A8C95CC57}"/>
            </a:ext>
          </a:extLst>
        </xdr:cNvPr>
        <xdr:cNvSpPr txBox="1"/>
      </xdr:nvSpPr>
      <xdr:spPr>
        <a:xfrm>
          <a:off x="10408997" y="6201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6CB446D-B835-4929-84C0-E513F30DBD1B}"/>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39896FE7-51F9-489E-B201-7679456D70DC}"/>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78F58B5A-BD2B-4EE7-B3C3-BAC2EF119315}"/>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814C79C1-5B91-4B30-887C-2BD9F8854ACA}"/>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8F38A315-9572-419E-91CB-54EBB0070017}"/>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71875F98-D297-49FB-B300-C510D93EF2E6}"/>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2580DCC-2412-436C-B072-BEC1DB45A23F}"/>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1B2C43B-6492-41EC-BB22-35928AFB0C22}"/>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1DE2667-7A95-4C1D-8769-3085D8BD692E}"/>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CA3072D-9912-4411-9100-9E6C882E1EF9}"/>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兵庫県尼崎市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7ACCD33-D993-468C-8B85-E1AE8C1E613A}"/>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9D45832-C063-4EB9-B55F-4F3C2BC9F645}"/>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4CE82D4-7DEA-4AC6-B537-F54DD5C86F80}"/>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F196728-8462-46CA-930B-9F0E08EE8F87}"/>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D6DAC48-8673-4682-ACA9-5D83765B2F84}"/>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84C28F7-A907-476A-8E7D-658EAD74AD37}"/>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457,508
443,253
50.70
239,931,667
236,476,338
2,809,101
109,613,015
163,323,950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92C83EC-3343-418B-9B44-8E0D7351B6AD}"/>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62E2FD0-1D87-4F1C-A234-742D2820FA20}"/>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39C63EC-E5D2-40C8-B228-B679105F0864}"/>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A02840E-F942-4B88-B68E-AD5CD42FFFFB}"/>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F6144B4-7501-4998-94B1-F247DEC3B8A2}"/>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95406A8-ED9D-4E0B-B582-E9F00E1D3C1E}"/>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1D5494D-4626-4F55-98A4-AA14A7CA83C7}"/>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C885CC5-1650-4771-9CA8-DC133F1363C2}"/>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3CBD4D7-7086-4241-90A1-BBC049932CFB}"/>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D0E4249-BD41-4BF6-A814-5C6BDE03AB08}"/>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D38484D-E093-4F6E-981F-67E1B30C1123}"/>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1240269-21E9-46E8-8D06-FD8853F09419}"/>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78644F9-0188-4BC0-945B-F246C2E7C043}"/>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8D794DC-AB73-49CC-A2A3-7DF807EF7FEE}"/>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1077F72-CF3E-4EDC-9C74-1C5C7B21C105}"/>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1DCAC15-ABCC-42A8-BE22-997C6689FD93}"/>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8C8413E-70A8-4A05-8B12-1BC5C9E1D84D}"/>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1E304D2-08F5-4D0E-9751-AF64FAE4AE53}"/>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25066DE-9403-487B-A7C6-C580BDC49D8B}"/>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DF047D5-EB41-4C8C-BE82-49FD3FB52CE2}"/>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5D1094D-9256-4CE0-814F-12A71A3F64CE}"/>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5908B4D-D165-46F5-B2EF-2AEBB7282147}"/>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CF1DEED-1965-4FA1-9556-82B16A72F7E3}"/>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D10C181-D7B3-417B-BF30-B15984694058}"/>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1A1B330-3997-4D5D-8BD9-EF0A2D1F7270}"/>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FE11CF3-EF69-42CD-AEA1-FBEC6DD1404C}"/>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C1B99C8-C0D1-495D-A199-83BF87F409C0}"/>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ACA37C1-2CDE-4502-964B-A495DE6AD910}"/>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2DBCE61-07DE-4A40-AD75-94785F105EBD}"/>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8B229BC-8BD9-4D5D-8849-DC56C31B39DB}"/>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6FA7406-4C3E-467F-9BCC-0F4F0B087544}"/>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B46E518-BA60-42D3-93FA-45CBB9B7E5EC}"/>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080A365-A852-4B9B-8394-D64F550A24C9}"/>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B208E676-EAA8-4FC8-A9EF-EE5CFA403F0B}"/>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CACD247-147C-4E62-8F78-EDF891E66BD0}"/>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E4324F5-5946-479B-A1CE-B7B9B55C7ADE}"/>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5908452-F8A6-44BF-BC65-4B845D46A409}"/>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D2929BA-6F67-4E49-9CB7-83A8392A70D3}"/>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77EC8EC-B8A5-409E-AD33-D2D5C5280BA5}"/>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50A1DAF-C35A-4AE8-BBD1-C80F9151514A}"/>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CED11035-2B0D-4DB7-8046-9BA682C08345}"/>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C6CAE58-B25B-4FCB-9F88-F7960418D294}"/>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EE34B5D3-BCA7-48FA-B643-B30C56FEC838}"/>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A8C73C7A-E799-4448-98C8-DEE9855727A0}"/>
            </a:ext>
          </a:extLst>
        </xdr:cNvPr>
        <xdr:cNvCxnSpPr/>
      </xdr:nvCxnSpPr>
      <xdr:spPr>
        <a:xfrm flipV="1">
          <a:off x="4173855" y="5803011"/>
          <a:ext cx="0" cy="1311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D13AF810-BD85-45C2-806F-B28FE3C7C7C3}"/>
            </a:ext>
          </a:extLst>
        </xdr:cNvPr>
        <xdr:cNvSpPr txBox="1"/>
      </xdr:nvSpPr>
      <xdr:spPr>
        <a:xfrm>
          <a:off x="4212590" y="7118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1E94BBAC-6D3F-4177-8FB4-A35EC3C45BAD}"/>
            </a:ext>
          </a:extLst>
        </xdr:cNvPr>
        <xdr:cNvCxnSpPr/>
      </xdr:nvCxnSpPr>
      <xdr:spPr>
        <a:xfrm>
          <a:off x="4112260" y="7114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0589F58E-3CB1-4F04-8025-85907F37D418}"/>
            </a:ext>
          </a:extLst>
        </xdr:cNvPr>
        <xdr:cNvSpPr txBox="1"/>
      </xdr:nvSpPr>
      <xdr:spPr>
        <a:xfrm>
          <a:off x="4212590" y="5583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2E807C24-AD92-4946-BCD1-F50BA9D61A7F}"/>
            </a:ext>
          </a:extLst>
        </xdr:cNvPr>
        <xdr:cNvCxnSpPr/>
      </xdr:nvCxnSpPr>
      <xdr:spPr>
        <a:xfrm>
          <a:off x="4112260" y="58030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a:extLst>
            <a:ext uri="{FF2B5EF4-FFF2-40B4-BE49-F238E27FC236}">
              <a16:creationId xmlns:a16="http://schemas.microsoft.com/office/drawing/2014/main" id="{D139F7D0-3320-4F06-8D67-9A70BACDDF6E}"/>
            </a:ext>
          </a:extLst>
        </xdr:cNvPr>
        <xdr:cNvSpPr txBox="1"/>
      </xdr:nvSpPr>
      <xdr:spPr>
        <a:xfrm>
          <a:off x="4212590" y="6284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9744DA71-74BA-40DA-BA67-99520960CB96}"/>
            </a:ext>
          </a:extLst>
        </xdr:cNvPr>
        <xdr:cNvSpPr/>
      </xdr:nvSpPr>
      <xdr:spPr>
        <a:xfrm>
          <a:off x="4131310" y="643686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9F54A353-E006-4B22-93B3-8EC435C06E87}"/>
            </a:ext>
          </a:extLst>
        </xdr:cNvPr>
        <xdr:cNvSpPr/>
      </xdr:nvSpPr>
      <xdr:spPr>
        <a:xfrm>
          <a:off x="3388360" y="63915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AEF63C1B-5338-4E68-AC92-9DFFBDF965E6}"/>
            </a:ext>
          </a:extLst>
        </xdr:cNvPr>
        <xdr:cNvSpPr/>
      </xdr:nvSpPr>
      <xdr:spPr>
        <a:xfrm>
          <a:off x="2571750" y="636295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819D14E5-6248-4782-80AA-687D6D4D4E43}"/>
            </a:ext>
          </a:extLst>
        </xdr:cNvPr>
        <xdr:cNvSpPr/>
      </xdr:nvSpPr>
      <xdr:spPr>
        <a:xfrm>
          <a:off x="1774190" y="634085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7C6B2E18-A602-4B05-9E8E-C03C6A7C4543}"/>
            </a:ext>
          </a:extLst>
        </xdr:cNvPr>
        <xdr:cNvSpPr/>
      </xdr:nvSpPr>
      <xdr:spPr>
        <a:xfrm>
          <a:off x="988060" y="630885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078603B-B350-45DC-B437-CA8A8537543E}"/>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F7EE742-E322-450D-A70F-965B0683ED39}"/>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92C964C-C8ED-4FEA-A56C-800F6838F57C}"/>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095B4F3-F1F7-47B9-A9BC-080A342BE56E}"/>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358410F-7C17-4CD8-9757-506904DC706A}"/>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130556</xdr:rowOff>
    </xdr:from>
    <xdr:to>
      <xdr:col>24</xdr:col>
      <xdr:colOff>114300</xdr:colOff>
      <xdr:row>40</xdr:row>
      <xdr:rowOff>60706</xdr:rowOff>
    </xdr:to>
    <xdr:sp macro="" textlink="">
      <xdr:nvSpPr>
        <xdr:cNvPr id="71" name="楕円 70">
          <a:extLst>
            <a:ext uri="{FF2B5EF4-FFF2-40B4-BE49-F238E27FC236}">
              <a16:creationId xmlns:a16="http://schemas.microsoft.com/office/drawing/2014/main" id="{4FCA587D-D0B7-471B-805F-86B2FEBBC561}"/>
            </a:ext>
          </a:extLst>
        </xdr:cNvPr>
        <xdr:cNvSpPr/>
      </xdr:nvSpPr>
      <xdr:spPr>
        <a:xfrm>
          <a:off x="4131310" y="682091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108983</xdr:rowOff>
    </xdr:from>
    <xdr:ext cx="405111" cy="259045"/>
    <xdr:sp macro="" textlink="">
      <xdr:nvSpPr>
        <xdr:cNvPr id="72" name="【道路】&#10;有形固定資産減価償却率該当値テキスト">
          <a:extLst>
            <a:ext uri="{FF2B5EF4-FFF2-40B4-BE49-F238E27FC236}">
              <a16:creationId xmlns:a16="http://schemas.microsoft.com/office/drawing/2014/main" id="{3D36B2AC-2830-4303-80E0-36D1AD69890C}"/>
            </a:ext>
          </a:extLst>
        </xdr:cNvPr>
        <xdr:cNvSpPr txBox="1"/>
      </xdr:nvSpPr>
      <xdr:spPr>
        <a:xfrm>
          <a:off x="4212590" y="679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125984</xdr:rowOff>
    </xdr:from>
    <xdr:to>
      <xdr:col>20</xdr:col>
      <xdr:colOff>38100</xdr:colOff>
      <xdr:row>40</xdr:row>
      <xdr:rowOff>56134</xdr:rowOff>
    </xdr:to>
    <xdr:sp macro="" textlink="">
      <xdr:nvSpPr>
        <xdr:cNvPr id="73" name="楕円 72">
          <a:extLst>
            <a:ext uri="{FF2B5EF4-FFF2-40B4-BE49-F238E27FC236}">
              <a16:creationId xmlns:a16="http://schemas.microsoft.com/office/drawing/2014/main" id="{B9A426BC-CF2D-4D0A-A3DE-38D17BC3C3EE}"/>
            </a:ext>
          </a:extLst>
        </xdr:cNvPr>
        <xdr:cNvSpPr/>
      </xdr:nvSpPr>
      <xdr:spPr>
        <a:xfrm>
          <a:off x="3388360" y="68163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5334</xdr:rowOff>
    </xdr:from>
    <xdr:to>
      <xdr:col>24</xdr:col>
      <xdr:colOff>63500</xdr:colOff>
      <xdr:row>40</xdr:row>
      <xdr:rowOff>9906</xdr:rowOff>
    </xdr:to>
    <xdr:cxnSp macro="">
      <xdr:nvCxnSpPr>
        <xdr:cNvPr id="74" name="直線コネクタ 73">
          <a:extLst>
            <a:ext uri="{FF2B5EF4-FFF2-40B4-BE49-F238E27FC236}">
              <a16:creationId xmlns:a16="http://schemas.microsoft.com/office/drawing/2014/main" id="{B46BCAA0-FE25-4C1D-8741-24A890605A1B}"/>
            </a:ext>
          </a:extLst>
        </xdr:cNvPr>
        <xdr:cNvCxnSpPr/>
      </xdr:nvCxnSpPr>
      <xdr:spPr>
        <a:xfrm>
          <a:off x="3431540" y="6865239"/>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119126</xdr:rowOff>
    </xdr:from>
    <xdr:to>
      <xdr:col>15</xdr:col>
      <xdr:colOff>101600</xdr:colOff>
      <xdr:row>40</xdr:row>
      <xdr:rowOff>49276</xdr:rowOff>
    </xdr:to>
    <xdr:sp macro="" textlink="">
      <xdr:nvSpPr>
        <xdr:cNvPr id="75" name="楕円 74">
          <a:extLst>
            <a:ext uri="{FF2B5EF4-FFF2-40B4-BE49-F238E27FC236}">
              <a16:creationId xmlns:a16="http://schemas.microsoft.com/office/drawing/2014/main" id="{6CC69D76-A6F0-4A4F-8484-48518464EAB4}"/>
            </a:ext>
          </a:extLst>
        </xdr:cNvPr>
        <xdr:cNvSpPr/>
      </xdr:nvSpPr>
      <xdr:spPr>
        <a:xfrm>
          <a:off x="2571750" y="680758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169926</xdr:rowOff>
    </xdr:from>
    <xdr:to>
      <xdr:col>19</xdr:col>
      <xdr:colOff>177800</xdr:colOff>
      <xdr:row>40</xdr:row>
      <xdr:rowOff>5334</xdr:rowOff>
    </xdr:to>
    <xdr:cxnSp macro="">
      <xdr:nvCxnSpPr>
        <xdr:cNvPr id="76" name="直線コネクタ 75">
          <a:extLst>
            <a:ext uri="{FF2B5EF4-FFF2-40B4-BE49-F238E27FC236}">
              <a16:creationId xmlns:a16="http://schemas.microsoft.com/office/drawing/2014/main" id="{04B3962E-A9ED-4FA8-8F96-FF196B28D71F}"/>
            </a:ext>
          </a:extLst>
        </xdr:cNvPr>
        <xdr:cNvCxnSpPr/>
      </xdr:nvCxnSpPr>
      <xdr:spPr>
        <a:xfrm>
          <a:off x="2626360" y="6860286"/>
          <a:ext cx="80518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112268</xdr:rowOff>
    </xdr:from>
    <xdr:to>
      <xdr:col>10</xdr:col>
      <xdr:colOff>165100</xdr:colOff>
      <xdr:row>40</xdr:row>
      <xdr:rowOff>42418</xdr:rowOff>
    </xdr:to>
    <xdr:sp macro="" textlink="">
      <xdr:nvSpPr>
        <xdr:cNvPr id="77" name="楕円 76">
          <a:extLst>
            <a:ext uri="{FF2B5EF4-FFF2-40B4-BE49-F238E27FC236}">
              <a16:creationId xmlns:a16="http://schemas.microsoft.com/office/drawing/2014/main" id="{9599683A-719D-430C-A7EF-2396D752E39E}"/>
            </a:ext>
          </a:extLst>
        </xdr:cNvPr>
        <xdr:cNvSpPr/>
      </xdr:nvSpPr>
      <xdr:spPr>
        <a:xfrm>
          <a:off x="1774190" y="679881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163068</xdr:rowOff>
    </xdr:from>
    <xdr:to>
      <xdr:col>15</xdr:col>
      <xdr:colOff>50800</xdr:colOff>
      <xdr:row>39</xdr:row>
      <xdr:rowOff>169926</xdr:rowOff>
    </xdr:to>
    <xdr:cxnSp macro="">
      <xdr:nvCxnSpPr>
        <xdr:cNvPr id="78" name="直線コネクタ 77">
          <a:extLst>
            <a:ext uri="{FF2B5EF4-FFF2-40B4-BE49-F238E27FC236}">
              <a16:creationId xmlns:a16="http://schemas.microsoft.com/office/drawing/2014/main" id="{E2984A32-C201-488C-A2A7-9F98827AD90F}"/>
            </a:ext>
          </a:extLst>
        </xdr:cNvPr>
        <xdr:cNvCxnSpPr/>
      </xdr:nvCxnSpPr>
      <xdr:spPr>
        <a:xfrm>
          <a:off x="1828800" y="6851523"/>
          <a:ext cx="79756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93980</xdr:rowOff>
    </xdr:from>
    <xdr:to>
      <xdr:col>6</xdr:col>
      <xdr:colOff>38100</xdr:colOff>
      <xdr:row>40</xdr:row>
      <xdr:rowOff>24130</xdr:rowOff>
    </xdr:to>
    <xdr:sp macro="" textlink="">
      <xdr:nvSpPr>
        <xdr:cNvPr id="79" name="楕円 78">
          <a:extLst>
            <a:ext uri="{FF2B5EF4-FFF2-40B4-BE49-F238E27FC236}">
              <a16:creationId xmlns:a16="http://schemas.microsoft.com/office/drawing/2014/main" id="{7562BB88-20F8-4B46-9EB7-D700F28115D8}"/>
            </a:ext>
          </a:extLst>
        </xdr:cNvPr>
        <xdr:cNvSpPr/>
      </xdr:nvSpPr>
      <xdr:spPr>
        <a:xfrm>
          <a:off x="988060" y="67843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144780</xdr:rowOff>
    </xdr:from>
    <xdr:to>
      <xdr:col>10</xdr:col>
      <xdr:colOff>114300</xdr:colOff>
      <xdr:row>39</xdr:row>
      <xdr:rowOff>163068</xdr:rowOff>
    </xdr:to>
    <xdr:cxnSp macro="">
      <xdr:nvCxnSpPr>
        <xdr:cNvPr id="80" name="直線コネクタ 79">
          <a:extLst>
            <a:ext uri="{FF2B5EF4-FFF2-40B4-BE49-F238E27FC236}">
              <a16:creationId xmlns:a16="http://schemas.microsoft.com/office/drawing/2014/main" id="{E9FD9164-3918-4935-8AC5-7025430D8C8A}"/>
            </a:ext>
          </a:extLst>
        </xdr:cNvPr>
        <xdr:cNvCxnSpPr/>
      </xdr:nvCxnSpPr>
      <xdr:spPr>
        <a:xfrm>
          <a:off x="1031240" y="6829425"/>
          <a:ext cx="79756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a:extLst>
            <a:ext uri="{FF2B5EF4-FFF2-40B4-BE49-F238E27FC236}">
              <a16:creationId xmlns:a16="http://schemas.microsoft.com/office/drawing/2014/main" id="{CB6388C6-0C47-4352-A8F1-6BCBECEE452F}"/>
            </a:ext>
          </a:extLst>
        </xdr:cNvPr>
        <xdr:cNvSpPr txBox="1"/>
      </xdr:nvSpPr>
      <xdr:spPr>
        <a:xfrm>
          <a:off x="3239144" y="6168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a:extLst>
            <a:ext uri="{FF2B5EF4-FFF2-40B4-BE49-F238E27FC236}">
              <a16:creationId xmlns:a16="http://schemas.microsoft.com/office/drawing/2014/main" id="{461A47D0-7247-4C84-96BC-492C51C47D94}"/>
            </a:ext>
          </a:extLst>
        </xdr:cNvPr>
        <xdr:cNvSpPr txBox="1"/>
      </xdr:nvSpPr>
      <xdr:spPr>
        <a:xfrm>
          <a:off x="2439044" y="6140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15A19765-1BB4-4C1D-A01C-D7CB982C2D07}"/>
            </a:ext>
          </a:extLst>
        </xdr:cNvPr>
        <xdr:cNvSpPr txBox="1"/>
      </xdr:nvSpPr>
      <xdr:spPr>
        <a:xfrm>
          <a:off x="164148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79519</xdr:rowOff>
    </xdr:from>
    <xdr:ext cx="405111" cy="259045"/>
    <xdr:sp macro="" textlink="">
      <xdr:nvSpPr>
        <xdr:cNvPr id="84" name="n_4aveValue【道路】&#10;有形固定資産減価償却率">
          <a:extLst>
            <a:ext uri="{FF2B5EF4-FFF2-40B4-BE49-F238E27FC236}">
              <a16:creationId xmlns:a16="http://schemas.microsoft.com/office/drawing/2014/main" id="{A2511361-2833-4E36-A9E1-87BD67B62D41}"/>
            </a:ext>
          </a:extLst>
        </xdr:cNvPr>
        <xdr:cNvSpPr txBox="1"/>
      </xdr:nvSpPr>
      <xdr:spPr>
        <a:xfrm>
          <a:off x="85535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47261</xdr:rowOff>
    </xdr:from>
    <xdr:ext cx="405111" cy="259045"/>
    <xdr:sp macro="" textlink="">
      <xdr:nvSpPr>
        <xdr:cNvPr id="85" name="n_1mainValue【道路】&#10;有形固定資産減価償却率">
          <a:extLst>
            <a:ext uri="{FF2B5EF4-FFF2-40B4-BE49-F238E27FC236}">
              <a16:creationId xmlns:a16="http://schemas.microsoft.com/office/drawing/2014/main" id="{B6DBE5F0-BD47-40BC-9805-D8E0042D7969}"/>
            </a:ext>
          </a:extLst>
        </xdr:cNvPr>
        <xdr:cNvSpPr txBox="1"/>
      </xdr:nvSpPr>
      <xdr:spPr>
        <a:xfrm>
          <a:off x="3239144" y="690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40403</xdr:rowOff>
    </xdr:from>
    <xdr:ext cx="405111" cy="259045"/>
    <xdr:sp macro="" textlink="">
      <xdr:nvSpPr>
        <xdr:cNvPr id="86" name="n_2mainValue【道路】&#10;有形固定資産減価償却率">
          <a:extLst>
            <a:ext uri="{FF2B5EF4-FFF2-40B4-BE49-F238E27FC236}">
              <a16:creationId xmlns:a16="http://schemas.microsoft.com/office/drawing/2014/main" id="{1C15E944-3734-4FEF-9CD7-D093A225760C}"/>
            </a:ext>
          </a:extLst>
        </xdr:cNvPr>
        <xdr:cNvSpPr txBox="1"/>
      </xdr:nvSpPr>
      <xdr:spPr>
        <a:xfrm>
          <a:off x="2439044" y="689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33545</xdr:rowOff>
    </xdr:from>
    <xdr:ext cx="405111" cy="259045"/>
    <xdr:sp macro="" textlink="">
      <xdr:nvSpPr>
        <xdr:cNvPr id="87" name="n_3mainValue【道路】&#10;有形固定資産減価償却率">
          <a:extLst>
            <a:ext uri="{FF2B5EF4-FFF2-40B4-BE49-F238E27FC236}">
              <a16:creationId xmlns:a16="http://schemas.microsoft.com/office/drawing/2014/main" id="{3AF88C46-E955-4D58-9228-670EF495E520}"/>
            </a:ext>
          </a:extLst>
        </xdr:cNvPr>
        <xdr:cNvSpPr txBox="1"/>
      </xdr:nvSpPr>
      <xdr:spPr>
        <a:xfrm>
          <a:off x="1641484" y="6889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15257</xdr:rowOff>
    </xdr:from>
    <xdr:ext cx="405111" cy="259045"/>
    <xdr:sp macro="" textlink="">
      <xdr:nvSpPr>
        <xdr:cNvPr id="88" name="n_4mainValue【道路】&#10;有形固定資産減価償却率">
          <a:extLst>
            <a:ext uri="{FF2B5EF4-FFF2-40B4-BE49-F238E27FC236}">
              <a16:creationId xmlns:a16="http://schemas.microsoft.com/office/drawing/2014/main" id="{890F61CC-E79B-431A-AB1F-0B0E7E346402}"/>
            </a:ext>
          </a:extLst>
        </xdr:cNvPr>
        <xdr:cNvSpPr txBox="1"/>
      </xdr:nvSpPr>
      <xdr:spPr>
        <a:xfrm>
          <a:off x="855354" y="687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64DBA48-937B-442D-93EB-BA153B8FF0A5}"/>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ED4A15B-538E-4472-8E83-838E130D9132}"/>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B3CE3D8-86BA-4272-8A41-EC0E0DC28255}"/>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FE14B8C-7AC6-4DDB-A78C-37E045EF22C2}"/>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44BA122-62F0-41E3-B876-A4E776C1A978}"/>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4A3EF85-754E-4E02-A4B8-CE549738143E}"/>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6D56BA8-6D0E-47A7-BA70-6B1F4B2D39F8}"/>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1598CF2-2DE6-46CF-9FA7-527D7C8BF787}"/>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D00E813-25CA-47D4-AF97-EA82ADFBF413}"/>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33AA471-9DC6-408E-8B7C-E801842443EB}"/>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0CAB85AF-7AA0-4449-9A93-97E1E7544BF0}"/>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E4AD9BBB-BB45-4114-B848-1B3D1E1EF914}"/>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5C76199A-E148-47F7-9665-2C42B7012311}"/>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8BB853E3-DF79-4A6A-810E-381663E816FD}"/>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C1D744AD-2164-422F-BA36-FB9A44AE98E4}"/>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42C8AED2-1567-4662-81AD-4E6BE1527D50}"/>
            </a:ext>
          </a:extLst>
        </xdr:cNvPr>
        <xdr:cNvSpPr txBox="1"/>
      </xdr:nvSpPr>
      <xdr:spPr>
        <a:xfrm>
          <a:off x="5485961" y="6104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4A2472FE-0C0E-4BD3-8EB6-88EFEF89AEE8}"/>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4356A74B-EE49-4EAF-B622-DDFBBE78C432}"/>
            </a:ext>
          </a:extLst>
        </xdr:cNvPr>
        <xdr:cNvSpPr txBox="1"/>
      </xdr:nvSpPr>
      <xdr:spPr>
        <a:xfrm>
          <a:off x="5485961" y="56508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9AA176F2-F3B9-4751-BBED-646FB33BD7BE}"/>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6257D4BB-BE9B-4CB2-94DD-FE94818D3651}"/>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9F599786-C396-496C-981D-393A133DB154}"/>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889200F3-93BC-4DF3-8E94-C0FD63B06138}"/>
            </a:ext>
          </a:extLst>
        </xdr:cNvPr>
        <xdr:cNvCxnSpPr/>
      </xdr:nvCxnSpPr>
      <xdr:spPr>
        <a:xfrm flipV="1">
          <a:off x="9429115" y="5677571"/>
          <a:ext cx="0" cy="1420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D0D266AE-DFBB-470F-916B-64F267D565A4}"/>
            </a:ext>
          </a:extLst>
        </xdr:cNvPr>
        <xdr:cNvSpPr txBox="1"/>
      </xdr:nvSpPr>
      <xdr:spPr>
        <a:xfrm>
          <a:off x="946785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1BFAE401-BCDA-4B0D-8A8A-5E196885D5C9}"/>
            </a:ext>
          </a:extLst>
        </xdr:cNvPr>
        <xdr:cNvCxnSpPr/>
      </xdr:nvCxnSpPr>
      <xdr:spPr>
        <a:xfrm>
          <a:off x="9356090" y="70983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0A565C4F-9357-40CD-8C5C-FD17C642A10A}"/>
            </a:ext>
          </a:extLst>
        </xdr:cNvPr>
        <xdr:cNvSpPr txBox="1"/>
      </xdr:nvSpPr>
      <xdr:spPr>
        <a:xfrm>
          <a:off x="9467850" y="545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BD01DA3C-7B99-4161-A3AB-AB79F0D38067}"/>
            </a:ext>
          </a:extLst>
        </xdr:cNvPr>
        <xdr:cNvCxnSpPr/>
      </xdr:nvCxnSpPr>
      <xdr:spPr>
        <a:xfrm>
          <a:off x="9356090" y="567757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E77C0E63-FC2B-40D3-9749-14C6472125E1}"/>
            </a:ext>
          </a:extLst>
        </xdr:cNvPr>
        <xdr:cNvSpPr txBox="1"/>
      </xdr:nvSpPr>
      <xdr:spPr>
        <a:xfrm>
          <a:off x="9467850" y="6410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594DB086-E8F6-446E-BF38-60B9E000BCB5}"/>
            </a:ext>
          </a:extLst>
        </xdr:cNvPr>
        <xdr:cNvSpPr/>
      </xdr:nvSpPr>
      <xdr:spPr>
        <a:xfrm>
          <a:off x="9394190" y="6562887"/>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482EBDE1-901A-4147-9BF1-62E871E8E8B4}"/>
            </a:ext>
          </a:extLst>
        </xdr:cNvPr>
        <xdr:cNvSpPr/>
      </xdr:nvSpPr>
      <xdr:spPr>
        <a:xfrm>
          <a:off x="8632190" y="657110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3E96186A-FAB3-4428-BA02-A4ABCF063488}"/>
            </a:ext>
          </a:extLst>
        </xdr:cNvPr>
        <xdr:cNvSpPr/>
      </xdr:nvSpPr>
      <xdr:spPr>
        <a:xfrm>
          <a:off x="7846060" y="65788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5EB095AC-BC20-444A-A600-BB79B209D681}"/>
            </a:ext>
          </a:extLst>
        </xdr:cNvPr>
        <xdr:cNvSpPr/>
      </xdr:nvSpPr>
      <xdr:spPr>
        <a:xfrm>
          <a:off x="7029450" y="65814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C56F55BA-7076-4844-B8B5-2C7ABE139D83}"/>
            </a:ext>
          </a:extLst>
        </xdr:cNvPr>
        <xdr:cNvSpPr/>
      </xdr:nvSpPr>
      <xdr:spPr>
        <a:xfrm>
          <a:off x="6231890" y="659143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525BE8FD-2BCC-405C-A067-763135FA5A95}"/>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BE686F42-F53D-4721-AB8A-B85C1D83ADF8}"/>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715C7D6-D1B6-45FC-8DF1-BB37394CBFD0}"/>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7D43106-685F-4812-8841-728A76F614AD}"/>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8BB78B8-968F-471F-BF5C-634B3C1DAAC7}"/>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87854</xdr:rowOff>
    </xdr:from>
    <xdr:to>
      <xdr:col>55</xdr:col>
      <xdr:colOff>50800</xdr:colOff>
      <xdr:row>41</xdr:row>
      <xdr:rowOff>18004</xdr:rowOff>
    </xdr:to>
    <xdr:sp macro="" textlink="">
      <xdr:nvSpPr>
        <xdr:cNvPr id="126" name="楕円 125">
          <a:extLst>
            <a:ext uri="{FF2B5EF4-FFF2-40B4-BE49-F238E27FC236}">
              <a16:creationId xmlns:a16="http://schemas.microsoft.com/office/drawing/2014/main" id="{87CD280F-43A9-4664-980B-038A5194860F}"/>
            </a:ext>
          </a:extLst>
        </xdr:cNvPr>
        <xdr:cNvSpPr/>
      </xdr:nvSpPr>
      <xdr:spPr>
        <a:xfrm>
          <a:off x="9394190" y="6949664"/>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2781</xdr:rowOff>
    </xdr:from>
    <xdr:ext cx="469744" cy="259045"/>
    <xdr:sp macro="" textlink="">
      <xdr:nvSpPr>
        <xdr:cNvPr id="127" name="【道路】&#10;一人当たり延長該当値テキスト">
          <a:extLst>
            <a:ext uri="{FF2B5EF4-FFF2-40B4-BE49-F238E27FC236}">
              <a16:creationId xmlns:a16="http://schemas.microsoft.com/office/drawing/2014/main" id="{B3993343-C7BE-482A-8AC4-1E1DB73AD80C}"/>
            </a:ext>
          </a:extLst>
        </xdr:cNvPr>
        <xdr:cNvSpPr txBox="1"/>
      </xdr:nvSpPr>
      <xdr:spPr>
        <a:xfrm>
          <a:off x="9467850" y="6860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88494</xdr:rowOff>
    </xdr:from>
    <xdr:to>
      <xdr:col>50</xdr:col>
      <xdr:colOff>165100</xdr:colOff>
      <xdr:row>41</xdr:row>
      <xdr:rowOff>18644</xdr:rowOff>
    </xdr:to>
    <xdr:sp macro="" textlink="">
      <xdr:nvSpPr>
        <xdr:cNvPr id="128" name="楕円 127">
          <a:extLst>
            <a:ext uri="{FF2B5EF4-FFF2-40B4-BE49-F238E27FC236}">
              <a16:creationId xmlns:a16="http://schemas.microsoft.com/office/drawing/2014/main" id="{9EB9DE3A-B33D-45BF-A041-944772397AB1}"/>
            </a:ext>
          </a:extLst>
        </xdr:cNvPr>
        <xdr:cNvSpPr/>
      </xdr:nvSpPr>
      <xdr:spPr>
        <a:xfrm>
          <a:off x="8632190" y="695030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138654</xdr:rowOff>
    </xdr:from>
    <xdr:to>
      <xdr:col>55</xdr:col>
      <xdr:colOff>0</xdr:colOff>
      <xdr:row>40</xdr:row>
      <xdr:rowOff>139294</xdr:rowOff>
    </xdr:to>
    <xdr:cxnSp macro="">
      <xdr:nvCxnSpPr>
        <xdr:cNvPr id="129" name="直線コネクタ 128">
          <a:extLst>
            <a:ext uri="{FF2B5EF4-FFF2-40B4-BE49-F238E27FC236}">
              <a16:creationId xmlns:a16="http://schemas.microsoft.com/office/drawing/2014/main" id="{310B2A71-59E4-41FB-9FE6-8894C5C7855A}"/>
            </a:ext>
          </a:extLst>
        </xdr:cNvPr>
        <xdr:cNvCxnSpPr/>
      </xdr:nvCxnSpPr>
      <xdr:spPr>
        <a:xfrm flipV="1">
          <a:off x="8686800" y="6992844"/>
          <a:ext cx="74295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89043</xdr:rowOff>
    </xdr:from>
    <xdr:to>
      <xdr:col>46</xdr:col>
      <xdr:colOff>38100</xdr:colOff>
      <xdr:row>41</xdr:row>
      <xdr:rowOff>19193</xdr:rowOff>
    </xdr:to>
    <xdr:sp macro="" textlink="">
      <xdr:nvSpPr>
        <xdr:cNvPr id="130" name="楕円 129">
          <a:extLst>
            <a:ext uri="{FF2B5EF4-FFF2-40B4-BE49-F238E27FC236}">
              <a16:creationId xmlns:a16="http://schemas.microsoft.com/office/drawing/2014/main" id="{F8E06A46-A1D0-4CBD-B937-EFF7C5FE146E}"/>
            </a:ext>
          </a:extLst>
        </xdr:cNvPr>
        <xdr:cNvSpPr/>
      </xdr:nvSpPr>
      <xdr:spPr>
        <a:xfrm>
          <a:off x="7846060" y="6950853"/>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139294</xdr:rowOff>
    </xdr:from>
    <xdr:to>
      <xdr:col>50</xdr:col>
      <xdr:colOff>114300</xdr:colOff>
      <xdr:row>40</xdr:row>
      <xdr:rowOff>139843</xdr:rowOff>
    </xdr:to>
    <xdr:cxnSp macro="">
      <xdr:nvCxnSpPr>
        <xdr:cNvPr id="131" name="直線コネクタ 130">
          <a:extLst>
            <a:ext uri="{FF2B5EF4-FFF2-40B4-BE49-F238E27FC236}">
              <a16:creationId xmlns:a16="http://schemas.microsoft.com/office/drawing/2014/main" id="{EDAF695B-79C5-4480-BC3C-A47C95F7ED4A}"/>
            </a:ext>
          </a:extLst>
        </xdr:cNvPr>
        <xdr:cNvCxnSpPr/>
      </xdr:nvCxnSpPr>
      <xdr:spPr>
        <a:xfrm flipV="1">
          <a:off x="7889240" y="6993484"/>
          <a:ext cx="79756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89682</xdr:rowOff>
    </xdr:from>
    <xdr:to>
      <xdr:col>41</xdr:col>
      <xdr:colOff>101600</xdr:colOff>
      <xdr:row>41</xdr:row>
      <xdr:rowOff>19832</xdr:rowOff>
    </xdr:to>
    <xdr:sp macro="" textlink="">
      <xdr:nvSpPr>
        <xdr:cNvPr id="132" name="楕円 131">
          <a:extLst>
            <a:ext uri="{FF2B5EF4-FFF2-40B4-BE49-F238E27FC236}">
              <a16:creationId xmlns:a16="http://schemas.microsoft.com/office/drawing/2014/main" id="{9B65B7BB-282A-4984-AEFC-673E78D09220}"/>
            </a:ext>
          </a:extLst>
        </xdr:cNvPr>
        <xdr:cNvSpPr/>
      </xdr:nvSpPr>
      <xdr:spPr>
        <a:xfrm>
          <a:off x="7029450" y="695149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139843</xdr:rowOff>
    </xdr:from>
    <xdr:to>
      <xdr:col>45</xdr:col>
      <xdr:colOff>177800</xdr:colOff>
      <xdr:row>40</xdr:row>
      <xdr:rowOff>140482</xdr:rowOff>
    </xdr:to>
    <xdr:cxnSp macro="">
      <xdr:nvCxnSpPr>
        <xdr:cNvPr id="133" name="直線コネクタ 132">
          <a:extLst>
            <a:ext uri="{FF2B5EF4-FFF2-40B4-BE49-F238E27FC236}">
              <a16:creationId xmlns:a16="http://schemas.microsoft.com/office/drawing/2014/main" id="{CDAA0902-34A0-4BC8-AE45-A5A9AED87E89}"/>
            </a:ext>
          </a:extLst>
        </xdr:cNvPr>
        <xdr:cNvCxnSpPr/>
      </xdr:nvCxnSpPr>
      <xdr:spPr>
        <a:xfrm flipV="1">
          <a:off x="7084060" y="6994033"/>
          <a:ext cx="805180" cy="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90963</xdr:rowOff>
    </xdr:from>
    <xdr:to>
      <xdr:col>36</xdr:col>
      <xdr:colOff>165100</xdr:colOff>
      <xdr:row>41</xdr:row>
      <xdr:rowOff>21113</xdr:rowOff>
    </xdr:to>
    <xdr:sp macro="" textlink="">
      <xdr:nvSpPr>
        <xdr:cNvPr id="134" name="楕円 133">
          <a:extLst>
            <a:ext uri="{FF2B5EF4-FFF2-40B4-BE49-F238E27FC236}">
              <a16:creationId xmlns:a16="http://schemas.microsoft.com/office/drawing/2014/main" id="{6013498E-7780-43FE-A5D4-1EC627CFC0E5}"/>
            </a:ext>
          </a:extLst>
        </xdr:cNvPr>
        <xdr:cNvSpPr/>
      </xdr:nvSpPr>
      <xdr:spPr>
        <a:xfrm>
          <a:off x="6231890" y="6952773"/>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140482</xdr:rowOff>
    </xdr:from>
    <xdr:to>
      <xdr:col>41</xdr:col>
      <xdr:colOff>50800</xdr:colOff>
      <xdr:row>40</xdr:row>
      <xdr:rowOff>141763</xdr:rowOff>
    </xdr:to>
    <xdr:cxnSp macro="">
      <xdr:nvCxnSpPr>
        <xdr:cNvPr id="135" name="直線コネクタ 134">
          <a:extLst>
            <a:ext uri="{FF2B5EF4-FFF2-40B4-BE49-F238E27FC236}">
              <a16:creationId xmlns:a16="http://schemas.microsoft.com/office/drawing/2014/main" id="{6F5A34F2-2523-4749-B34E-B9B10AABF44B}"/>
            </a:ext>
          </a:extLst>
        </xdr:cNvPr>
        <xdr:cNvCxnSpPr/>
      </xdr:nvCxnSpPr>
      <xdr:spPr>
        <a:xfrm flipV="1">
          <a:off x="6286500" y="6994672"/>
          <a:ext cx="797560" cy="3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897D5398-892E-46A0-842F-B98BFB0980D9}"/>
            </a:ext>
          </a:extLst>
        </xdr:cNvPr>
        <xdr:cNvSpPr txBox="1"/>
      </xdr:nvSpPr>
      <xdr:spPr>
        <a:xfrm>
          <a:off x="8454467" y="634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40B11909-A7BA-4446-9A4F-BAECB310E7D3}"/>
            </a:ext>
          </a:extLst>
        </xdr:cNvPr>
        <xdr:cNvSpPr txBox="1"/>
      </xdr:nvSpPr>
      <xdr:spPr>
        <a:xfrm>
          <a:off x="7673417" y="635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94E810C5-BEAB-4A10-9381-DBD02394E240}"/>
            </a:ext>
          </a:extLst>
        </xdr:cNvPr>
        <xdr:cNvSpPr txBox="1"/>
      </xdr:nvSpPr>
      <xdr:spPr>
        <a:xfrm>
          <a:off x="6866332" y="636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629C22C5-EFB9-4667-A219-9B8E17DD6254}"/>
            </a:ext>
          </a:extLst>
        </xdr:cNvPr>
        <xdr:cNvSpPr txBox="1"/>
      </xdr:nvSpPr>
      <xdr:spPr>
        <a:xfrm>
          <a:off x="6068772" y="6362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9771</xdr:rowOff>
    </xdr:from>
    <xdr:ext cx="469744" cy="259045"/>
    <xdr:sp macro="" textlink="">
      <xdr:nvSpPr>
        <xdr:cNvPr id="140" name="n_1mainValue【道路】&#10;一人当たり延長">
          <a:extLst>
            <a:ext uri="{FF2B5EF4-FFF2-40B4-BE49-F238E27FC236}">
              <a16:creationId xmlns:a16="http://schemas.microsoft.com/office/drawing/2014/main" id="{6FE1FB18-8B0F-4E3A-AFA3-929D96CE8D53}"/>
            </a:ext>
          </a:extLst>
        </xdr:cNvPr>
        <xdr:cNvSpPr txBox="1"/>
      </xdr:nvSpPr>
      <xdr:spPr>
        <a:xfrm>
          <a:off x="8454467" y="704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10320</xdr:rowOff>
    </xdr:from>
    <xdr:ext cx="469744" cy="259045"/>
    <xdr:sp macro="" textlink="">
      <xdr:nvSpPr>
        <xdr:cNvPr id="141" name="n_2mainValue【道路】&#10;一人当たり延長">
          <a:extLst>
            <a:ext uri="{FF2B5EF4-FFF2-40B4-BE49-F238E27FC236}">
              <a16:creationId xmlns:a16="http://schemas.microsoft.com/office/drawing/2014/main" id="{00A0526F-4F90-44BA-80A7-5031DDE6422D}"/>
            </a:ext>
          </a:extLst>
        </xdr:cNvPr>
        <xdr:cNvSpPr txBox="1"/>
      </xdr:nvSpPr>
      <xdr:spPr>
        <a:xfrm>
          <a:off x="7673417" y="704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10959</xdr:rowOff>
    </xdr:from>
    <xdr:ext cx="469744" cy="259045"/>
    <xdr:sp macro="" textlink="">
      <xdr:nvSpPr>
        <xdr:cNvPr id="142" name="n_3mainValue【道路】&#10;一人当たり延長">
          <a:extLst>
            <a:ext uri="{FF2B5EF4-FFF2-40B4-BE49-F238E27FC236}">
              <a16:creationId xmlns:a16="http://schemas.microsoft.com/office/drawing/2014/main" id="{7521B684-CA82-46EB-B170-29A6F6DB9905}"/>
            </a:ext>
          </a:extLst>
        </xdr:cNvPr>
        <xdr:cNvSpPr txBox="1"/>
      </xdr:nvSpPr>
      <xdr:spPr>
        <a:xfrm>
          <a:off x="6866332" y="704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12240</xdr:rowOff>
    </xdr:from>
    <xdr:ext cx="469744" cy="259045"/>
    <xdr:sp macro="" textlink="">
      <xdr:nvSpPr>
        <xdr:cNvPr id="143" name="n_4mainValue【道路】&#10;一人当たり延長">
          <a:extLst>
            <a:ext uri="{FF2B5EF4-FFF2-40B4-BE49-F238E27FC236}">
              <a16:creationId xmlns:a16="http://schemas.microsoft.com/office/drawing/2014/main" id="{8E465714-9803-4060-89A1-06938573E718}"/>
            </a:ext>
          </a:extLst>
        </xdr:cNvPr>
        <xdr:cNvSpPr txBox="1"/>
      </xdr:nvSpPr>
      <xdr:spPr>
        <a:xfrm>
          <a:off x="6068772" y="7045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DDAE2854-38E1-4A67-AB3D-702033A6ECEB}"/>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F01A9032-004E-413E-B2CF-D1F94FB9FFDD}"/>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1CA3EB04-68B2-420D-A045-49A254AE1E0C}"/>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DD28BFBA-692F-400F-BB78-23C50E9A7073}"/>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0E16B9A-7A7A-47A3-AAED-2948F7D889DC}"/>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FEC3749-0B56-4165-9A6B-22F10A09EF6A}"/>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99A71F30-7258-4501-AEDF-85E04A62F701}"/>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EB15E5C6-8839-4CB2-85AB-1C91F88752F5}"/>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287F4F21-C71C-4928-AC74-0E55A39A82FD}"/>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5C5B0AE8-FCEC-4AB9-8EF6-891300DCDD1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72092B9F-92B2-42CD-A69A-867340530BC6}"/>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3CB1D74B-9393-4B3A-AD54-7797BB21EAC2}"/>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77E71F54-569C-4D7F-A04F-E5F8283B77CC}"/>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D7B94268-51C5-4C39-9ED3-75FA5D345E40}"/>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5EA424F6-C4DF-4B8C-9ED3-32BA504A1CDC}"/>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0996E2E4-B16D-47F4-BC23-BCD8880D4654}"/>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0EFAF884-4AC5-4AC0-BDC0-BE96CF759DEE}"/>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4A66FA25-82DB-493F-95DA-3E776CAEE1B0}"/>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CBF97EEE-DB5D-49AF-AA0A-51046853F688}"/>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14786FEA-A066-4A64-8B62-A5B01B2618C6}"/>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98C1CBE7-304E-4989-97F5-C9C5DFA77097}"/>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A17F8458-CCA7-4052-8CF4-70C751E3389C}"/>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A8162359-4A9D-49C1-B9EA-F69A276FED42}"/>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2AA18C80-FCB1-4896-BFBF-6968AE702E4C}"/>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4EF52FE0-4E3D-4284-815D-18B732120CC3}"/>
            </a:ext>
          </a:extLst>
        </xdr:cNvPr>
        <xdr:cNvCxnSpPr/>
      </xdr:nvCxnSpPr>
      <xdr:spPr>
        <a:xfrm flipV="1">
          <a:off x="4173855" y="9523095"/>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E84E24EA-AEE5-4BBD-9052-02AE058EA165}"/>
            </a:ext>
          </a:extLst>
        </xdr:cNvPr>
        <xdr:cNvSpPr txBox="1"/>
      </xdr:nvSpPr>
      <xdr:spPr>
        <a:xfrm>
          <a:off x="4212590"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64D5CA82-F7E7-4743-9E75-54099C84DBB9}"/>
            </a:ext>
          </a:extLst>
        </xdr:cNvPr>
        <xdr:cNvCxnSpPr/>
      </xdr:nvCxnSpPr>
      <xdr:spPr>
        <a:xfrm>
          <a:off x="4112260" y="10848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250A76F4-5AF5-4751-A131-6774847252CB}"/>
            </a:ext>
          </a:extLst>
        </xdr:cNvPr>
        <xdr:cNvSpPr txBox="1"/>
      </xdr:nvSpPr>
      <xdr:spPr>
        <a:xfrm>
          <a:off x="421259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7E69E17A-8FC3-473F-BEDC-2E9DDBDB0B5A}"/>
            </a:ext>
          </a:extLst>
        </xdr:cNvPr>
        <xdr:cNvCxnSpPr/>
      </xdr:nvCxnSpPr>
      <xdr:spPr>
        <a:xfrm>
          <a:off x="4112260" y="952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DB2319B0-DF9F-4A8D-8927-0F073C35B5AE}"/>
            </a:ext>
          </a:extLst>
        </xdr:cNvPr>
        <xdr:cNvSpPr txBox="1"/>
      </xdr:nvSpPr>
      <xdr:spPr>
        <a:xfrm>
          <a:off x="4212590" y="10307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66E3EC1D-B82A-425F-8A5E-563D63E35C18}"/>
            </a:ext>
          </a:extLst>
        </xdr:cNvPr>
        <xdr:cNvSpPr/>
      </xdr:nvSpPr>
      <xdr:spPr>
        <a:xfrm>
          <a:off x="4131310" y="103257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9EBD6557-0A08-4529-9F79-AE30D87BE956}"/>
            </a:ext>
          </a:extLst>
        </xdr:cNvPr>
        <xdr:cNvSpPr/>
      </xdr:nvSpPr>
      <xdr:spPr>
        <a:xfrm>
          <a:off x="3388360" y="103028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5142965C-38E5-4D83-85AD-BE6EE0F728AF}"/>
            </a:ext>
          </a:extLst>
        </xdr:cNvPr>
        <xdr:cNvSpPr/>
      </xdr:nvSpPr>
      <xdr:spPr>
        <a:xfrm>
          <a:off x="2571750" y="102800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668318B5-14A1-4085-9519-955A4AB9C753}"/>
            </a:ext>
          </a:extLst>
        </xdr:cNvPr>
        <xdr:cNvSpPr/>
      </xdr:nvSpPr>
      <xdr:spPr>
        <a:xfrm>
          <a:off x="1774190" y="102495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9F10105E-F1AC-451D-A2F2-7AC15134EA5F}"/>
            </a:ext>
          </a:extLst>
        </xdr:cNvPr>
        <xdr:cNvSpPr/>
      </xdr:nvSpPr>
      <xdr:spPr>
        <a:xfrm>
          <a:off x="988060" y="10245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1ED470AC-7624-4805-B1F8-EC4CA56C8C6E}"/>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5BFABF40-3CA7-4697-BB8E-E3B576365F9F}"/>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8A1BF5E-8D74-4B8E-A307-233B6D360E6F}"/>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3D95CEB-2D92-4ED0-988B-AF734EBE87FA}"/>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DC38B13-C914-4E8E-91AD-D4A6F08392B9}"/>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126365</xdr:rowOff>
    </xdr:from>
    <xdr:to>
      <xdr:col>24</xdr:col>
      <xdr:colOff>114300</xdr:colOff>
      <xdr:row>60</xdr:row>
      <xdr:rowOff>56515</xdr:rowOff>
    </xdr:to>
    <xdr:sp macro="" textlink="">
      <xdr:nvSpPr>
        <xdr:cNvPr id="184" name="楕円 183">
          <a:extLst>
            <a:ext uri="{FF2B5EF4-FFF2-40B4-BE49-F238E27FC236}">
              <a16:creationId xmlns:a16="http://schemas.microsoft.com/office/drawing/2014/main" id="{0A9292E8-AE10-49CE-80E8-8A1161AEC10C}"/>
            </a:ext>
          </a:extLst>
        </xdr:cNvPr>
        <xdr:cNvSpPr/>
      </xdr:nvSpPr>
      <xdr:spPr>
        <a:xfrm>
          <a:off x="4131310" y="102457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149242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E5608E2C-83F5-4852-9EF5-A8BAEB21538F}"/>
            </a:ext>
          </a:extLst>
        </xdr:cNvPr>
        <xdr:cNvSpPr txBox="1"/>
      </xdr:nvSpPr>
      <xdr:spPr>
        <a:xfrm>
          <a:off x="4212590" y="1009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92075</xdr:rowOff>
    </xdr:from>
    <xdr:to>
      <xdr:col>20</xdr:col>
      <xdr:colOff>38100</xdr:colOff>
      <xdr:row>60</xdr:row>
      <xdr:rowOff>22225</xdr:rowOff>
    </xdr:to>
    <xdr:sp macro="" textlink="">
      <xdr:nvSpPr>
        <xdr:cNvPr id="186" name="楕円 185">
          <a:extLst>
            <a:ext uri="{FF2B5EF4-FFF2-40B4-BE49-F238E27FC236}">
              <a16:creationId xmlns:a16="http://schemas.microsoft.com/office/drawing/2014/main" id="{1B01A0B3-AFEC-4018-8A90-2D4376F38ED1}"/>
            </a:ext>
          </a:extLst>
        </xdr:cNvPr>
        <xdr:cNvSpPr/>
      </xdr:nvSpPr>
      <xdr:spPr>
        <a:xfrm>
          <a:off x="3388360" y="1021143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142875</xdr:rowOff>
    </xdr:from>
    <xdr:to>
      <xdr:col>24</xdr:col>
      <xdr:colOff>63500</xdr:colOff>
      <xdr:row>60</xdr:row>
      <xdr:rowOff>5715</xdr:rowOff>
    </xdr:to>
    <xdr:cxnSp macro="">
      <xdr:nvCxnSpPr>
        <xdr:cNvPr id="187" name="直線コネクタ 186">
          <a:extLst>
            <a:ext uri="{FF2B5EF4-FFF2-40B4-BE49-F238E27FC236}">
              <a16:creationId xmlns:a16="http://schemas.microsoft.com/office/drawing/2014/main" id="{36C05B85-DAF5-45F7-938A-4CD3FC679C2B}"/>
            </a:ext>
          </a:extLst>
        </xdr:cNvPr>
        <xdr:cNvCxnSpPr/>
      </xdr:nvCxnSpPr>
      <xdr:spPr>
        <a:xfrm>
          <a:off x="3431540" y="10256520"/>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63500</xdr:rowOff>
    </xdr:from>
    <xdr:to>
      <xdr:col>15</xdr:col>
      <xdr:colOff>101600</xdr:colOff>
      <xdr:row>59</xdr:row>
      <xdr:rowOff>165100</xdr:rowOff>
    </xdr:to>
    <xdr:sp macro="" textlink="">
      <xdr:nvSpPr>
        <xdr:cNvPr id="188" name="楕円 187">
          <a:extLst>
            <a:ext uri="{FF2B5EF4-FFF2-40B4-BE49-F238E27FC236}">
              <a16:creationId xmlns:a16="http://schemas.microsoft.com/office/drawing/2014/main" id="{F7E382C6-0974-49B3-94EE-1AF2998A3A40}"/>
            </a:ext>
          </a:extLst>
        </xdr:cNvPr>
        <xdr:cNvSpPr/>
      </xdr:nvSpPr>
      <xdr:spPr>
        <a:xfrm>
          <a:off x="2571750" y="101752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114300</xdr:rowOff>
    </xdr:from>
    <xdr:to>
      <xdr:col>19</xdr:col>
      <xdr:colOff>177800</xdr:colOff>
      <xdr:row>59</xdr:row>
      <xdr:rowOff>142875</xdr:rowOff>
    </xdr:to>
    <xdr:cxnSp macro="">
      <xdr:nvCxnSpPr>
        <xdr:cNvPr id="189" name="直線コネクタ 188">
          <a:extLst>
            <a:ext uri="{FF2B5EF4-FFF2-40B4-BE49-F238E27FC236}">
              <a16:creationId xmlns:a16="http://schemas.microsoft.com/office/drawing/2014/main" id="{AFAEBBFB-562E-47FD-BF87-F153D1BF74B8}"/>
            </a:ext>
          </a:extLst>
        </xdr:cNvPr>
        <xdr:cNvCxnSpPr/>
      </xdr:nvCxnSpPr>
      <xdr:spPr>
        <a:xfrm>
          <a:off x="2626360" y="10229850"/>
          <a:ext cx="80518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34925</xdr:rowOff>
    </xdr:from>
    <xdr:to>
      <xdr:col>10</xdr:col>
      <xdr:colOff>165100</xdr:colOff>
      <xdr:row>59</xdr:row>
      <xdr:rowOff>136525</xdr:rowOff>
    </xdr:to>
    <xdr:sp macro="" textlink="">
      <xdr:nvSpPr>
        <xdr:cNvPr id="190" name="楕円 189">
          <a:extLst>
            <a:ext uri="{FF2B5EF4-FFF2-40B4-BE49-F238E27FC236}">
              <a16:creationId xmlns:a16="http://schemas.microsoft.com/office/drawing/2014/main" id="{6C5BF2ED-3AE2-4325-8E91-0AAE90657766}"/>
            </a:ext>
          </a:extLst>
        </xdr:cNvPr>
        <xdr:cNvSpPr/>
      </xdr:nvSpPr>
      <xdr:spPr>
        <a:xfrm>
          <a:off x="1774190" y="1015047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85725</xdr:rowOff>
    </xdr:from>
    <xdr:to>
      <xdr:col>15</xdr:col>
      <xdr:colOff>50800</xdr:colOff>
      <xdr:row>59</xdr:row>
      <xdr:rowOff>114300</xdr:rowOff>
    </xdr:to>
    <xdr:cxnSp macro="">
      <xdr:nvCxnSpPr>
        <xdr:cNvPr id="191" name="直線コネクタ 190">
          <a:extLst>
            <a:ext uri="{FF2B5EF4-FFF2-40B4-BE49-F238E27FC236}">
              <a16:creationId xmlns:a16="http://schemas.microsoft.com/office/drawing/2014/main" id="{1BB5415A-42FC-434F-862F-3A2BDF2FC547}"/>
            </a:ext>
          </a:extLst>
        </xdr:cNvPr>
        <xdr:cNvCxnSpPr/>
      </xdr:nvCxnSpPr>
      <xdr:spPr>
        <a:xfrm>
          <a:off x="1828800" y="10203180"/>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153035</xdr:rowOff>
    </xdr:from>
    <xdr:to>
      <xdr:col>6</xdr:col>
      <xdr:colOff>38100</xdr:colOff>
      <xdr:row>59</xdr:row>
      <xdr:rowOff>83185</xdr:rowOff>
    </xdr:to>
    <xdr:sp macro="" textlink="">
      <xdr:nvSpPr>
        <xdr:cNvPr id="192" name="楕円 191">
          <a:extLst>
            <a:ext uri="{FF2B5EF4-FFF2-40B4-BE49-F238E27FC236}">
              <a16:creationId xmlns:a16="http://schemas.microsoft.com/office/drawing/2014/main" id="{7D701458-2C7C-44C7-864E-332F06132AEB}"/>
            </a:ext>
          </a:extLst>
        </xdr:cNvPr>
        <xdr:cNvSpPr/>
      </xdr:nvSpPr>
      <xdr:spPr>
        <a:xfrm>
          <a:off x="988060" y="100971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32385</xdr:rowOff>
    </xdr:from>
    <xdr:to>
      <xdr:col>10</xdr:col>
      <xdr:colOff>114300</xdr:colOff>
      <xdr:row>59</xdr:row>
      <xdr:rowOff>85725</xdr:rowOff>
    </xdr:to>
    <xdr:cxnSp macro="">
      <xdr:nvCxnSpPr>
        <xdr:cNvPr id="193" name="直線コネクタ 192">
          <a:extLst>
            <a:ext uri="{FF2B5EF4-FFF2-40B4-BE49-F238E27FC236}">
              <a16:creationId xmlns:a16="http://schemas.microsoft.com/office/drawing/2014/main" id="{7BC4E524-FC4E-42E8-9412-6AF18103FE9C}"/>
            </a:ext>
          </a:extLst>
        </xdr:cNvPr>
        <xdr:cNvCxnSpPr/>
      </xdr:nvCxnSpPr>
      <xdr:spPr>
        <a:xfrm>
          <a:off x="1031240" y="10146030"/>
          <a:ext cx="7975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42E01621-3E64-4729-BAAF-5B0500E30139}"/>
            </a:ext>
          </a:extLst>
        </xdr:cNvPr>
        <xdr:cNvSpPr txBox="1"/>
      </xdr:nvSpPr>
      <xdr:spPr>
        <a:xfrm>
          <a:off x="32391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88E953F7-5904-4814-BB35-92DAE368F89C}"/>
            </a:ext>
          </a:extLst>
        </xdr:cNvPr>
        <xdr:cNvSpPr txBox="1"/>
      </xdr:nvSpPr>
      <xdr:spPr>
        <a:xfrm>
          <a:off x="24390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B8973A1C-F64D-46E9-AE5E-E77B1A671E89}"/>
            </a:ext>
          </a:extLst>
        </xdr:cNvPr>
        <xdr:cNvSpPr txBox="1"/>
      </xdr:nvSpPr>
      <xdr:spPr>
        <a:xfrm>
          <a:off x="1641484" y="103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A3867964-6ED7-46D6-A0A8-2254F922D491}"/>
            </a:ext>
          </a:extLst>
        </xdr:cNvPr>
        <xdr:cNvSpPr txBox="1"/>
      </xdr:nvSpPr>
      <xdr:spPr>
        <a:xfrm>
          <a:off x="85535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38752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3CD4A4E4-A303-49E7-9153-392421A94E16}"/>
            </a:ext>
          </a:extLst>
        </xdr:cNvPr>
        <xdr:cNvSpPr txBox="1"/>
      </xdr:nvSpPr>
      <xdr:spPr>
        <a:xfrm>
          <a:off x="323914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10177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E15617B9-C2C3-4859-A50B-A6976E19F9CE}"/>
            </a:ext>
          </a:extLst>
        </xdr:cNvPr>
        <xdr:cNvSpPr txBox="1"/>
      </xdr:nvSpPr>
      <xdr:spPr>
        <a:xfrm>
          <a:off x="2439044"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153052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B0CF6217-6AC0-47EE-B884-972DA1CCF1C6}"/>
            </a:ext>
          </a:extLst>
        </xdr:cNvPr>
        <xdr:cNvSpPr txBox="1"/>
      </xdr:nvSpPr>
      <xdr:spPr>
        <a:xfrm>
          <a:off x="164148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99712</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0EC2D061-7D7B-4FB6-AE90-5D2CA3BF27E6}"/>
            </a:ext>
          </a:extLst>
        </xdr:cNvPr>
        <xdr:cNvSpPr txBox="1"/>
      </xdr:nvSpPr>
      <xdr:spPr>
        <a:xfrm>
          <a:off x="85535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C56A3517-388F-4048-848E-97A93C532576}"/>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3DD5A033-6E12-4DA2-9CB2-5CFD6ADF1266}"/>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5EF5EE9F-4693-495C-B913-BF7EBE0D43AC}"/>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2F640225-6F64-4549-A1C4-955D617F28FE}"/>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A79E771E-D811-4A30-9B72-6B7DAF93C1F2}"/>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CB238B45-7CBB-4F31-B815-A5D98CB79A01}"/>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E969CC99-22C4-48B0-9CFF-60E6DDDEBDDB}"/>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774775D0-1381-4202-BFA0-972A1BDD0E76}"/>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276FE532-0DA5-4A34-A188-BE8CC110F7F2}"/>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F7567F9F-DACC-4007-BD6F-9F37E9F4DEA2}"/>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18FE1DDF-D3D4-4F85-86FD-782FAB348883}"/>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F40C023A-21C4-4253-8E3F-C9E9934C8E10}"/>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169B1228-C197-4E64-943C-48BACC7268C6}"/>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25B190AC-79C7-4613-B52E-667FA8019200}"/>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65853413-E725-4B4A-B43E-2B7234392300}"/>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4E4F5B6A-2702-4CE2-A50E-36A3D456208E}"/>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F4C8BE31-5FDC-45DD-A51B-A9C742D62F8B}"/>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931D7B5D-F36D-4D53-83CB-80673C81B614}"/>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51A7773E-58C1-4562-86E9-802049045456}"/>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BAEBCA8A-C87B-475C-93DF-8B4CA4F45416}"/>
            </a:ext>
          </a:extLst>
        </xdr:cNvPr>
        <xdr:cNvSpPr txBox="1"/>
      </xdr:nvSpPr>
      <xdr:spPr>
        <a:xfrm>
          <a:off x="5416126" y="938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321EB830-AD98-4552-9B61-E6D7834C8986}"/>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440AC25B-7666-4058-B061-3DEDF7C5CD40}"/>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1F32EF3E-5AE9-4665-A9B8-DC6D223F9539}"/>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25E66C27-E14D-41BE-B497-AED9A78BC3F4}"/>
            </a:ext>
          </a:extLst>
        </xdr:cNvPr>
        <xdr:cNvCxnSpPr/>
      </xdr:nvCxnSpPr>
      <xdr:spPr>
        <a:xfrm flipV="1">
          <a:off x="9429115" y="9543631"/>
          <a:ext cx="0" cy="1498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CC005461-E5B2-4F08-9648-BBCED2F20975}"/>
            </a:ext>
          </a:extLst>
        </xdr:cNvPr>
        <xdr:cNvSpPr txBox="1"/>
      </xdr:nvSpPr>
      <xdr:spPr>
        <a:xfrm>
          <a:off x="946785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C08F97A0-E2F3-435D-BEEA-D1B9AC035C9A}"/>
            </a:ext>
          </a:extLst>
        </xdr:cNvPr>
        <xdr:cNvCxnSpPr/>
      </xdr:nvCxnSpPr>
      <xdr:spPr>
        <a:xfrm>
          <a:off x="9356090" y="1104208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0599CC23-4DF7-4E43-9CB2-47292ACAD410}"/>
            </a:ext>
          </a:extLst>
        </xdr:cNvPr>
        <xdr:cNvSpPr txBox="1"/>
      </xdr:nvSpPr>
      <xdr:spPr>
        <a:xfrm>
          <a:off x="9467850" y="9315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AE5AA10E-A75B-42DA-9A3E-BFE66FE98885}"/>
            </a:ext>
          </a:extLst>
        </xdr:cNvPr>
        <xdr:cNvCxnSpPr/>
      </xdr:nvCxnSpPr>
      <xdr:spPr>
        <a:xfrm>
          <a:off x="9356090" y="954363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2960C752-B5F5-4780-A89D-DB1F52449E6D}"/>
            </a:ext>
          </a:extLst>
        </xdr:cNvPr>
        <xdr:cNvSpPr txBox="1"/>
      </xdr:nvSpPr>
      <xdr:spPr>
        <a:xfrm>
          <a:off x="9467850" y="10464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0D0B9DA6-486A-452B-8515-74711B7C6BFD}"/>
            </a:ext>
          </a:extLst>
        </xdr:cNvPr>
        <xdr:cNvSpPr/>
      </xdr:nvSpPr>
      <xdr:spPr>
        <a:xfrm>
          <a:off x="9394190" y="1061131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03E1B229-6484-414B-BE82-ACE692A375C0}"/>
            </a:ext>
          </a:extLst>
        </xdr:cNvPr>
        <xdr:cNvSpPr/>
      </xdr:nvSpPr>
      <xdr:spPr>
        <a:xfrm>
          <a:off x="8632190" y="106206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68C8A839-615D-4181-AB4B-16C6E9D33554}"/>
            </a:ext>
          </a:extLst>
        </xdr:cNvPr>
        <xdr:cNvSpPr/>
      </xdr:nvSpPr>
      <xdr:spPr>
        <a:xfrm>
          <a:off x="7846060" y="1062791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DE47E707-156B-4F49-AADD-0ACD89922E84}"/>
            </a:ext>
          </a:extLst>
        </xdr:cNvPr>
        <xdr:cNvSpPr/>
      </xdr:nvSpPr>
      <xdr:spPr>
        <a:xfrm>
          <a:off x="7029450" y="1063168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0E94A60D-733A-4D0F-8B92-8496F11C93B8}"/>
            </a:ext>
          </a:extLst>
        </xdr:cNvPr>
        <xdr:cNvSpPr/>
      </xdr:nvSpPr>
      <xdr:spPr>
        <a:xfrm>
          <a:off x="6231890" y="106366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710384F1-0976-45D5-BE4B-B3B6DDAD4A5C}"/>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42D2481-F9EA-4D54-8AFE-1803604D7851}"/>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2342C98-1535-4038-92FF-409DCFC58438}"/>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A3349E9-9750-47D6-BD0B-07B22BCDD634}"/>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F93D436-F8AB-4BF8-94C1-AB4B627D406B}"/>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114885</xdr:rowOff>
    </xdr:from>
    <xdr:to>
      <xdr:col>55</xdr:col>
      <xdr:colOff>50800</xdr:colOff>
      <xdr:row>63</xdr:row>
      <xdr:rowOff>45035</xdr:rowOff>
    </xdr:to>
    <xdr:sp macro="" textlink="">
      <xdr:nvSpPr>
        <xdr:cNvPr id="241" name="楕円 240">
          <a:extLst>
            <a:ext uri="{FF2B5EF4-FFF2-40B4-BE49-F238E27FC236}">
              <a16:creationId xmlns:a16="http://schemas.microsoft.com/office/drawing/2014/main" id="{2A2F610B-E070-42EC-A156-6E95654B66B5}"/>
            </a:ext>
          </a:extLst>
        </xdr:cNvPr>
        <xdr:cNvSpPr/>
      </xdr:nvSpPr>
      <xdr:spPr>
        <a:xfrm>
          <a:off x="9394190" y="1074478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93312</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DFC2C9C3-3FD3-42D9-AD71-3EC9B07893AC}"/>
            </a:ext>
          </a:extLst>
        </xdr:cNvPr>
        <xdr:cNvSpPr txBox="1"/>
      </xdr:nvSpPr>
      <xdr:spPr>
        <a:xfrm>
          <a:off x="9467850" y="10727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115388</xdr:rowOff>
    </xdr:from>
    <xdr:to>
      <xdr:col>50</xdr:col>
      <xdr:colOff>165100</xdr:colOff>
      <xdr:row>63</xdr:row>
      <xdr:rowOff>45538</xdr:rowOff>
    </xdr:to>
    <xdr:sp macro="" textlink="">
      <xdr:nvSpPr>
        <xdr:cNvPr id="243" name="楕円 242">
          <a:extLst>
            <a:ext uri="{FF2B5EF4-FFF2-40B4-BE49-F238E27FC236}">
              <a16:creationId xmlns:a16="http://schemas.microsoft.com/office/drawing/2014/main" id="{293BA863-169B-4205-B1B3-35482585F642}"/>
            </a:ext>
          </a:extLst>
        </xdr:cNvPr>
        <xdr:cNvSpPr/>
      </xdr:nvSpPr>
      <xdr:spPr>
        <a:xfrm>
          <a:off x="8632190" y="1074528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165685</xdr:rowOff>
    </xdr:from>
    <xdr:to>
      <xdr:col>55</xdr:col>
      <xdr:colOff>0</xdr:colOff>
      <xdr:row>62</xdr:row>
      <xdr:rowOff>166188</xdr:rowOff>
    </xdr:to>
    <xdr:cxnSp macro="">
      <xdr:nvCxnSpPr>
        <xdr:cNvPr id="244" name="直線コネクタ 243">
          <a:extLst>
            <a:ext uri="{FF2B5EF4-FFF2-40B4-BE49-F238E27FC236}">
              <a16:creationId xmlns:a16="http://schemas.microsoft.com/office/drawing/2014/main" id="{ACE6CEBB-63B8-482B-B5F2-389023A65B51}"/>
            </a:ext>
          </a:extLst>
        </xdr:cNvPr>
        <xdr:cNvCxnSpPr/>
      </xdr:nvCxnSpPr>
      <xdr:spPr>
        <a:xfrm flipV="1">
          <a:off x="8686800" y="10799395"/>
          <a:ext cx="74295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116946</xdr:rowOff>
    </xdr:from>
    <xdr:to>
      <xdr:col>46</xdr:col>
      <xdr:colOff>38100</xdr:colOff>
      <xdr:row>63</xdr:row>
      <xdr:rowOff>47096</xdr:rowOff>
    </xdr:to>
    <xdr:sp macro="" textlink="">
      <xdr:nvSpPr>
        <xdr:cNvPr id="245" name="楕円 244">
          <a:extLst>
            <a:ext uri="{FF2B5EF4-FFF2-40B4-BE49-F238E27FC236}">
              <a16:creationId xmlns:a16="http://schemas.microsoft.com/office/drawing/2014/main" id="{07B5B192-8027-4BC4-B6D8-4B64A0459084}"/>
            </a:ext>
          </a:extLst>
        </xdr:cNvPr>
        <xdr:cNvSpPr/>
      </xdr:nvSpPr>
      <xdr:spPr>
        <a:xfrm>
          <a:off x="7846060" y="1074684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166188</xdr:rowOff>
    </xdr:from>
    <xdr:to>
      <xdr:col>50</xdr:col>
      <xdr:colOff>114300</xdr:colOff>
      <xdr:row>62</xdr:row>
      <xdr:rowOff>167746</xdr:rowOff>
    </xdr:to>
    <xdr:cxnSp macro="">
      <xdr:nvCxnSpPr>
        <xdr:cNvPr id="246" name="直線コネクタ 245">
          <a:extLst>
            <a:ext uri="{FF2B5EF4-FFF2-40B4-BE49-F238E27FC236}">
              <a16:creationId xmlns:a16="http://schemas.microsoft.com/office/drawing/2014/main" id="{786A3CBC-7D87-4F74-A28B-4FB8DAB2D2B5}"/>
            </a:ext>
          </a:extLst>
        </xdr:cNvPr>
        <xdr:cNvCxnSpPr/>
      </xdr:nvCxnSpPr>
      <xdr:spPr>
        <a:xfrm flipV="1">
          <a:off x="7889240" y="10799898"/>
          <a:ext cx="797560" cy="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119107</xdr:rowOff>
    </xdr:from>
    <xdr:to>
      <xdr:col>41</xdr:col>
      <xdr:colOff>101600</xdr:colOff>
      <xdr:row>63</xdr:row>
      <xdr:rowOff>49257</xdr:rowOff>
    </xdr:to>
    <xdr:sp macro="" textlink="">
      <xdr:nvSpPr>
        <xdr:cNvPr id="247" name="楕円 246">
          <a:extLst>
            <a:ext uri="{FF2B5EF4-FFF2-40B4-BE49-F238E27FC236}">
              <a16:creationId xmlns:a16="http://schemas.microsoft.com/office/drawing/2014/main" id="{B7D18C40-691F-432D-BD69-C102EBB3C53C}"/>
            </a:ext>
          </a:extLst>
        </xdr:cNvPr>
        <xdr:cNvSpPr/>
      </xdr:nvSpPr>
      <xdr:spPr>
        <a:xfrm>
          <a:off x="7029450" y="1075091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167746</xdr:rowOff>
    </xdr:from>
    <xdr:to>
      <xdr:col>45</xdr:col>
      <xdr:colOff>177800</xdr:colOff>
      <xdr:row>62</xdr:row>
      <xdr:rowOff>169907</xdr:rowOff>
    </xdr:to>
    <xdr:cxnSp macro="">
      <xdr:nvCxnSpPr>
        <xdr:cNvPr id="248" name="直線コネクタ 247">
          <a:extLst>
            <a:ext uri="{FF2B5EF4-FFF2-40B4-BE49-F238E27FC236}">
              <a16:creationId xmlns:a16="http://schemas.microsoft.com/office/drawing/2014/main" id="{FB28E678-7A0D-4F7E-B2F0-F4E92700CBED}"/>
            </a:ext>
          </a:extLst>
        </xdr:cNvPr>
        <xdr:cNvCxnSpPr/>
      </xdr:nvCxnSpPr>
      <xdr:spPr>
        <a:xfrm flipV="1">
          <a:off x="7084060" y="10801456"/>
          <a:ext cx="805180" cy="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115941</xdr:rowOff>
    </xdr:from>
    <xdr:to>
      <xdr:col>36</xdr:col>
      <xdr:colOff>165100</xdr:colOff>
      <xdr:row>63</xdr:row>
      <xdr:rowOff>46091</xdr:rowOff>
    </xdr:to>
    <xdr:sp macro="" textlink="">
      <xdr:nvSpPr>
        <xdr:cNvPr id="249" name="楕円 248">
          <a:extLst>
            <a:ext uri="{FF2B5EF4-FFF2-40B4-BE49-F238E27FC236}">
              <a16:creationId xmlns:a16="http://schemas.microsoft.com/office/drawing/2014/main" id="{9EDCC93F-A227-48E1-A2AF-0042B85DF9A1}"/>
            </a:ext>
          </a:extLst>
        </xdr:cNvPr>
        <xdr:cNvSpPr/>
      </xdr:nvSpPr>
      <xdr:spPr>
        <a:xfrm>
          <a:off x="6231890" y="1074584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166741</xdr:rowOff>
    </xdr:from>
    <xdr:to>
      <xdr:col>41</xdr:col>
      <xdr:colOff>50800</xdr:colOff>
      <xdr:row>62</xdr:row>
      <xdr:rowOff>169907</xdr:rowOff>
    </xdr:to>
    <xdr:cxnSp macro="">
      <xdr:nvCxnSpPr>
        <xdr:cNvPr id="250" name="直線コネクタ 249">
          <a:extLst>
            <a:ext uri="{FF2B5EF4-FFF2-40B4-BE49-F238E27FC236}">
              <a16:creationId xmlns:a16="http://schemas.microsoft.com/office/drawing/2014/main" id="{D11E5351-5E4D-4336-94FE-D0CB8519173B}"/>
            </a:ext>
          </a:extLst>
        </xdr:cNvPr>
        <xdr:cNvCxnSpPr/>
      </xdr:nvCxnSpPr>
      <xdr:spPr>
        <a:xfrm>
          <a:off x="6286500" y="10800451"/>
          <a:ext cx="797560" cy="3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CC108561-AD1D-47B5-A26B-CAF9E0778C5E}"/>
            </a:ext>
          </a:extLst>
        </xdr:cNvPr>
        <xdr:cNvSpPr txBox="1"/>
      </xdr:nvSpPr>
      <xdr:spPr>
        <a:xfrm>
          <a:off x="8422151" y="10392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762D6BE3-18E0-466D-B068-EFBBC51349E2}"/>
            </a:ext>
          </a:extLst>
        </xdr:cNvPr>
        <xdr:cNvSpPr txBox="1"/>
      </xdr:nvSpPr>
      <xdr:spPr>
        <a:xfrm>
          <a:off x="7641101" y="1039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F22B2908-223C-4D5A-BE97-B07AF7EBEC5A}"/>
            </a:ext>
          </a:extLst>
        </xdr:cNvPr>
        <xdr:cNvSpPr txBox="1"/>
      </xdr:nvSpPr>
      <xdr:spPr>
        <a:xfrm>
          <a:off x="6854971" y="104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B22D1C3E-5D6A-473F-B9CC-B7EDF941BF89}"/>
            </a:ext>
          </a:extLst>
        </xdr:cNvPr>
        <xdr:cNvSpPr txBox="1"/>
      </xdr:nvSpPr>
      <xdr:spPr>
        <a:xfrm>
          <a:off x="6038361" y="1041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36665</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0928CC33-DDB7-4AC8-BDE8-58C0E3D1EA4C}"/>
            </a:ext>
          </a:extLst>
        </xdr:cNvPr>
        <xdr:cNvSpPr txBox="1"/>
      </xdr:nvSpPr>
      <xdr:spPr>
        <a:xfrm>
          <a:off x="8422151" y="1083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38223</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CDDDD0CD-9288-403C-AA6F-AB6FEB80D89F}"/>
            </a:ext>
          </a:extLst>
        </xdr:cNvPr>
        <xdr:cNvSpPr txBox="1"/>
      </xdr:nvSpPr>
      <xdr:spPr>
        <a:xfrm>
          <a:off x="7641101" y="10839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40384</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FC57F493-4BE4-4054-ACDE-681D4FB63036}"/>
            </a:ext>
          </a:extLst>
        </xdr:cNvPr>
        <xdr:cNvSpPr txBox="1"/>
      </xdr:nvSpPr>
      <xdr:spPr>
        <a:xfrm>
          <a:off x="6854971" y="10841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37218</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100E0A64-CFE9-4F09-836E-544B435B3265}"/>
            </a:ext>
          </a:extLst>
        </xdr:cNvPr>
        <xdr:cNvSpPr txBox="1"/>
      </xdr:nvSpPr>
      <xdr:spPr>
        <a:xfrm>
          <a:off x="6038361" y="10838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E34DE5F4-4FAB-4DB7-9929-D901EBD3C04E}"/>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2C4732F4-960B-4F34-A5EF-D78953D41FEA}"/>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F687FDD1-CDEB-4083-85E7-9A94E846CC96}"/>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C7F2C235-F713-4832-A01B-7218FAEF3195}"/>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8790E3D0-ED45-45CA-98A6-46045372A0C1}"/>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51F5313-75FF-4FC9-BBB9-A7E0D15B6EDE}"/>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BCBB685-6CEE-4FC9-9741-A64472C3D39F}"/>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9771C31C-F7F9-4900-9D12-2D5D340C667D}"/>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A6598591-2A5D-4375-9777-45CD2E1634D0}"/>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CE5BD620-CDB5-4BFA-A52F-D711CC17D071}"/>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026949C-A288-4784-884A-0DF459309383}"/>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DFE4AAA0-A2C4-4C42-B6DE-01DC428DF59D}"/>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535EC55C-CE2D-4AE7-B43F-702E26DEF169}"/>
            </a:ext>
          </a:extLst>
        </xdr:cNvPr>
        <xdr:cNvSpPr txBox="1"/>
      </xdr:nvSpPr>
      <xdr:spPr>
        <a:xfrm>
          <a:off x="343701" y="1476739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75E983A1-5B72-41A6-9BFF-EDA505F69699}"/>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3513D3C4-68FB-47EB-94C1-BE7EE18AFF83}"/>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B1CDDEF6-8BC1-4CED-9F3A-3D18F7F4CF30}"/>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E2A0D813-8A5B-4820-AB37-1B26FC9E29F8}"/>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5EB3F43B-AF2A-4ED9-8F1F-BAD24D7AED8B}"/>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11B71EFC-6C9D-4622-84CE-FFF7C1C50A79}"/>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0739F04A-B736-40A0-BC7E-F01348312009}"/>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26D9E837-BE85-47B2-8B53-230629FD26C2}"/>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D667CD4D-7807-452C-B896-5B88CBE692B5}"/>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078E1361-3197-40FE-9806-77B96254979D}"/>
            </a:ext>
          </a:extLst>
        </xdr:cNvPr>
        <xdr:cNvSpPr txBox="1"/>
      </xdr:nvSpPr>
      <xdr:spPr>
        <a:xfrm>
          <a:off x="343701" y="131364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900C5B83-5854-4310-86E2-446C12A7DF42}"/>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81BB6791-68A8-4107-8801-A48DFA1FB381}"/>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9048941A-A795-406C-A9AD-1A591FA9C8C5}"/>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67FF0173-C89E-473E-A339-685DCBBB82D4}"/>
            </a:ext>
          </a:extLst>
        </xdr:cNvPr>
        <xdr:cNvCxnSpPr/>
      </xdr:nvCxnSpPr>
      <xdr:spPr>
        <a:xfrm flipV="1">
          <a:off x="4173855" y="13391061"/>
          <a:ext cx="0" cy="1341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0073EBC9-A227-4A3B-A7B2-B0E04FB629CE}"/>
            </a:ext>
          </a:extLst>
        </xdr:cNvPr>
        <xdr:cNvSpPr txBox="1"/>
      </xdr:nvSpPr>
      <xdr:spPr>
        <a:xfrm>
          <a:off x="4212590" y="14736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69FB1454-E4EE-4FD4-91EB-2182FEDA170E}"/>
            </a:ext>
          </a:extLst>
        </xdr:cNvPr>
        <xdr:cNvCxnSpPr/>
      </xdr:nvCxnSpPr>
      <xdr:spPr>
        <a:xfrm>
          <a:off x="4112260" y="147324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D87F6470-6662-4401-95A1-23372D7C629E}"/>
            </a:ext>
          </a:extLst>
        </xdr:cNvPr>
        <xdr:cNvSpPr txBox="1"/>
      </xdr:nvSpPr>
      <xdr:spPr>
        <a:xfrm>
          <a:off x="4212590" y="13166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C17845CA-261D-441C-8DB9-57FABCADE8AB}"/>
            </a:ext>
          </a:extLst>
        </xdr:cNvPr>
        <xdr:cNvCxnSpPr/>
      </xdr:nvCxnSpPr>
      <xdr:spPr>
        <a:xfrm>
          <a:off x="4112260" y="133910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99256E45-CA84-4857-A5F1-C1FD1CC70CAB}"/>
            </a:ext>
          </a:extLst>
        </xdr:cNvPr>
        <xdr:cNvSpPr txBox="1"/>
      </xdr:nvSpPr>
      <xdr:spPr>
        <a:xfrm>
          <a:off x="4212590" y="140745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A5FDAEAA-2D9A-437C-B018-9A04D5C8CCAD}"/>
            </a:ext>
          </a:extLst>
        </xdr:cNvPr>
        <xdr:cNvSpPr/>
      </xdr:nvSpPr>
      <xdr:spPr>
        <a:xfrm>
          <a:off x="4131310" y="1422118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AB02A0D7-C977-4F1A-9775-6CB4A86B34CA}"/>
            </a:ext>
          </a:extLst>
        </xdr:cNvPr>
        <xdr:cNvSpPr/>
      </xdr:nvSpPr>
      <xdr:spPr>
        <a:xfrm>
          <a:off x="3388360" y="141702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99582DC4-84E9-416E-A3C9-957B78E423CF}"/>
            </a:ext>
          </a:extLst>
        </xdr:cNvPr>
        <xdr:cNvSpPr/>
      </xdr:nvSpPr>
      <xdr:spPr>
        <a:xfrm>
          <a:off x="2571750" y="141343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B7F8BC2D-C3BC-4AB3-839F-F13C2D7813A3}"/>
            </a:ext>
          </a:extLst>
        </xdr:cNvPr>
        <xdr:cNvSpPr/>
      </xdr:nvSpPr>
      <xdr:spPr>
        <a:xfrm>
          <a:off x="1774190" y="1409845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92AB7278-1850-455F-B576-17C8BCAED8E5}"/>
            </a:ext>
          </a:extLst>
        </xdr:cNvPr>
        <xdr:cNvSpPr/>
      </xdr:nvSpPr>
      <xdr:spPr>
        <a:xfrm>
          <a:off x="988060" y="14067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A757DCC-03FE-458D-BE29-C43F9B966454}"/>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A28C089C-F45B-436D-9BDC-2ADF2E7AAC7C}"/>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85F7717-AADB-46E3-9BD9-B0ECEC64C481}"/>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C0B2FDB-9EF3-4262-AF39-37B1EE9E9A21}"/>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9E5BC7F-529A-45DC-A9EB-7780DEC99ED1}"/>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142421</xdr:rowOff>
    </xdr:from>
    <xdr:to>
      <xdr:col>24</xdr:col>
      <xdr:colOff>114300</xdr:colOff>
      <xdr:row>84</xdr:row>
      <xdr:rowOff>72571</xdr:rowOff>
    </xdr:to>
    <xdr:sp macro="" textlink="">
      <xdr:nvSpPr>
        <xdr:cNvPr id="301" name="楕円 300">
          <a:extLst>
            <a:ext uri="{FF2B5EF4-FFF2-40B4-BE49-F238E27FC236}">
              <a16:creationId xmlns:a16="http://schemas.microsoft.com/office/drawing/2014/main" id="{13027213-586C-4458-A1FC-71F92B99EA6C}"/>
            </a:ext>
          </a:extLst>
        </xdr:cNvPr>
        <xdr:cNvSpPr/>
      </xdr:nvSpPr>
      <xdr:spPr>
        <a:xfrm>
          <a:off x="4131310" y="143708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120848</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F2B64932-4CB1-4AA9-83B7-03FC8CB84C1B}"/>
            </a:ext>
          </a:extLst>
        </xdr:cNvPr>
        <xdr:cNvSpPr txBox="1"/>
      </xdr:nvSpPr>
      <xdr:spPr>
        <a:xfrm>
          <a:off x="4212590" y="14353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106499</xdr:rowOff>
    </xdr:from>
    <xdr:to>
      <xdr:col>20</xdr:col>
      <xdr:colOff>38100</xdr:colOff>
      <xdr:row>84</xdr:row>
      <xdr:rowOff>36649</xdr:rowOff>
    </xdr:to>
    <xdr:sp macro="" textlink="">
      <xdr:nvSpPr>
        <xdr:cNvPr id="303" name="楕円 302">
          <a:extLst>
            <a:ext uri="{FF2B5EF4-FFF2-40B4-BE49-F238E27FC236}">
              <a16:creationId xmlns:a16="http://schemas.microsoft.com/office/drawing/2014/main" id="{CD71F142-63A1-44CD-B9D7-36DD0FCDC2B0}"/>
            </a:ext>
          </a:extLst>
        </xdr:cNvPr>
        <xdr:cNvSpPr/>
      </xdr:nvSpPr>
      <xdr:spPr>
        <a:xfrm>
          <a:off x="3388360" y="1433494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157299</xdr:rowOff>
    </xdr:from>
    <xdr:to>
      <xdr:col>24</xdr:col>
      <xdr:colOff>63500</xdr:colOff>
      <xdr:row>84</xdr:row>
      <xdr:rowOff>21771</xdr:rowOff>
    </xdr:to>
    <xdr:cxnSp macro="">
      <xdr:nvCxnSpPr>
        <xdr:cNvPr id="304" name="直線コネクタ 303">
          <a:extLst>
            <a:ext uri="{FF2B5EF4-FFF2-40B4-BE49-F238E27FC236}">
              <a16:creationId xmlns:a16="http://schemas.microsoft.com/office/drawing/2014/main" id="{EA181235-030F-47D8-A365-A64576150B51}"/>
            </a:ext>
          </a:extLst>
        </xdr:cNvPr>
        <xdr:cNvCxnSpPr/>
      </xdr:nvCxnSpPr>
      <xdr:spPr>
        <a:xfrm>
          <a:off x="3431540" y="14389554"/>
          <a:ext cx="742950" cy="30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21589</xdr:rowOff>
    </xdr:from>
    <xdr:to>
      <xdr:col>15</xdr:col>
      <xdr:colOff>101600</xdr:colOff>
      <xdr:row>83</xdr:row>
      <xdr:rowOff>123189</xdr:rowOff>
    </xdr:to>
    <xdr:sp macro="" textlink="">
      <xdr:nvSpPr>
        <xdr:cNvPr id="305" name="楕円 304">
          <a:extLst>
            <a:ext uri="{FF2B5EF4-FFF2-40B4-BE49-F238E27FC236}">
              <a16:creationId xmlns:a16="http://schemas.microsoft.com/office/drawing/2014/main" id="{4A29F8A0-8F5E-4332-A904-8D1AEFF1211F}"/>
            </a:ext>
          </a:extLst>
        </xdr:cNvPr>
        <xdr:cNvSpPr/>
      </xdr:nvSpPr>
      <xdr:spPr>
        <a:xfrm>
          <a:off x="2571750" y="142481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72389</xdr:rowOff>
    </xdr:from>
    <xdr:to>
      <xdr:col>19</xdr:col>
      <xdr:colOff>177800</xdr:colOff>
      <xdr:row>83</xdr:row>
      <xdr:rowOff>157299</xdr:rowOff>
    </xdr:to>
    <xdr:cxnSp macro="">
      <xdr:nvCxnSpPr>
        <xdr:cNvPr id="306" name="直線コネクタ 305">
          <a:extLst>
            <a:ext uri="{FF2B5EF4-FFF2-40B4-BE49-F238E27FC236}">
              <a16:creationId xmlns:a16="http://schemas.microsoft.com/office/drawing/2014/main" id="{C25060E1-02A2-42F3-8918-1738CD31C4B2}"/>
            </a:ext>
          </a:extLst>
        </xdr:cNvPr>
        <xdr:cNvCxnSpPr/>
      </xdr:nvCxnSpPr>
      <xdr:spPr>
        <a:xfrm>
          <a:off x="2626360" y="14300834"/>
          <a:ext cx="805180" cy="88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11793</xdr:rowOff>
    </xdr:from>
    <xdr:to>
      <xdr:col>10</xdr:col>
      <xdr:colOff>165100</xdr:colOff>
      <xdr:row>83</xdr:row>
      <xdr:rowOff>113393</xdr:rowOff>
    </xdr:to>
    <xdr:sp macro="" textlink="">
      <xdr:nvSpPr>
        <xdr:cNvPr id="307" name="楕円 306">
          <a:extLst>
            <a:ext uri="{FF2B5EF4-FFF2-40B4-BE49-F238E27FC236}">
              <a16:creationId xmlns:a16="http://schemas.microsoft.com/office/drawing/2014/main" id="{1D2093A9-13FA-4AE6-8D5E-C973016F863F}"/>
            </a:ext>
          </a:extLst>
        </xdr:cNvPr>
        <xdr:cNvSpPr/>
      </xdr:nvSpPr>
      <xdr:spPr>
        <a:xfrm>
          <a:off x="1774190" y="1424595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62593</xdr:rowOff>
    </xdr:from>
    <xdr:to>
      <xdr:col>15</xdr:col>
      <xdr:colOff>50800</xdr:colOff>
      <xdr:row>83</xdr:row>
      <xdr:rowOff>72389</xdr:rowOff>
    </xdr:to>
    <xdr:cxnSp macro="">
      <xdr:nvCxnSpPr>
        <xdr:cNvPr id="308" name="直線コネクタ 307">
          <a:extLst>
            <a:ext uri="{FF2B5EF4-FFF2-40B4-BE49-F238E27FC236}">
              <a16:creationId xmlns:a16="http://schemas.microsoft.com/office/drawing/2014/main" id="{9D474517-95B6-4179-8E6C-D4550941D49B}"/>
            </a:ext>
          </a:extLst>
        </xdr:cNvPr>
        <xdr:cNvCxnSpPr/>
      </xdr:nvCxnSpPr>
      <xdr:spPr>
        <a:xfrm>
          <a:off x="1828800" y="14289133"/>
          <a:ext cx="797560" cy="1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91802</xdr:rowOff>
    </xdr:from>
    <xdr:to>
      <xdr:col>6</xdr:col>
      <xdr:colOff>38100</xdr:colOff>
      <xdr:row>83</xdr:row>
      <xdr:rowOff>21952</xdr:rowOff>
    </xdr:to>
    <xdr:sp macro="" textlink="">
      <xdr:nvSpPr>
        <xdr:cNvPr id="309" name="楕円 308">
          <a:extLst>
            <a:ext uri="{FF2B5EF4-FFF2-40B4-BE49-F238E27FC236}">
              <a16:creationId xmlns:a16="http://schemas.microsoft.com/office/drawing/2014/main" id="{53FCFDBC-E724-4FA6-B077-CC312AF74306}"/>
            </a:ext>
          </a:extLst>
        </xdr:cNvPr>
        <xdr:cNvSpPr/>
      </xdr:nvSpPr>
      <xdr:spPr>
        <a:xfrm>
          <a:off x="988060" y="1415451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142602</xdr:rowOff>
    </xdr:from>
    <xdr:to>
      <xdr:col>10</xdr:col>
      <xdr:colOff>114300</xdr:colOff>
      <xdr:row>83</xdr:row>
      <xdr:rowOff>62593</xdr:rowOff>
    </xdr:to>
    <xdr:cxnSp macro="">
      <xdr:nvCxnSpPr>
        <xdr:cNvPr id="310" name="直線コネクタ 309">
          <a:extLst>
            <a:ext uri="{FF2B5EF4-FFF2-40B4-BE49-F238E27FC236}">
              <a16:creationId xmlns:a16="http://schemas.microsoft.com/office/drawing/2014/main" id="{F2806DFB-3B51-4C8F-8F72-2EBD03AD0AC8}"/>
            </a:ext>
          </a:extLst>
        </xdr:cNvPr>
        <xdr:cNvCxnSpPr/>
      </xdr:nvCxnSpPr>
      <xdr:spPr>
        <a:xfrm>
          <a:off x="1031240" y="14199597"/>
          <a:ext cx="797560" cy="8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1" name="n_1aveValue【公営住宅】&#10;有形固定資産減価償却率">
          <a:extLst>
            <a:ext uri="{FF2B5EF4-FFF2-40B4-BE49-F238E27FC236}">
              <a16:creationId xmlns:a16="http://schemas.microsoft.com/office/drawing/2014/main" id="{E4536394-C9DF-4E89-860C-5F69A50F572A}"/>
            </a:ext>
          </a:extLst>
        </xdr:cNvPr>
        <xdr:cNvSpPr txBox="1"/>
      </xdr:nvSpPr>
      <xdr:spPr>
        <a:xfrm>
          <a:off x="3239144" y="13941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483FD856-02BC-40C5-822D-DA24B04829E3}"/>
            </a:ext>
          </a:extLst>
        </xdr:cNvPr>
        <xdr:cNvSpPr txBox="1"/>
      </xdr:nvSpPr>
      <xdr:spPr>
        <a:xfrm>
          <a:off x="2439044" y="13905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3" name="n_3aveValue【公営住宅】&#10;有形固定資産減価償却率">
          <a:extLst>
            <a:ext uri="{FF2B5EF4-FFF2-40B4-BE49-F238E27FC236}">
              <a16:creationId xmlns:a16="http://schemas.microsoft.com/office/drawing/2014/main" id="{A8A13DA5-82AA-4717-824B-581687513A45}"/>
            </a:ext>
          </a:extLst>
        </xdr:cNvPr>
        <xdr:cNvSpPr txBox="1"/>
      </xdr:nvSpPr>
      <xdr:spPr>
        <a:xfrm>
          <a:off x="1641484" y="1387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35361D0A-55B4-46F6-8F63-C43E11CAD3B8}"/>
            </a:ext>
          </a:extLst>
        </xdr:cNvPr>
        <xdr:cNvSpPr txBox="1"/>
      </xdr:nvSpPr>
      <xdr:spPr>
        <a:xfrm>
          <a:off x="855354" y="13842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27776</xdr:rowOff>
    </xdr:from>
    <xdr:ext cx="405111" cy="259045"/>
    <xdr:sp macro="" textlink="">
      <xdr:nvSpPr>
        <xdr:cNvPr id="315" name="n_1mainValue【公営住宅】&#10;有形固定資産減価償却率">
          <a:extLst>
            <a:ext uri="{FF2B5EF4-FFF2-40B4-BE49-F238E27FC236}">
              <a16:creationId xmlns:a16="http://schemas.microsoft.com/office/drawing/2014/main" id="{45E2F76A-F9A9-45C0-BC75-2773AFFD949D}"/>
            </a:ext>
          </a:extLst>
        </xdr:cNvPr>
        <xdr:cNvSpPr txBox="1"/>
      </xdr:nvSpPr>
      <xdr:spPr>
        <a:xfrm>
          <a:off x="3239144" y="14427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114316</xdr:rowOff>
    </xdr:from>
    <xdr:ext cx="405111" cy="259045"/>
    <xdr:sp macro="" textlink="">
      <xdr:nvSpPr>
        <xdr:cNvPr id="316" name="n_2mainValue【公営住宅】&#10;有形固定資産減価償却率">
          <a:extLst>
            <a:ext uri="{FF2B5EF4-FFF2-40B4-BE49-F238E27FC236}">
              <a16:creationId xmlns:a16="http://schemas.microsoft.com/office/drawing/2014/main" id="{8837F566-FC75-4628-A969-82E0B8D393B5}"/>
            </a:ext>
          </a:extLst>
        </xdr:cNvPr>
        <xdr:cNvSpPr txBox="1"/>
      </xdr:nvSpPr>
      <xdr:spPr>
        <a:xfrm>
          <a:off x="24390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104520</xdr:rowOff>
    </xdr:from>
    <xdr:ext cx="405111" cy="259045"/>
    <xdr:sp macro="" textlink="">
      <xdr:nvSpPr>
        <xdr:cNvPr id="317" name="n_3mainValue【公営住宅】&#10;有形固定資産減価償却率">
          <a:extLst>
            <a:ext uri="{FF2B5EF4-FFF2-40B4-BE49-F238E27FC236}">
              <a16:creationId xmlns:a16="http://schemas.microsoft.com/office/drawing/2014/main" id="{DEF11FCA-31C4-4AE6-85D4-278498D89E36}"/>
            </a:ext>
          </a:extLst>
        </xdr:cNvPr>
        <xdr:cNvSpPr txBox="1"/>
      </xdr:nvSpPr>
      <xdr:spPr>
        <a:xfrm>
          <a:off x="1641484" y="1433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13079</xdr:rowOff>
    </xdr:from>
    <xdr:ext cx="405111" cy="259045"/>
    <xdr:sp macro="" textlink="">
      <xdr:nvSpPr>
        <xdr:cNvPr id="318" name="n_4mainValue【公営住宅】&#10;有形固定資産減価償却率">
          <a:extLst>
            <a:ext uri="{FF2B5EF4-FFF2-40B4-BE49-F238E27FC236}">
              <a16:creationId xmlns:a16="http://schemas.microsoft.com/office/drawing/2014/main" id="{7F44E612-5FDE-4F3E-AFC1-31C32E638886}"/>
            </a:ext>
          </a:extLst>
        </xdr:cNvPr>
        <xdr:cNvSpPr txBox="1"/>
      </xdr:nvSpPr>
      <xdr:spPr>
        <a:xfrm>
          <a:off x="855354" y="14247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ADFAA652-7AC3-4448-9053-C610BAE02CFD}"/>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3294D817-4216-4C86-9748-3AD033BAB00A}"/>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CD37B04B-16B8-4E54-9AEC-649E8236A372}"/>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D330240C-DD71-4D91-84AF-FD255D80DEA6}"/>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2DAFD33-F6CD-4B73-83E5-1820404156C9}"/>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CDC636B5-3E9F-44BA-A55C-994B21FC2524}"/>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AA34893F-773D-412E-9B68-EF4E2FD3BE4E}"/>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88551EEB-F03A-496D-AF5C-45AC97C72123}"/>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F77DA176-AE26-4865-8E46-C7B681F598A7}"/>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DF1B7C47-2C19-474E-9C51-577773C1A699}"/>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171AC784-8E7F-44FD-8034-23D31993889E}"/>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B2C35367-432D-49B2-AF62-362CE7984CA1}"/>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55565327-DED9-4596-9572-41FCA50392B6}"/>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0B79382B-3134-455F-B674-3796C83D0D6B}"/>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EF3D395-D067-4428-8FE1-DFC892D9FF94}"/>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B7B5EB46-8A8E-465D-9CC9-DC0E78C96E2B}"/>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6C9EC297-27CD-454D-819E-22392FB5A0E7}"/>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0DEF757A-755E-4E87-B06F-84112C02AFF9}"/>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2E939DE5-6545-4D24-BBB0-E5502E51C39A}"/>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A17F352E-7357-45B9-A202-F9EDB17EF789}"/>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A57DDE2-4974-4A66-A46B-C4B00CF0EFA7}"/>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DEDBBB16-1CFD-4FF3-B39F-C4B26C7952C3}"/>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6EC7C942-494D-46DD-8C06-72ECF8721684}"/>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FBB37889-C828-44A9-85CD-DB954B53CD77}"/>
            </a:ext>
          </a:extLst>
        </xdr:cNvPr>
        <xdr:cNvCxnSpPr/>
      </xdr:nvCxnSpPr>
      <xdr:spPr>
        <a:xfrm flipV="1">
          <a:off x="9429115" y="13457301"/>
          <a:ext cx="0" cy="1395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642C221D-3641-4CA0-B479-54F670B40547}"/>
            </a:ext>
          </a:extLst>
        </xdr:cNvPr>
        <xdr:cNvSpPr txBox="1"/>
      </xdr:nvSpPr>
      <xdr:spPr>
        <a:xfrm>
          <a:off x="946785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435A4F7A-5CF7-4ED5-B504-8AC2D0E01FE7}"/>
            </a:ext>
          </a:extLst>
        </xdr:cNvPr>
        <xdr:cNvCxnSpPr/>
      </xdr:nvCxnSpPr>
      <xdr:spPr>
        <a:xfrm>
          <a:off x="9356090" y="148532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BBB9FD41-DE06-4E53-8116-CA830823D7D8}"/>
            </a:ext>
          </a:extLst>
        </xdr:cNvPr>
        <xdr:cNvSpPr txBox="1"/>
      </xdr:nvSpPr>
      <xdr:spPr>
        <a:xfrm>
          <a:off x="9467850" y="13228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3B7086D2-9E97-40BE-A924-94A898388484}"/>
            </a:ext>
          </a:extLst>
        </xdr:cNvPr>
        <xdr:cNvCxnSpPr/>
      </xdr:nvCxnSpPr>
      <xdr:spPr>
        <a:xfrm>
          <a:off x="9356090" y="1345730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35069</xdr:rowOff>
    </xdr:from>
    <xdr:ext cx="469744" cy="259045"/>
    <xdr:sp macro="" textlink="">
      <xdr:nvSpPr>
        <xdr:cNvPr id="347" name="【公営住宅】&#10;一人当たり面積平均値テキスト">
          <a:extLst>
            <a:ext uri="{FF2B5EF4-FFF2-40B4-BE49-F238E27FC236}">
              <a16:creationId xmlns:a16="http://schemas.microsoft.com/office/drawing/2014/main" id="{160C54D8-AC21-4457-B075-BD294E4066C1}"/>
            </a:ext>
          </a:extLst>
        </xdr:cNvPr>
        <xdr:cNvSpPr txBox="1"/>
      </xdr:nvSpPr>
      <xdr:spPr>
        <a:xfrm>
          <a:off x="9467850" y="14265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9D44A966-4460-466A-885C-991A0506F08C}"/>
            </a:ext>
          </a:extLst>
        </xdr:cNvPr>
        <xdr:cNvSpPr/>
      </xdr:nvSpPr>
      <xdr:spPr>
        <a:xfrm>
          <a:off x="9394190" y="14290802"/>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FDA90C60-71E2-4BEB-AB4F-42DA22238356}"/>
            </a:ext>
          </a:extLst>
        </xdr:cNvPr>
        <xdr:cNvSpPr/>
      </xdr:nvSpPr>
      <xdr:spPr>
        <a:xfrm>
          <a:off x="8632190" y="1428546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0063F03B-3BB0-4A53-A061-C32C64F4CF3C}"/>
            </a:ext>
          </a:extLst>
        </xdr:cNvPr>
        <xdr:cNvSpPr/>
      </xdr:nvSpPr>
      <xdr:spPr>
        <a:xfrm>
          <a:off x="7846060" y="142862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EEB28824-7A9B-4FAD-A6E5-FAF245B7DC62}"/>
            </a:ext>
          </a:extLst>
        </xdr:cNvPr>
        <xdr:cNvSpPr/>
      </xdr:nvSpPr>
      <xdr:spPr>
        <a:xfrm>
          <a:off x="7029450" y="14289277"/>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6E0F6640-1C83-45C6-A2DC-89C1828FB3B2}"/>
            </a:ext>
          </a:extLst>
        </xdr:cNvPr>
        <xdr:cNvSpPr/>
      </xdr:nvSpPr>
      <xdr:spPr>
        <a:xfrm>
          <a:off x="6231890" y="1428622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97FF5C6-1003-40DB-B6B7-144F1B3DBA36}"/>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0654644-5215-45C5-AD93-E16023F4DAE9}"/>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24A0A8B-88F3-48A2-AF54-1BE089DA2062}"/>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EE27AFA-A47A-4058-A03C-C63E9771C340}"/>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968A17C-85D5-469D-9D3E-CA4FB0A145D8}"/>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154939</xdr:rowOff>
    </xdr:from>
    <xdr:to>
      <xdr:col>55</xdr:col>
      <xdr:colOff>50800</xdr:colOff>
      <xdr:row>80</xdr:row>
      <xdr:rowOff>85089</xdr:rowOff>
    </xdr:to>
    <xdr:sp macro="" textlink="">
      <xdr:nvSpPr>
        <xdr:cNvPr id="358" name="楕円 357">
          <a:extLst>
            <a:ext uri="{FF2B5EF4-FFF2-40B4-BE49-F238E27FC236}">
              <a16:creationId xmlns:a16="http://schemas.microsoft.com/office/drawing/2014/main" id="{EF2984B2-8A4F-4FEF-874D-40134A138D10}"/>
            </a:ext>
          </a:extLst>
        </xdr:cNvPr>
        <xdr:cNvSpPr/>
      </xdr:nvSpPr>
      <xdr:spPr>
        <a:xfrm>
          <a:off x="9394190" y="1369948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6366</xdr:rowOff>
    </xdr:from>
    <xdr:ext cx="469744" cy="259045"/>
    <xdr:sp macro="" textlink="">
      <xdr:nvSpPr>
        <xdr:cNvPr id="359" name="【公営住宅】&#10;一人当たり面積該当値テキスト">
          <a:extLst>
            <a:ext uri="{FF2B5EF4-FFF2-40B4-BE49-F238E27FC236}">
              <a16:creationId xmlns:a16="http://schemas.microsoft.com/office/drawing/2014/main" id="{A0BF2973-5DE2-46BF-BB40-F80ED2BBEC78}"/>
            </a:ext>
          </a:extLst>
        </xdr:cNvPr>
        <xdr:cNvSpPr txBox="1"/>
      </xdr:nvSpPr>
      <xdr:spPr>
        <a:xfrm>
          <a:off x="9467850" y="13552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157226</xdr:rowOff>
    </xdr:from>
    <xdr:to>
      <xdr:col>50</xdr:col>
      <xdr:colOff>165100</xdr:colOff>
      <xdr:row>80</xdr:row>
      <xdr:rowOff>87376</xdr:rowOff>
    </xdr:to>
    <xdr:sp macro="" textlink="">
      <xdr:nvSpPr>
        <xdr:cNvPr id="360" name="楕円 359">
          <a:extLst>
            <a:ext uri="{FF2B5EF4-FFF2-40B4-BE49-F238E27FC236}">
              <a16:creationId xmlns:a16="http://schemas.microsoft.com/office/drawing/2014/main" id="{8E67BAA5-97A3-4B25-B2D5-57769474776A}"/>
            </a:ext>
          </a:extLst>
        </xdr:cNvPr>
        <xdr:cNvSpPr/>
      </xdr:nvSpPr>
      <xdr:spPr>
        <a:xfrm>
          <a:off x="8632190" y="13703681"/>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34289</xdr:rowOff>
    </xdr:from>
    <xdr:to>
      <xdr:col>55</xdr:col>
      <xdr:colOff>0</xdr:colOff>
      <xdr:row>80</xdr:row>
      <xdr:rowOff>36576</xdr:rowOff>
    </xdr:to>
    <xdr:cxnSp macro="">
      <xdr:nvCxnSpPr>
        <xdr:cNvPr id="361" name="直線コネクタ 360">
          <a:extLst>
            <a:ext uri="{FF2B5EF4-FFF2-40B4-BE49-F238E27FC236}">
              <a16:creationId xmlns:a16="http://schemas.microsoft.com/office/drawing/2014/main" id="{385D800D-A315-49BA-89A5-28DCCB2D6323}"/>
            </a:ext>
          </a:extLst>
        </xdr:cNvPr>
        <xdr:cNvCxnSpPr/>
      </xdr:nvCxnSpPr>
      <xdr:spPr>
        <a:xfrm flipV="1">
          <a:off x="8686800" y="13748384"/>
          <a:ext cx="74295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112268</xdr:rowOff>
    </xdr:from>
    <xdr:to>
      <xdr:col>46</xdr:col>
      <xdr:colOff>38100</xdr:colOff>
      <xdr:row>80</xdr:row>
      <xdr:rowOff>42418</xdr:rowOff>
    </xdr:to>
    <xdr:sp macro="" textlink="">
      <xdr:nvSpPr>
        <xdr:cNvPr id="362" name="楕円 361">
          <a:extLst>
            <a:ext uri="{FF2B5EF4-FFF2-40B4-BE49-F238E27FC236}">
              <a16:creationId xmlns:a16="http://schemas.microsoft.com/office/drawing/2014/main" id="{08519FE0-8F4B-464F-AFCD-1BC6C90F39D7}"/>
            </a:ext>
          </a:extLst>
        </xdr:cNvPr>
        <xdr:cNvSpPr/>
      </xdr:nvSpPr>
      <xdr:spPr>
        <a:xfrm>
          <a:off x="7846060" y="1365681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163068</xdr:rowOff>
    </xdr:from>
    <xdr:to>
      <xdr:col>50</xdr:col>
      <xdr:colOff>114300</xdr:colOff>
      <xdr:row>80</xdr:row>
      <xdr:rowOff>36576</xdr:rowOff>
    </xdr:to>
    <xdr:cxnSp macro="">
      <xdr:nvCxnSpPr>
        <xdr:cNvPr id="363" name="直線コネクタ 362">
          <a:extLst>
            <a:ext uri="{FF2B5EF4-FFF2-40B4-BE49-F238E27FC236}">
              <a16:creationId xmlns:a16="http://schemas.microsoft.com/office/drawing/2014/main" id="{B9B85072-AD86-4B70-B1BA-5AD894855E0D}"/>
            </a:ext>
          </a:extLst>
        </xdr:cNvPr>
        <xdr:cNvCxnSpPr/>
      </xdr:nvCxnSpPr>
      <xdr:spPr>
        <a:xfrm>
          <a:off x="7889240" y="13709523"/>
          <a:ext cx="797560" cy="4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144272</xdr:rowOff>
    </xdr:from>
    <xdr:to>
      <xdr:col>41</xdr:col>
      <xdr:colOff>101600</xdr:colOff>
      <xdr:row>80</xdr:row>
      <xdr:rowOff>74422</xdr:rowOff>
    </xdr:to>
    <xdr:sp macro="" textlink="">
      <xdr:nvSpPr>
        <xdr:cNvPr id="364" name="楕円 363">
          <a:extLst>
            <a:ext uri="{FF2B5EF4-FFF2-40B4-BE49-F238E27FC236}">
              <a16:creationId xmlns:a16="http://schemas.microsoft.com/office/drawing/2014/main" id="{E87239B8-0CDA-4E16-A867-B6EE9FAB9FBF}"/>
            </a:ext>
          </a:extLst>
        </xdr:cNvPr>
        <xdr:cNvSpPr/>
      </xdr:nvSpPr>
      <xdr:spPr>
        <a:xfrm>
          <a:off x="7029450" y="1368691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163068</xdr:rowOff>
    </xdr:from>
    <xdr:to>
      <xdr:col>45</xdr:col>
      <xdr:colOff>177800</xdr:colOff>
      <xdr:row>80</xdr:row>
      <xdr:rowOff>23622</xdr:rowOff>
    </xdr:to>
    <xdr:cxnSp macro="">
      <xdr:nvCxnSpPr>
        <xdr:cNvPr id="365" name="直線コネクタ 364">
          <a:extLst>
            <a:ext uri="{FF2B5EF4-FFF2-40B4-BE49-F238E27FC236}">
              <a16:creationId xmlns:a16="http://schemas.microsoft.com/office/drawing/2014/main" id="{A4DBDA6C-B583-4E13-85AC-C1AA39C59243}"/>
            </a:ext>
          </a:extLst>
        </xdr:cNvPr>
        <xdr:cNvCxnSpPr/>
      </xdr:nvCxnSpPr>
      <xdr:spPr>
        <a:xfrm flipV="1">
          <a:off x="7084060" y="13709523"/>
          <a:ext cx="80518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55118</xdr:rowOff>
    </xdr:from>
    <xdr:to>
      <xdr:col>36</xdr:col>
      <xdr:colOff>165100</xdr:colOff>
      <xdr:row>79</xdr:row>
      <xdr:rowOff>156718</xdr:rowOff>
    </xdr:to>
    <xdr:sp macro="" textlink="">
      <xdr:nvSpPr>
        <xdr:cNvPr id="366" name="楕円 365">
          <a:extLst>
            <a:ext uri="{FF2B5EF4-FFF2-40B4-BE49-F238E27FC236}">
              <a16:creationId xmlns:a16="http://schemas.microsoft.com/office/drawing/2014/main" id="{CE315753-4EA1-48FE-8437-359437ABDB28}"/>
            </a:ext>
          </a:extLst>
        </xdr:cNvPr>
        <xdr:cNvSpPr/>
      </xdr:nvSpPr>
      <xdr:spPr>
        <a:xfrm>
          <a:off x="6231890" y="1360347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105918</xdr:rowOff>
    </xdr:from>
    <xdr:to>
      <xdr:col>41</xdr:col>
      <xdr:colOff>50800</xdr:colOff>
      <xdr:row>80</xdr:row>
      <xdr:rowOff>23622</xdr:rowOff>
    </xdr:to>
    <xdr:cxnSp macro="">
      <xdr:nvCxnSpPr>
        <xdr:cNvPr id="367" name="直線コネクタ 366">
          <a:extLst>
            <a:ext uri="{FF2B5EF4-FFF2-40B4-BE49-F238E27FC236}">
              <a16:creationId xmlns:a16="http://schemas.microsoft.com/office/drawing/2014/main" id="{956A4F9E-2FD7-4DF8-87A8-2DED4DCBD2EA}"/>
            </a:ext>
          </a:extLst>
        </xdr:cNvPr>
        <xdr:cNvCxnSpPr/>
      </xdr:nvCxnSpPr>
      <xdr:spPr>
        <a:xfrm>
          <a:off x="6286500" y="13648563"/>
          <a:ext cx="797560" cy="87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151655</xdr:rowOff>
    </xdr:from>
    <xdr:ext cx="469744" cy="259045"/>
    <xdr:sp macro="" textlink="">
      <xdr:nvSpPr>
        <xdr:cNvPr id="368" name="n_1aveValue【公営住宅】&#10;一人当たり面積">
          <a:extLst>
            <a:ext uri="{FF2B5EF4-FFF2-40B4-BE49-F238E27FC236}">
              <a16:creationId xmlns:a16="http://schemas.microsoft.com/office/drawing/2014/main" id="{021E0469-2F07-419F-A9AB-60AB70C7A460}"/>
            </a:ext>
          </a:extLst>
        </xdr:cNvPr>
        <xdr:cNvSpPr txBox="1"/>
      </xdr:nvSpPr>
      <xdr:spPr>
        <a:xfrm>
          <a:off x="8454467" y="1438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152416</xdr:rowOff>
    </xdr:from>
    <xdr:ext cx="469744" cy="259045"/>
    <xdr:sp macro="" textlink="">
      <xdr:nvSpPr>
        <xdr:cNvPr id="369" name="n_2aveValue【公営住宅】&#10;一人当たり面積">
          <a:extLst>
            <a:ext uri="{FF2B5EF4-FFF2-40B4-BE49-F238E27FC236}">
              <a16:creationId xmlns:a16="http://schemas.microsoft.com/office/drawing/2014/main" id="{76FBA1C8-62E0-4B3D-B1A7-173107DF51FD}"/>
            </a:ext>
          </a:extLst>
        </xdr:cNvPr>
        <xdr:cNvSpPr txBox="1"/>
      </xdr:nvSpPr>
      <xdr:spPr>
        <a:xfrm>
          <a:off x="767341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70" name="n_3aveValue【公営住宅】&#10;一人当たり面積">
          <a:extLst>
            <a:ext uri="{FF2B5EF4-FFF2-40B4-BE49-F238E27FC236}">
              <a16:creationId xmlns:a16="http://schemas.microsoft.com/office/drawing/2014/main" id="{094F642D-758F-48EF-8E0B-A8E909F5D6AE}"/>
            </a:ext>
          </a:extLst>
        </xdr:cNvPr>
        <xdr:cNvSpPr txBox="1"/>
      </xdr:nvSpPr>
      <xdr:spPr>
        <a:xfrm>
          <a:off x="6866332"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152416</xdr:rowOff>
    </xdr:from>
    <xdr:ext cx="469744" cy="259045"/>
    <xdr:sp macro="" textlink="">
      <xdr:nvSpPr>
        <xdr:cNvPr id="371" name="n_4aveValue【公営住宅】&#10;一人当たり面積">
          <a:extLst>
            <a:ext uri="{FF2B5EF4-FFF2-40B4-BE49-F238E27FC236}">
              <a16:creationId xmlns:a16="http://schemas.microsoft.com/office/drawing/2014/main" id="{2DAEA30D-BC47-4E20-84B5-9A0C3289F5B1}"/>
            </a:ext>
          </a:extLst>
        </xdr:cNvPr>
        <xdr:cNvSpPr txBox="1"/>
      </xdr:nvSpPr>
      <xdr:spPr>
        <a:xfrm>
          <a:off x="6068772"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103903</xdr:rowOff>
    </xdr:from>
    <xdr:ext cx="469744" cy="259045"/>
    <xdr:sp macro="" textlink="">
      <xdr:nvSpPr>
        <xdr:cNvPr id="372" name="n_1mainValue【公営住宅】&#10;一人当たり面積">
          <a:extLst>
            <a:ext uri="{FF2B5EF4-FFF2-40B4-BE49-F238E27FC236}">
              <a16:creationId xmlns:a16="http://schemas.microsoft.com/office/drawing/2014/main" id="{68EF1D4A-49CC-41C4-8B88-267145F8566B}"/>
            </a:ext>
          </a:extLst>
        </xdr:cNvPr>
        <xdr:cNvSpPr txBox="1"/>
      </xdr:nvSpPr>
      <xdr:spPr>
        <a:xfrm>
          <a:off x="8454467" y="1347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58945</xdr:rowOff>
    </xdr:from>
    <xdr:ext cx="469744" cy="259045"/>
    <xdr:sp macro="" textlink="">
      <xdr:nvSpPr>
        <xdr:cNvPr id="373" name="n_2mainValue【公営住宅】&#10;一人当たり面積">
          <a:extLst>
            <a:ext uri="{FF2B5EF4-FFF2-40B4-BE49-F238E27FC236}">
              <a16:creationId xmlns:a16="http://schemas.microsoft.com/office/drawing/2014/main" id="{3CBB0C02-3D31-4DD4-8EE0-2E2C1726C831}"/>
            </a:ext>
          </a:extLst>
        </xdr:cNvPr>
        <xdr:cNvSpPr txBox="1"/>
      </xdr:nvSpPr>
      <xdr:spPr>
        <a:xfrm>
          <a:off x="7673417" y="13428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90949</xdr:rowOff>
    </xdr:from>
    <xdr:ext cx="469744" cy="259045"/>
    <xdr:sp macro="" textlink="">
      <xdr:nvSpPr>
        <xdr:cNvPr id="374" name="n_3mainValue【公営住宅】&#10;一人当たり面積">
          <a:extLst>
            <a:ext uri="{FF2B5EF4-FFF2-40B4-BE49-F238E27FC236}">
              <a16:creationId xmlns:a16="http://schemas.microsoft.com/office/drawing/2014/main" id="{F0A4478C-2618-494D-950D-E6641E0E80E9}"/>
            </a:ext>
          </a:extLst>
        </xdr:cNvPr>
        <xdr:cNvSpPr txBox="1"/>
      </xdr:nvSpPr>
      <xdr:spPr>
        <a:xfrm>
          <a:off x="6866332" y="1346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1795</xdr:rowOff>
    </xdr:from>
    <xdr:ext cx="469744" cy="259045"/>
    <xdr:sp macro="" textlink="">
      <xdr:nvSpPr>
        <xdr:cNvPr id="375" name="n_4mainValue【公営住宅】&#10;一人当たり面積">
          <a:extLst>
            <a:ext uri="{FF2B5EF4-FFF2-40B4-BE49-F238E27FC236}">
              <a16:creationId xmlns:a16="http://schemas.microsoft.com/office/drawing/2014/main" id="{EC515B63-2888-4A70-BC1E-720C8A4EDB2E}"/>
            </a:ext>
          </a:extLst>
        </xdr:cNvPr>
        <xdr:cNvSpPr txBox="1"/>
      </xdr:nvSpPr>
      <xdr:spPr>
        <a:xfrm>
          <a:off x="6068772" y="1337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72C77D1-6CCF-414A-934F-60C666F488BA}"/>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9B4A3BED-FDE2-428F-83AA-4A1FBFD79134}"/>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796F27F0-19CF-4FF9-8A43-518CA2AAE1EC}"/>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20E42DCB-EA82-4B2C-BF07-6B44FF50CD97}"/>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BA48B5CA-5196-43D0-B6F8-CCA74C005D01}"/>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B448DECC-9FE8-42D4-B1D5-1A320E824CE5}"/>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C94BDEA0-092E-4F53-908E-A818B9856985}"/>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72F7288-1057-4996-A3D4-357668B0A8D7}"/>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E43B5A3A-2D9E-47E9-B365-7560F7E5A37C}"/>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5927E3DD-F799-439C-A8C2-332DF141CD25}"/>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CD68D772-C4AD-4DE0-9636-8342EC3CBF67}"/>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CAB19A29-6983-487B-B112-41F7E187B08F}"/>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7F2C0B6A-AF76-492B-B361-AABB899854B5}"/>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4A84ABB4-63D0-4A9E-9298-34152BF8113A}"/>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AB3BB37B-DACA-46F2-8753-006286285AF9}"/>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C22F3EC8-E89C-4DD5-B884-E957CB2EE348}"/>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DC0317-ACD7-4A2F-8E4A-33DB48A098A1}"/>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839AAB6F-D390-4E1F-B839-23FE18BBF86C}"/>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B0351B9B-3113-4A8C-B1ED-413DF6009BF5}"/>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C47F4B1C-3D49-4C95-86A2-75EB75C4BFB0}"/>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9E1EF8F-4492-4B1B-9CC4-511EF3699F08}"/>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5A77E685-B747-4810-9F36-D706CCF9A7D3}"/>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32A925D4-4530-4481-BC7C-F4261478B158}"/>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CE83D847-AFD2-4307-AFEC-E08337207001}"/>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BCD27E65-606B-460F-8890-2DA0B7345B3C}"/>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992D97CF-E079-48AB-8B37-B6C24920C0A7}"/>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BA2A09BE-B14C-4A5F-A7B8-3C10EBC64D93}"/>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CA313D4D-62BC-45C7-9F6A-E8F17F647D65}"/>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A4158D16-EA67-4CDE-8853-60BC1F892FD5}"/>
            </a:ext>
          </a:extLst>
        </xdr:cNvPr>
        <xdr:cNvSpPr txBox="1"/>
      </xdr:nvSpPr>
      <xdr:spPr>
        <a:xfrm>
          <a:off x="1080153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505CE46F-EE44-4E9D-989E-925F34B7EBA0}"/>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0661B7DF-D4F5-4B98-9F69-EE8B3856D259}"/>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8CEFD18C-2791-40B5-9942-A24ECF2F8A02}"/>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CC54293E-9040-4495-81C1-D5AC622646F4}"/>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08050EC0-A297-4658-884D-35BD1664C627}"/>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D2F40BD1-4DEA-48BC-8D08-3C6B9A910BCA}"/>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800251F3-FF81-487E-8A4F-24B0807360E0}"/>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41568592-A0FB-49E5-9199-F790D2F7A0CB}"/>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B4801E7B-A5F2-4203-9707-36E2EEBF4B38}"/>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53CB8003-8611-4E5C-85BC-3E4481CAC1AF}"/>
            </a:ext>
          </a:extLst>
        </xdr:cNvPr>
        <xdr:cNvCxnSpPr/>
      </xdr:nvCxnSpPr>
      <xdr:spPr>
        <a:xfrm flipV="1">
          <a:off x="14703424" y="5742813"/>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E41EA6AB-540A-48EC-8F79-EA5E5DFE2DE6}"/>
            </a:ext>
          </a:extLst>
        </xdr:cNvPr>
        <xdr:cNvSpPr txBox="1"/>
      </xdr:nvSpPr>
      <xdr:spPr>
        <a:xfrm>
          <a:off x="14742160" y="6981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07AEF4E3-635C-4628-BE80-CA32AA3733EB}"/>
            </a:ext>
          </a:extLst>
        </xdr:cNvPr>
        <xdr:cNvCxnSpPr/>
      </xdr:nvCxnSpPr>
      <xdr:spPr>
        <a:xfrm>
          <a:off x="14611350" y="6975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9BC8D7BD-C2FC-4C89-9030-AFE2EF82B7BF}"/>
            </a:ext>
          </a:extLst>
        </xdr:cNvPr>
        <xdr:cNvSpPr txBox="1"/>
      </xdr:nvSpPr>
      <xdr:spPr>
        <a:xfrm>
          <a:off x="14742160" y="5514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0EF5B361-F8F6-4418-9F43-E31B8BF22C54}"/>
            </a:ext>
          </a:extLst>
        </xdr:cNvPr>
        <xdr:cNvCxnSpPr/>
      </xdr:nvCxnSpPr>
      <xdr:spPr>
        <a:xfrm>
          <a:off x="14611350" y="574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60921251-9B56-4568-BAB6-B70B873693E7}"/>
            </a:ext>
          </a:extLst>
        </xdr:cNvPr>
        <xdr:cNvSpPr txBox="1"/>
      </xdr:nvSpPr>
      <xdr:spPr>
        <a:xfrm>
          <a:off x="14742160" y="61042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C16CCDC9-1846-4EB6-9A1F-757AF922A93A}"/>
            </a:ext>
          </a:extLst>
        </xdr:cNvPr>
        <xdr:cNvSpPr/>
      </xdr:nvSpPr>
      <xdr:spPr>
        <a:xfrm>
          <a:off x="14649450" y="62566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E51AF7FB-5BBD-458D-9E1E-5F15C5D8E904}"/>
            </a:ext>
          </a:extLst>
        </xdr:cNvPr>
        <xdr:cNvSpPr/>
      </xdr:nvSpPr>
      <xdr:spPr>
        <a:xfrm>
          <a:off x="13887450" y="62501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AF6018BF-24F5-437E-83C5-504A8F127BF1}"/>
            </a:ext>
          </a:extLst>
        </xdr:cNvPr>
        <xdr:cNvSpPr/>
      </xdr:nvSpPr>
      <xdr:spPr>
        <a:xfrm>
          <a:off x="13089890" y="62223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7B215796-F0E8-468E-9D02-49C3248A005A}"/>
            </a:ext>
          </a:extLst>
        </xdr:cNvPr>
        <xdr:cNvSpPr/>
      </xdr:nvSpPr>
      <xdr:spPr>
        <a:xfrm>
          <a:off x="12303760" y="61812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73EA58E5-F66F-46EF-8395-DACCA11E8CC6}"/>
            </a:ext>
          </a:extLst>
        </xdr:cNvPr>
        <xdr:cNvSpPr/>
      </xdr:nvSpPr>
      <xdr:spPr>
        <a:xfrm>
          <a:off x="11487150" y="61454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3127194-A6B0-4833-BC22-4A2AFEBFFDD7}"/>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F71C6A46-B98B-4A31-976E-4C2D65520BFD}"/>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815D77C7-1052-4AC2-9F4D-317DF6ACF835}"/>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E826C1A-1DEA-4FCF-A765-0C4902A15B6B}"/>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4CDE4BD-9B54-4BEC-ABBF-F0FFEFF00603}"/>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18542</xdr:rowOff>
    </xdr:from>
    <xdr:to>
      <xdr:col>85</xdr:col>
      <xdr:colOff>177800</xdr:colOff>
      <xdr:row>38</xdr:row>
      <xdr:rowOff>120142</xdr:rowOff>
    </xdr:to>
    <xdr:sp macro="" textlink="">
      <xdr:nvSpPr>
        <xdr:cNvPr id="430" name="楕円 429">
          <a:extLst>
            <a:ext uri="{FF2B5EF4-FFF2-40B4-BE49-F238E27FC236}">
              <a16:creationId xmlns:a16="http://schemas.microsoft.com/office/drawing/2014/main" id="{7D609F99-B895-4BF7-9297-1BF6C5CFA4F6}"/>
            </a:ext>
          </a:extLst>
        </xdr:cNvPr>
        <xdr:cNvSpPr/>
      </xdr:nvSpPr>
      <xdr:spPr>
        <a:xfrm>
          <a:off x="14649450" y="653745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168419</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9D59D20D-1AF5-4ED2-AC6E-15EE47F5FA86}"/>
            </a:ext>
          </a:extLst>
        </xdr:cNvPr>
        <xdr:cNvSpPr txBox="1"/>
      </xdr:nvSpPr>
      <xdr:spPr>
        <a:xfrm>
          <a:off x="14742160" y="6515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59690</xdr:rowOff>
    </xdr:from>
    <xdr:to>
      <xdr:col>81</xdr:col>
      <xdr:colOff>101600</xdr:colOff>
      <xdr:row>38</xdr:row>
      <xdr:rowOff>161290</xdr:rowOff>
    </xdr:to>
    <xdr:sp macro="" textlink="">
      <xdr:nvSpPr>
        <xdr:cNvPr id="432" name="楕円 431">
          <a:extLst>
            <a:ext uri="{FF2B5EF4-FFF2-40B4-BE49-F238E27FC236}">
              <a16:creationId xmlns:a16="http://schemas.microsoft.com/office/drawing/2014/main" id="{73A39185-0540-4CB1-B02A-A8F001DF28D6}"/>
            </a:ext>
          </a:extLst>
        </xdr:cNvPr>
        <xdr:cNvSpPr/>
      </xdr:nvSpPr>
      <xdr:spPr>
        <a:xfrm>
          <a:off x="13887450" y="65709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69342</xdr:rowOff>
    </xdr:from>
    <xdr:to>
      <xdr:col>85</xdr:col>
      <xdr:colOff>127000</xdr:colOff>
      <xdr:row>38</xdr:row>
      <xdr:rowOff>110490</xdr:rowOff>
    </xdr:to>
    <xdr:cxnSp macro="">
      <xdr:nvCxnSpPr>
        <xdr:cNvPr id="433" name="直線コネクタ 432">
          <a:extLst>
            <a:ext uri="{FF2B5EF4-FFF2-40B4-BE49-F238E27FC236}">
              <a16:creationId xmlns:a16="http://schemas.microsoft.com/office/drawing/2014/main" id="{1C3C88F7-413D-495E-BE89-9B6A5584B607}"/>
            </a:ext>
          </a:extLst>
        </xdr:cNvPr>
        <xdr:cNvCxnSpPr/>
      </xdr:nvCxnSpPr>
      <xdr:spPr>
        <a:xfrm flipV="1">
          <a:off x="13942060" y="6582537"/>
          <a:ext cx="762000" cy="4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68834</xdr:rowOff>
    </xdr:from>
    <xdr:to>
      <xdr:col>76</xdr:col>
      <xdr:colOff>165100</xdr:colOff>
      <xdr:row>37</xdr:row>
      <xdr:rowOff>170435</xdr:rowOff>
    </xdr:to>
    <xdr:sp macro="" textlink="">
      <xdr:nvSpPr>
        <xdr:cNvPr id="434" name="楕円 433">
          <a:extLst>
            <a:ext uri="{FF2B5EF4-FFF2-40B4-BE49-F238E27FC236}">
              <a16:creationId xmlns:a16="http://schemas.microsoft.com/office/drawing/2014/main" id="{F8E200AA-D0BD-4942-BB25-C423D7AC5EE8}"/>
            </a:ext>
          </a:extLst>
        </xdr:cNvPr>
        <xdr:cNvSpPr/>
      </xdr:nvSpPr>
      <xdr:spPr>
        <a:xfrm>
          <a:off x="13089890" y="6410579"/>
          <a:ext cx="109220" cy="10731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119634</xdr:rowOff>
    </xdr:from>
    <xdr:to>
      <xdr:col>81</xdr:col>
      <xdr:colOff>50800</xdr:colOff>
      <xdr:row>38</xdr:row>
      <xdr:rowOff>110490</xdr:rowOff>
    </xdr:to>
    <xdr:cxnSp macro="">
      <xdr:nvCxnSpPr>
        <xdr:cNvPr id="435" name="直線コネクタ 434">
          <a:extLst>
            <a:ext uri="{FF2B5EF4-FFF2-40B4-BE49-F238E27FC236}">
              <a16:creationId xmlns:a16="http://schemas.microsoft.com/office/drawing/2014/main" id="{C5C05F1D-0483-4B78-9741-2CCF85756C37}"/>
            </a:ext>
          </a:extLst>
        </xdr:cNvPr>
        <xdr:cNvCxnSpPr/>
      </xdr:nvCxnSpPr>
      <xdr:spPr>
        <a:xfrm>
          <a:off x="13144500" y="6465189"/>
          <a:ext cx="797560" cy="16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96266</xdr:rowOff>
    </xdr:from>
    <xdr:to>
      <xdr:col>72</xdr:col>
      <xdr:colOff>38100</xdr:colOff>
      <xdr:row>37</xdr:row>
      <xdr:rowOff>26416</xdr:rowOff>
    </xdr:to>
    <xdr:sp macro="" textlink="">
      <xdr:nvSpPr>
        <xdr:cNvPr id="436" name="楕円 435">
          <a:extLst>
            <a:ext uri="{FF2B5EF4-FFF2-40B4-BE49-F238E27FC236}">
              <a16:creationId xmlns:a16="http://schemas.microsoft.com/office/drawing/2014/main" id="{87721333-7B00-4EA4-A777-7CAC73A3DAB3}"/>
            </a:ext>
          </a:extLst>
        </xdr:cNvPr>
        <xdr:cNvSpPr/>
      </xdr:nvSpPr>
      <xdr:spPr>
        <a:xfrm>
          <a:off x="12303760" y="62646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147066</xdr:rowOff>
    </xdr:from>
    <xdr:to>
      <xdr:col>76</xdr:col>
      <xdr:colOff>114300</xdr:colOff>
      <xdr:row>37</xdr:row>
      <xdr:rowOff>119634</xdr:rowOff>
    </xdr:to>
    <xdr:cxnSp macro="">
      <xdr:nvCxnSpPr>
        <xdr:cNvPr id="437" name="直線コネクタ 436">
          <a:extLst>
            <a:ext uri="{FF2B5EF4-FFF2-40B4-BE49-F238E27FC236}">
              <a16:creationId xmlns:a16="http://schemas.microsoft.com/office/drawing/2014/main" id="{6ABAC751-28B4-4641-A85B-EB799D8806E1}"/>
            </a:ext>
          </a:extLst>
        </xdr:cNvPr>
        <xdr:cNvCxnSpPr/>
      </xdr:nvCxnSpPr>
      <xdr:spPr>
        <a:xfrm>
          <a:off x="12346940" y="6317361"/>
          <a:ext cx="797560" cy="147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87122</xdr:rowOff>
    </xdr:from>
    <xdr:to>
      <xdr:col>67</xdr:col>
      <xdr:colOff>101600</xdr:colOff>
      <xdr:row>38</xdr:row>
      <xdr:rowOff>17272</xdr:rowOff>
    </xdr:to>
    <xdr:sp macro="" textlink="">
      <xdr:nvSpPr>
        <xdr:cNvPr id="438" name="楕円 437">
          <a:extLst>
            <a:ext uri="{FF2B5EF4-FFF2-40B4-BE49-F238E27FC236}">
              <a16:creationId xmlns:a16="http://schemas.microsoft.com/office/drawing/2014/main" id="{E234A78B-2BF1-4494-8E85-DFC9BC6A4751}"/>
            </a:ext>
          </a:extLst>
        </xdr:cNvPr>
        <xdr:cNvSpPr/>
      </xdr:nvSpPr>
      <xdr:spPr>
        <a:xfrm>
          <a:off x="11487150" y="643267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147066</xdr:rowOff>
    </xdr:from>
    <xdr:to>
      <xdr:col>71</xdr:col>
      <xdr:colOff>177800</xdr:colOff>
      <xdr:row>37</xdr:row>
      <xdr:rowOff>137922</xdr:rowOff>
    </xdr:to>
    <xdr:cxnSp macro="">
      <xdr:nvCxnSpPr>
        <xdr:cNvPr id="439" name="直線コネクタ 438">
          <a:extLst>
            <a:ext uri="{FF2B5EF4-FFF2-40B4-BE49-F238E27FC236}">
              <a16:creationId xmlns:a16="http://schemas.microsoft.com/office/drawing/2014/main" id="{ECBD0D6C-00ED-4514-B627-03EE680BA5F8}"/>
            </a:ext>
          </a:extLst>
        </xdr:cNvPr>
        <xdr:cNvCxnSpPr/>
      </xdr:nvCxnSpPr>
      <xdr:spPr>
        <a:xfrm flipV="1">
          <a:off x="11541760" y="6317361"/>
          <a:ext cx="805180" cy="16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846B1C73-9B71-4F1C-AFE5-C2BB69DB5B99}"/>
            </a:ext>
          </a:extLst>
        </xdr:cNvPr>
        <xdr:cNvSpPr txBox="1"/>
      </xdr:nvSpPr>
      <xdr:spPr>
        <a:xfrm>
          <a:off x="13738234" y="602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4BF872DB-5BA3-4529-9580-DD8D6EE67720}"/>
            </a:ext>
          </a:extLst>
        </xdr:cNvPr>
        <xdr:cNvSpPr txBox="1"/>
      </xdr:nvSpPr>
      <xdr:spPr>
        <a:xfrm>
          <a:off x="1295718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B0F772A8-7D5E-4607-B643-D42B160D2A36}"/>
            </a:ext>
          </a:extLst>
        </xdr:cNvPr>
        <xdr:cNvSpPr txBox="1"/>
      </xdr:nvSpPr>
      <xdr:spPr>
        <a:xfrm>
          <a:off x="12171054" y="595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715B2A5A-5F08-4CE1-BD5B-C4C64A086A76}"/>
            </a:ext>
          </a:extLst>
        </xdr:cNvPr>
        <xdr:cNvSpPr txBox="1"/>
      </xdr:nvSpPr>
      <xdr:spPr>
        <a:xfrm>
          <a:off x="11354444" y="5926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152417</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0F98F254-3226-4A19-BA47-E752D4693511}"/>
            </a:ext>
          </a:extLst>
        </xdr:cNvPr>
        <xdr:cNvSpPr txBox="1"/>
      </xdr:nvSpPr>
      <xdr:spPr>
        <a:xfrm>
          <a:off x="1373823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161561</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D369AB28-F414-4157-8700-F6EFADAB74A9}"/>
            </a:ext>
          </a:extLst>
        </xdr:cNvPr>
        <xdr:cNvSpPr txBox="1"/>
      </xdr:nvSpPr>
      <xdr:spPr>
        <a:xfrm>
          <a:off x="12957184" y="650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17543</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9ADBB356-15CE-4146-A5EE-CB0E3970CE10}"/>
            </a:ext>
          </a:extLst>
        </xdr:cNvPr>
        <xdr:cNvSpPr txBox="1"/>
      </xdr:nvSpPr>
      <xdr:spPr>
        <a:xfrm>
          <a:off x="12171054" y="6365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8399</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C2600530-EAA6-4019-B145-F3495DC20979}"/>
            </a:ext>
          </a:extLst>
        </xdr:cNvPr>
        <xdr:cNvSpPr txBox="1"/>
      </xdr:nvSpPr>
      <xdr:spPr>
        <a:xfrm>
          <a:off x="11354444" y="6525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465FC2B4-F2C9-4744-A2AB-D0F3D656F49F}"/>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2BC06C8F-DD07-4E28-B24C-490AF36F0E02}"/>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71313267-8003-4352-8255-BC994311449D}"/>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852E0E3A-BEA0-4B9F-B0A0-938B8292E582}"/>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4744E35F-895B-4F89-9DB8-CFCD6F240695}"/>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7DB72612-5EA4-4A8E-AE5F-826D44563AC6}"/>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A7EC1F5C-0E6D-40BE-B869-44059B7E6524}"/>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5F0C8A6C-E991-48AE-9D0B-E27EC4E34806}"/>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219399E3-32E7-4949-A9AA-331737995A2F}"/>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49F05F4E-6BA0-4ECD-A609-76795F13E1E6}"/>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8822C55A-4F7D-476B-9605-5E6500190D6F}"/>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F3340292-0189-460F-B8E8-28D9F62E5F6D}"/>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2A781D38-43C7-49A8-96E7-46F118D46FEC}"/>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AFBF7703-AD21-4626-BA79-DEA060660F05}"/>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8D017C9B-47E8-48A6-9937-AE513AAC732E}"/>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C3B641D1-3B87-4A20-A010-BC9977DC805D}"/>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CE064A52-522C-4352-A668-28A28885EBAC}"/>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424C5B4F-CF24-462A-9BE5-D1FBCCA8186F}"/>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9E4B05AE-1E02-49F1-AF95-4372C5F91797}"/>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9C84EECF-15D3-4FD5-AB58-D77E5FD15365}"/>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8990112F-7221-4012-B385-81728C59CE32}"/>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A3D6C3C2-40DD-42F2-A7FC-13B4C1DF3002}"/>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B9EEEE7C-3409-4401-8759-82047CD54E88}"/>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A66E7094-C499-446E-81A4-38DD1197CE8F}"/>
            </a:ext>
          </a:extLst>
        </xdr:cNvPr>
        <xdr:cNvCxnSpPr/>
      </xdr:nvCxnSpPr>
      <xdr:spPr>
        <a:xfrm flipV="1">
          <a:off x="19947254" y="5739765"/>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2C9C76C0-4C2F-466C-BB9F-33AEC5501613}"/>
            </a:ext>
          </a:extLst>
        </xdr:cNvPr>
        <xdr:cNvSpPr txBox="1"/>
      </xdr:nvSpPr>
      <xdr:spPr>
        <a:xfrm>
          <a:off x="19985990" y="720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9DF8DBAB-E37D-4096-B958-07B8F5E148E5}"/>
            </a:ext>
          </a:extLst>
        </xdr:cNvPr>
        <xdr:cNvCxnSpPr/>
      </xdr:nvCxnSpPr>
      <xdr:spPr>
        <a:xfrm>
          <a:off x="19885660" y="720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097F3E6A-16D7-46E9-BD6B-5E05888F7A7E}"/>
            </a:ext>
          </a:extLst>
        </xdr:cNvPr>
        <xdr:cNvSpPr txBox="1"/>
      </xdr:nvSpPr>
      <xdr:spPr>
        <a:xfrm>
          <a:off x="19985990" y="551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2EB65E40-EB21-44F6-9A5C-40543CE53455}"/>
            </a:ext>
          </a:extLst>
        </xdr:cNvPr>
        <xdr:cNvCxnSpPr/>
      </xdr:nvCxnSpPr>
      <xdr:spPr>
        <a:xfrm>
          <a:off x="19885660" y="5739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B63CAE46-7B09-4854-982D-AC5A54DDAE44}"/>
            </a:ext>
          </a:extLst>
        </xdr:cNvPr>
        <xdr:cNvSpPr txBox="1"/>
      </xdr:nvSpPr>
      <xdr:spPr>
        <a:xfrm>
          <a:off x="19985990" y="65328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82530672-C9EA-40A6-A9B5-36D71864431C}"/>
            </a:ext>
          </a:extLst>
        </xdr:cNvPr>
        <xdr:cNvSpPr/>
      </xdr:nvSpPr>
      <xdr:spPr>
        <a:xfrm>
          <a:off x="19904710" y="66890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78407D6F-8321-443F-A1DC-CF88C195DE90}"/>
            </a:ext>
          </a:extLst>
        </xdr:cNvPr>
        <xdr:cNvSpPr/>
      </xdr:nvSpPr>
      <xdr:spPr>
        <a:xfrm>
          <a:off x="19161760" y="66795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AA6B494C-7974-47DB-A211-433D6798658D}"/>
            </a:ext>
          </a:extLst>
        </xdr:cNvPr>
        <xdr:cNvSpPr/>
      </xdr:nvSpPr>
      <xdr:spPr>
        <a:xfrm>
          <a:off x="18345150" y="66795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E5178768-C3BE-4CA4-9789-748ADB164819}"/>
            </a:ext>
          </a:extLst>
        </xdr:cNvPr>
        <xdr:cNvSpPr/>
      </xdr:nvSpPr>
      <xdr:spPr>
        <a:xfrm>
          <a:off x="17547590" y="66605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4351F5C9-762C-4A53-ACF2-5270B6BFB024}"/>
            </a:ext>
          </a:extLst>
        </xdr:cNvPr>
        <xdr:cNvSpPr/>
      </xdr:nvSpPr>
      <xdr:spPr>
        <a:xfrm>
          <a:off x="16761460" y="66795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3617505C-5367-4B27-A16F-4FCDE1B86FA6}"/>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0B58351-BA1F-44D4-9A2D-485ED14F47EC}"/>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2A78C9C8-AED5-49E2-8C82-60B1B0E9EB91}"/>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85C3BC9-3912-4A82-991D-74CE2C19ED9A}"/>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76D8D4C-6F28-4BB0-AF63-5BA037A0F24A}"/>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48260</xdr:rowOff>
    </xdr:from>
    <xdr:to>
      <xdr:col>116</xdr:col>
      <xdr:colOff>114300</xdr:colOff>
      <xdr:row>40</xdr:row>
      <xdr:rowOff>149860</xdr:rowOff>
    </xdr:to>
    <xdr:sp macro="" textlink="">
      <xdr:nvSpPr>
        <xdr:cNvPr id="487" name="楕円 486">
          <a:extLst>
            <a:ext uri="{FF2B5EF4-FFF2-40B4-BE49-F238E27FC236}">
              <a16:creationId xmlns:a16="http://schemas.microsoft.com/office/drawing/2014/main" id="{C8D7A9DC-C9B4-421D-9C7B-BACB45705398}"/>
            </a:ext>
          </a:extLst>
        </xdr:cNvPr>
        <xdr:cNvSpPr/>
      </xdr:nvSpPr>
      <xdr:spPr>
        <a:xfrm>
          <a:off x="19904710" y="69081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26687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2D4A6835-1498-40B9-B8A7-79E75BF9A8FA}"/>
            </a:ext>
          </a:extLst>
        </xdr:cNvPr>
        <xdr:cNvSpPr txBox="1"/>
      </xdr:nvSpPr>
      <xdr:spPr>
        <a:xfrm>
          <a:off x="19985990" y="688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25400</xdr:rowOff>
    </xdr:from>
    <xdr:to>
      <xdr:col>112</xdr:col>
      <xdr:colOff>38100</xdr:colOff>
      <xdr:row>40</xdr:row>
      <xdr:rowOff>127000</xdr:rowOff>
    </xdr:to>
    <xdr:sp macro="" textlink="">
      <xdr:nvSpPr>
        <xdr:cNvPr id="489" name="楕円 488">
          <a:extLst>
            <a:ext uri="{FF2B5EF4-FFF2-40B4-BE49-F238E27FC236}">
              <a16:creationId xmlns:a16="http://schemas.microsoft.com/office/drawing/2014/main" id="{C9566640-D848-4636-BDD7-8D105DE67687}"/>
            </a:ext>
          </a:extLst>
        </xdr:cNvPr>
        <xdr:cNvSpPr/>
      </xdr:nvSpPr>
      <xdr:spPr>
        <a:xfrm>
          <a:off x="19161760" y="68795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76200</xdr:rowOff>
    </xdr:from>
    <xdr:to>
      <xdr:col>116</xdr:col>
      <xdr:colOff>63500</xdr:colOff>
      <xdr:row>40</xdr:row>
      <xdr:rowOff>99060</xdr:rowOff>
    </xdr:to>
    <xdr:cxnSp macro="">
      <xdr:nvCxnSpPr>
        <xdr:cNvPr id="490" name="直線コネクタ 489">
          <a:extLst>
            <a:ext uri="{FF2B5EF4-FFF2-40B4-BE49-F238E27FC236}">
              <a16:creationId xmlns:a16="http://schemas.microsoft.com/office/drawing/2014/main" id="{91F5AA0C-CCD1-4F5D-98D2-758FF28DB5DD}"/>
            </a:ext>
          </a:extLst>
        </xdr:cNvPr>
        <xdr:cNvCxnSpPr/>
      </xdr:nvCxnSpPr>
      <xdr:spPr>
        <a:xfrm>
          <a:off x="19204940" y="6934200"/>
          <a:ext cx="7429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17780</xdr:rowOff>
    </xdr:from>
    <xdr:to>
      <xdr:col>107</xdr:col>
      <xdr:colOff>101600</xdr:colOff>
      <xdr:row>40</xdr:row>
      <xdr:rowOff>119380</xdr:rowOff>
    </xdr:to>
    <xdr:sp macro="" textlink="">
      <xdr:nvSpPr>
        <xdr:cNvPr id="491" name="楕円 490">
          <a:extLst>
            <a:ext uri="{FF2B5EF4-FFF2-40B4-BE49-F238E27FC236}">
              <a16:creationId xmlns:a16="http://schemas.microsoft.com/office/drawing/2014/main" id="{374EBA42-FFD2-4AC0-8A0D-5AF81C9B6253}"/>
            </a:ext>
          </a:extLst>
        </xdr:cNvPr>
        <xdr:cNvSpPr/>
      </xdr:nvSpPr>
      <xdr:spPr>
        <a:xfrm>
          <a:off x="18345150" y="68795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68580</xdr:rowOff>
    </xdr:from>
    <xdr:to>
      <xdr:col>111</xdr:col>
      <xdr:colOff>177800</xdr:colOff>
      <xdr:row>40</xdr:row>
      <xdr:rowOff>76200</xdr:rowOff>
    </xdr:to>
    <xdr:cxnSp macro="">
      <xdr:nvCxnSpPr>
        <xdr:cNvPr id="492" name="直線コネクタ 491">
          <a:extLst>
            <a:ext uri="{FF2B5EF4-FFF2-40B4-BE49-F238E27FC236}">
              <a16:creationId xmlns:a16="http://schemas.microsoft.com/office/drawing/2014/main" id="{660D47F5-87E8-4BDD-8641-1AC5303E1ECB}"/>
            </a:ext>
          </a:extLst>
        </xdr:cNvPr>
        <xdr:cNvCxnSpPr/>
      </xdr:nvCxnSpPr>
      <xdr:spPr>
        <a:xfrm>
          <a:off x="18399760" y="692467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17780</xdr:rowOff>
    </xdr:from>
    <xdr:to>
      <xdr:col>102</xdr:col>
      <xdr:colOff>165100</xdr:colOff>
      <xdr:row>40</xdr:row>
      <xdr:rowOff>119380</xdr:rowOff>
    </xdr:to>
    <xdr:sp macro="" textlink="">
      <xdr:nvSpPr>
        <xdr:cNvPr id="493" name="楕円 492">
          <a:extLst>
            <a:ext uri="{FF2B5EF4-FFF2-40B4-BE49-F238E27FC236}">
              <a16:creationId xmlns:a16="http://schemas.microsoft.com/office/drawing/2014/main" id="{A7EC01DB-2D6D-4F42-B4EC-2F3478245526}"/>
            </a:ext>
          </a:extLst>
        </xdr:cNvPr>
        <xdr:cNvSpPr/>
      </xdr:nvSpPr>
      <xdr:spPr>
        <a:xfrm>
          <a:off x="17547590" y="68795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68580</xdr:rowOff>
    </xdr:from>
    <xdr:to>
      <xdr:col>107</xdr:col>
      <xdr:colOff>50800</xdr:colOff>
      <xdr:row>40</xdr:row>
      <xdr:rowOff>68580</xdr:rowOff>
    </xdr:to>
    <xdr:cxnSp macro="">
      <xdr:nvCxnSpPr>
        <xdr:cNvPr id="494" name="直線コネクタ 493">
          <a:extLst>
            <a:ext uri="{FF2B5EF4-FFF2-40B4-BE49-F238E27FC236}">
              <a16:creationId xmlns:a16="http://schemas.microsoft.com/office/drawing/2014/main" id="{5D1BA08D-F15F-4EC1-BC6C-59BB270B37C5}"/>
            </a:ext>
          </a:extLst>
        </xdr:cNvPr>
        <xdr:cNvCxnSpPr/>
      </xdr:nvCxnSpPr>
      <xdr:spPr>
        <a:xfrm>
          <a:off x="17602200" y="69246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25400</xdr:rowOff>
    </xdr:from>
    <xdr:to>
      <xdr:col>98</xdr:col>
      <xdr:colOff>38100</xdr:colOff>
      <xdr:row>40</xdr:row>
      <xdr:rowOff>127000</xdr:rowOff>
    </xdr:to>
    <xdr:sp macro="" textlink="">
      <xdr:nvSpPr>
        <xdr:cNvPr id="495" name="楕円 494">
          <a:extLst>
            <a:ext uri="{FF2B5EF4-FFF2-40B4-BE49-F238E27FC236}">
              <a16:creationId xmlns:a16="http://schemas.microsoft.com/office/drawing/2014/main" id="{779DE5DC-2842-40C1-AF6A-FAAEB07D6A4A}"/>
            </a:ext>
          </a:extLst>
        </xdr:cNvPr>
        <xdr:cNvSpPr/>
      </xdr:nvSpPr>
      <xdr:spPr>
        <a:xfrm>
          <a:off x="16761460" y="68795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68580</xdr:rowOff>
    </xdr:from>
    <xdr:to>
      <xdr:col>102</xdr:col>
      <xdr:colOff>114300</xdr:colOff>
      <xdr:row>40</xdr:row>
      <xdr:rowOff>76200</xdr:rowOff>
    </xdr:to>
    <xdr:cxnSp macro="">
      <xdr:nvCxnSpPr>
        <xdr:cNvPr id="496" name="直線コネクタ 495">
          <a:extLst>
            <a:ext uri="{FF2B5EF4-FFF2-40B4-BE49-F238E27FC236}">
              <a16:creationId xmlns:a16="http://schemas.microsoft.com/office/drawing/2014/main" id="{C4BA4E8E-1BFA-4184-A846-8CFF2124B0B3}"/>
            </a:ext>
          </a:extLst>
        </xdr:cNvPr>
        <xdr:cNvCxnSpPr/>
      </xdr:nvCxnSpPr>
      <xdr:spPr>
        <a:xfrm flipV="1">
          <a:off x="16804640" y="692467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F4F66FFD-426A-46AE-8E9B-BF3AD0476AA8}"/>
            </a:ext>
          </a:extLst>
        </xdr:cNvPr>
        <xdr:cNvSpPr txBox="1"/>
      </xdr:nvSpPr>
      <xdr:spPr>
        <a:xfrm>
          <a:off x="18982132"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5ACE7E7C-CA50-4650-A072-C3533C8C970F}"/>
            </a:ext>
          </a:extLst>
        </xdr:cNvPr>
        <xdr:cNvSpPr txBox="1"/>
      </xdr:nvSpPr>
      <xdr:spPr>
        <a:xfrm>
          <a:off x="18182032"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37875108-5253-416D-A90A-89C2337EDC66}"/>
            </a:ext>
          </a:extLst>
        </xdr:cNvPr>
        <xdr:cNvSpPr txBox="1"/>
      </xdr:nvSpPr>
      <xdr:spPr>
        <a:xfrm>
          <a:off x="17384472"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99AA742B-C8C6-43E0-A599-F4946DAE5E84}"/>
            </a:ext>
          </a:extLst>
        </xdr:cNvPr>
        <xdr:cNvSpPr txBox="1"/>
      </xdr:nvSpPr>
      <xdr:spPr>
        <a:xfrm>
          <a:off x="16588817"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118127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C65539EF-8073-4C64-BBDE-C43823DF5280}"/>
            </a:ext>
          </a:extLst>
        </xdr:cNvPr>
        <xdr:cNvSpPr txBox="1"/>
      </xdr:nvSpPr>
      <xdr:spPr>
        <a:xfrm>
          <a:off x="18982132" y="697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110507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7329DE3B-DEF7-42D7-B7AD-83200EFE0FC0}"/>
            </a:ext>
          </a:extLst>
        </xdr:cNvPr>
        <xdr:cNvSpPr txBox="1"/>
      </xdr:nvSpPr>
      <xdr:spPr>
        <a:xfrm>
          <a:off x="18182032" y="696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110507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BB85B8CF-1305-4739-9D9B-0EC2D1B8C252}"/>
            </a:ext>
          </a:extLst>
        </xdr:cNvPr>
        <xdr:cNvSpPr txBox="1"/>
      </xdr:nvSpPr>
      <xdr:spPr>
        <a:xfrm>
          <a:off x="17384472" y="696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118127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F288AD92-8524-4C2A-9BED-F56E9DDE5514}"/>
            </a:ext>
          </a:extLst>
        </xdr:cNvPr>
        <xdr:cNvSpPr txBox="1"/>
      </xdr:nvSpPr>
      <xdr:spPr>
        <a:xfrm>
          <a:off x="16588817" y="697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F3238347-5DB0-413C-8E46-242DE3AFD77F}"/>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99A7B15B-7034-4505-BE5F-0E625CB7056B}"/>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4273C0AB-F582-4D86-84AD-D4EEF245DA1C}"/>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BF702C4F-8484-48B9-B6F2-78085CBB859E}"/>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B84EED0D-C77E-4B82-B7B5-A818B23523B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3E13C6E7-8336-40CF-9011-8588BAAE9EC8}"/>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EA080286-8869-4FE1-93E7-5F28A759B3A9}"/>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30F98EE6-CE7C-48A7-8DED-C65C524CFE16}"/>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3B766CBC-F872-4387-80E0-867C38452139}"/>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12973570-2F95-403A-9EDD-0ECC0BF871D7}"/>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2EB1A9B0-44C9-47A0-B95F-0B5DF75C761A}"/>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4B59C32C-0145-4370-BF56-E8E80A1AC5EF}"/>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C51A05D6-EAC8-4C63-AB6F-1A18B96C70E2}"/>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68692DF7-F541-412C-B760-71F837EC3CE1}"/>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173BF3C1-33FA-4A38-9303-7FC2533B6740}"/>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A9A59E8E-27CB-4A47-9162-9B7857F3E82C}"/>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7FBB1057-2056-46C5-A906-7629FF05C1DF}"/>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F9083789-DE4C-446D-8083-8717EEA4DF68}"/>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8130F3D8-E408-49D7-BF6A-E5533D391CB7}"/>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F2FFC58F-C1B1-4C5A-8B8C-194442DE149B}"/>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5CC6EE08-50A4-40F9-9090-889A97703410}"/>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91744AA7-1A16-4B5B-9938-27956FDC8E82}"/>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D676918A-E162-47FD-AEC9-0CD9B28B9782}"/>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2E98D525-A0A0-4DA1-8D7C-3CA14E6EA45E}"/>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B4E07305-8E76-44BB-AE6B-C389BB217C6B}"/>
            </a:ext>
          </a:extLst>
        </xdr:cNvPr>
        <xdr:cNvCxnSpPr/>
      </xdr:nvCxnSpPr>
      <xdr:spPr>
        <a:xfrm flipV="1">
          <a:off x="14703424" y="9780270"/>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092E57F8-B07D-4992-B055-C46806CE91E5}"/>
            </a:ext>
          </a:extLst>
        </xdr:cNvPr>
        <xdr:cNvSpPr txBox="1"/>
      </xdr:nvSpPr>
      <xdr:spPr>
        <a:xfrm>
          <a:off x="1474216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0FC2C5E6-9FB8-4FA0-AC24-8FF1AD1CA5AA}"/>
            </a:ext>
          </a:extLst>
        </xdr:cNvPr>
        <xdr:cNvCxnSpPr/>
      </xdr:nvCxnSpPr>
      <xdr:spPr>
        <a:xfrm>
          <a:off x="14611350" y="10847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D84D6625-3807-48CF-B1BC-CCDDDA9F47D0}"/>
            </a:ext>
          </a:extLst>
        </xdr:cNvPr>
        <xdr:cNvSpPr txBox="1"/>
      </xdr:nvSpPr>
      <xdr:spPr>
        <a:xfrm>
          <a:off x="14742160" y="955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B1F15E0D-470A-4F9A-B8E6-AA15FEF27F52}"/>
            </a:ext>
          </a:extLst>
        </xdr:cNvPr>
        <xdr:cNvCxnSpPr/>
      </xdr:nvCxnSpPr>
      <xdr:spPr>
        <a:xfrm>
          <a:off x="14611350" y="9780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7ECB24B7-3139-4E2D-BF49-12948D0AC5F7}"/>
            </a:ext>
          </a:extLst>
        </xdr:cNvPr>
        <xdr:cNvSpPr txBox="1"/>
      </xdr:nvSpPr>
      <xdr:spPr>
        <a:xfrm>
          <a:off x="14742160" y="1037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00B94C6C-D596-449A-B1D3-B99AA44D2B00}"/>
            </a:ext>
          </a:extLst>
        </xdr:cNvPr>
        <xdr:cNvSpPr/>
      </xdr:nvSpPr>
      <xdr:spPr>
        <a:xfrm>
          <a:off x="14649450" y="103943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F8D0BE0A-E1B9-47AB-9E56-930251C17A8A}"/>
            </a:ext>
          </a:extLst>
        </xdr:cNvPr>
        <xdr:cNvSpPr/>
      </xdr:nvSpPr>
      <xdr:spPr>
        <a:xfrm>
          <a:off x="13887450" y="103847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0CD9665E-2D76-4485-A0FD-CE5EF4EFE5D8}"/>
            </a:ext>
          </a:extLst>
        </xdr:cNvPr>
        <xdr:cNvSpPr/>
      </xdr:nvSpPr>
      <xdr:spPr>
        <a:xfrm>
          <a:off x="13089890" y="1037907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C75AD035-202E-42B4-A013-0732225016FB}"/>
            </a:ext>
          </a:extLst>
        </xdr:cNvPr>
        <xdr:cNvSpPr/>
      </xdr:nvSpPr>
      <xdr:spPr>
        <a:xfrm>
          <a:off x="12303760" y="103619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066C26F2-FC85-475B-9F37-F62F248FB686}"/>
            </a:ext>
          </a:extLst>
        </xdr:cNvPr>
        <xdr:cNvSpPr/>
      </xdr:nvSpPr>
      <xdr:spPr>
        <a:xfrm>
          <a:off x="11487150" y="103524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3D447A3A-FF48-4DC2-8304-3D9B4D01D1E5}"/>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A07821A8-C1B5-4673-AFDB-37B5D015F247}"/>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122D5A97-958E-4DDF-ABD8-99556C7ECB1E}"/>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93EC03AE-118D-4948-BF6E-9A8BAE46DEF4}"/>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7A123DF3-1A7B-4502-82EF-B77CADBA2A24}"/>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158750</xdr:rowOff>
    </xdr:from>
    <xdr:to>
      <xdr:col>85</xdr:col>
      <xdr:colOff>177800</xdr:colOff>
      <xdr:row>60</xdr:row>
      <xdr:rowOff>88900</xdr:rowOff>
    </xdr:to>
    <xdr:sp macro="" textlink="">
      <xdr:nvSpPr>
        <xdr:cNvPr id="545" name="楕円 544">
          <a:extLst>
            <a:ext uri="{FF2B5EF4-FFF2-40B4-BE49-F238E27FC236}">
              <a16:creationId xmlns:a16="http://schemas.microsoft.com/office/drawing/2014/main" id="{36BE8265-C8FE-454D-B60E-D20876B9C007}"/>
            </a:ext>
          </a:extLst>
        </xdr:cNvPr>
        <xdr:cNvSpPr/>
      </xdr:nvSpPr>
      <xdr:spPr>
        <a:xfrm>
          <a:off x="14649450" y="102762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10177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633797C5-E11D-4311-B22A-DADD4BDC7597}"/>
            </a:ext>
          </a:extLst>
        </xdr:cNvPr>
        <xdr:cNvSpPr txBox="1"/>
      </xdr:nvSpPr>
      <xdr:spPr>
        <a:xfrm>
          <a:off x="14742160"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139700</xdr:rowOff>
    </xdr:from>
    <xdr:to>
      <xdr:col>81</xdr:col>
      <xdr:colOff>101600</xdr:colOff>
      <xdr:row>60</xdr:row>
      <xdr:rowOff>69850</xdr:rowOff>
    </xdr:to>
    <xdr:sp macro="" textlink="">
      <xdr:nvSpPr>
        <xdr:cNvPr id="547" name="楕円 546">
          <a:extLst>
            <a:ext uri="{FF2B5EF4-FFF2-40B4-BE49-F238E27FC236}">
              <a16:creationId xmlns:a16="http://schemas.microsoft.com/office/drawing/2014/main" id="{F12CE882-B1B4-487D-8F8F-DC8AA7E728E5}"/>
            </a:ext>
          </a:extLst>
        </xdr:cNvPr>
        <xdr:cNvSpPr/>
      </xdr:nvSpPr>
      <xdr:spPr>
        <a:xfrm>
          <a:off x="13887450" y="102514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19050</xdr:rowOff>
    </xdr:from>
    <xdr:to>
      <xdr:col>85</xdr:col>
      <xdr:colOff>127000</xdr:colOff>
      <xdr:row>60</xdr:row>
      <xdr:rowOff>38100</xdr:rowOff>
    </xdr:to>
    <xdr:cxnSp macro="">
      <xdr:nvCxnSpPr>
        <xdr:cNvPr id="548" name="直線コネクタ 547">
          <a:extLst>
            <a:ext uri="{FF2B5EF4-FFF2-40B4-BE49-F238E27FC236}">
              <a16:creationId xmlns:a16="http://schemas.microsoft.com/office/drawing/2014/main" id="{F6424691-6D63-4EFB-B7DD-1DC0AD2AFF45}"/>
            </a:ext>
          </a:extLst>
        </xdr:cNvPr>
        <xdr:cNvCxnSpPr/>
      </xdr:nvCxnSpPr>
      <xdr:spPr>
        <a:xfrm>
          <a:off x="13942060" y="10302240"/>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103505</xdr:rowOff>
    </xdr:from>
    <xdr:to>
      <xdr:col>76</xdr:col>
      <xdr:colOff>165100</xdr:colOff>
      <xdr:row>60</xdr:row>
      <xdr:rowOff>33655</xdr:rowOff>
    </xdr:to>
    <xdr:sp macro="" textlink="">
      <xdr:nvSpPr>
        <xdr:cNvPr id="549" name="楕円 548">
          <a:extLst>
            <a:ext uri="{FF2B5EF4-FFF2-40B4-BE49-F238E27FC236}">
              <a16:creationId xmlns:a16="http://schemas.microsoft.com/office/drawing/2014/main" id="{F59E9EE4-7857-46B3-84D3-49ECB889BEDD}"/>
            </a:ext>
          </a:extLst>
        </xdr:cNvPr>
        <xdr:cNvSpPr/>
      </xdr:nvSpPr>
      <xdr:spPr>
        <a:xfrm>
          <a:off x="13089890" y="1021715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154305</xdr:rowOff>
    </xdr:from>
    <xdr:to>
      <xdr:col>81</xdr:col>
      <xdr:colOff>50800</xdr:colOff>
      <xdr:row>60</xdr:row>
      <xdr:rowOff>19050</xdr:rowOff>
    </xdr:to>
    <xdr:cxnSp macro="">
      <xdr:nvCxnSpPr>
        <xdr:cNvPr id="550" name="直線コネクタ 549">
          <a:extLst>
            <a:ext uri="{FF2B5EF4-FFF2-40B4-BE49-F238E27FC236}">
              <a16:creationId xmlns:a16="http://schemas.microsoft.com/office/drawing/2014/main" id="{269F14EB-DFAD-40BA-8F49-602E09240BA6}"/>
            </a:ext>
          </a:extLst>
        </xdr:cNvPr>
        <xdr:cNvCxnSpPr/>
      </xdr:nvCxnSpPr>
      <xdr:spPr>
        <a:xfrm>
          <a:off x="13144500" y="10269855"/>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67310</xdr:rowOff>
    </xdr:from>
    <xdr:to>
      <xdr:col>72</xdr:col>
      <xdr:colOff>38100</xdr:colOff>
      <xdr:row>59</xdr:row>
      <xdr:rowOff>168910</xdr:rowOff>
    </xdr:to>
    <xdr:sp macro="" textlink="">
      <xdr:nvSpPr>
        <xdr:cNvPr id="551" name="楕円 550">
          <a:extLst>
            <a:ext uri="{FF2B5EF4-FFF2-40B4-BE49-F238E27FC236}">
              <a16:creationId xmlns:a16="http://schemas.microsoft.com/office/drawing/2014/main" id="{B8653F95-81CC-4B8F-AE8F-D1E5DDCBAE3F}"/>
            </a:ext>
          </a:extLst>
        </xdr:cNvPr>
        <xdr:cNvSpPr/>
      </xdr:nvSpPr>
      <xdr:spPr>
        <a:xfrm>
          <a:off x="12303760" y="1018095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118110</xdr:rowOff>
    </xdr:from>
    <xdr:to>
      <xdr:col>76</xdr:col>
      <xdr:colOff>114300</xdr:colOff>
      <xdr:row>59</xdr:row>
      <xdr:rowOff>154305</xdr:rowOff>
    </xdr:to>
    <xdr:cxnSp macro="">
      <xdr:nvCxnSpPr>
        <xdr:cNvPr id="552" name="直線コネクタ 551">
          <a:extLst>
            <a:ext uri="{FF2B5EF4-FFF2-40B4-BE49-F238E27FC236}">
              <a16:creationId xmlns:a16="http://schemas.microsoft.com/office/drawing/2014/main" id="{5A153137-C484-473E-9BE3-FE661AF23EC7}"/>
            </a:ext>
          </a:extLst>
        </xdr:cNvPr>
        <xdr:cNvCxnSpPr/>
      </xdr:nvCxnSpPr>
      <xdr:spPr>
        <a:xfrm>
          <a:off x="12346940" y="10235565"/>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34925</xdr:rowOff>
    </xdr:from>
    <xdr:to>
      <xdr:col>67</xdr:col>
      <xdr:colOff>101600</xdr:colOff>
      <xdr:row>59</xdr:row>
      <xdr:rowOff>136525</xdr:rowOff>
    </xdr:to>
    <xdr:sp macro="" textlink="">
      <xdr:nvSpPr>
        <xdr:cNvPr id="553" name="楕円 552">
          <a:extLst>
            <a:ext uri="{FF2B5EF4-FFF2-40B4-BE49-F238E27FC236}">
              <a16:creationId xmlns:a16="http://schemas.microsoft.com/office/drawing/2014/main" id="{DCD4911D-8353-44BB-9114-94D577C6C062}"/>
            </a:ext>
          </a:extLst>
        </xdr:cNvPr>
        <xdr:cNvSpPr/>
      </xdr:nvSpPr>
      <xdr:spPr>
        <a:xfrm>
          <a:off x="11487150" y="101504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85725</xdr:rowOff>
    </xdr:from>
    <xdr:to>
      <xdr:col>71</xdr:col>
      <xdr:colOff>177800</xdr:colOff>
      <xdr:row>59</xdr:row>
      <xdr:rowOff>118110</xdr:rowOff>
    </xdr:to>
    <xdr:cxnSp macro="">
      <xdr:nvCxnSpPr>
        <xdr:cNvPr id="554" name="直線コネクタ 553">
          <a:extLst>
            <a:ext uri="{FF2B5EF4-FFF2-40B4-BE49-F238E27FC236}">
              <a16:creationId xmlns:a16="http://schemas.microsoft.com/office/drawing/2014/main" id="{664E53A0-9A61-4560-8F7F-11B39C1EBFA1}"/>
            </a:ext>
          </a:extLst>
        </xdr:cNvPr>
        <xdr:cNvCxnSpPr/>
      </xdr:nvCxnSpPr>
      <xdr:spPr>
        <a:xfrm>
          <a:off x="11541760" y="10203180"/>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22877</xdr:rowOff>
    </xdr:from>
    <xdr:ext cx="405111" cy="259045"/>
    <xdr:sp macro="" textlink="">
      <xdr:nvSpPr>
        <xdr:cNvPr id="555" name="n_1aveValue【学校施設】&#10;有形固定資産減価償却率">
          <a:extLst>
            <a:ext uri="{FF2B5EF4-FFF2-40B4-BE49-F238E27FC236}">
              <a16:creationId xmlns:a16="http://schemas.microsoft.com/office/drawing/2014/main" id="{8E0FF666-FE8F-429B-A6A3-04D83EBE6841}"/>
            </a:ext>
          </a:extLst>
        </xdr:cNvPr>
        <xdr:cNvSpPr txBox="1"/>
      </xdr:nvSpPr>
      <xdr:spPr>
        <a:xfrm>
          <a:off x="1373823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556" name="n_2aveValue【学校施設】&#10;有形固定資産減価償却率">
          <a:extLst>
            <a:ext uri="{FF2B5EF4-FFF2-40B4-BE49-F238E27FC236}">
              <a16:creationId xmlns:a16="http://schemas.microsoft.com/office/drawing/2014/main" id="{D573FA37-10B5-49D4-AB6D-01CF3F482E3C}"/>
            </a:ext>
          </a:extLst>
        </xdr:cNvPr>
        <xdr:cNvSpPr txBox="1"/>
      </xdr:nvSpPr>
      <xdr:spPr>
        <a:xfrm>
          <a:off x="12957184" y="1046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557" name="n_3aveValue【学校施設】&#10;有形固定資産減価償却率">
          <a:extLst>
            <a:ext uri="{FF2B5EF4-FFF2-40B4-BE49-F238E27FC236}">
              <a16:creationId xmlns:a16="http://schemas.microsoft.com/office/drawing/2014/main" id="{85069A55-B0E7-4D92-B9EE-AB3D2FC3F079}"/>
            </a:ext>
          </a:extLst>
        </xdr:cNvPr>
        <xdr:cNvSpPr txBox="1"/>
      </xdr:nvSpPr>
      <xdr:spPr>
        <a:xfrm>
          <a:off x="1217105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558" name="n_4aveValue【学校施設】&#10;有形固定資産減価償却率">
          <a:extLst>
            <a:ext uri="{FF2B5EF4-FFF2-40B4-BE49-F238E27FC236}">
              <a16:creationId xmlns:a16="http://schemas.microsoft.com/office/drawing/2014/main" id="{5253F8FF-27CA-4021-AFC0-340A68EFC4C3}"/>
            </a:ext>
          </a:extLst>
        </xdr:cNvPr>
        <xdr:cNvSpPr txBox="1"/>
      </xdr:nvSpPr>
      <xdr:spPr>
        <a:xfrm>
          <a:off x="113544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86377</xdr:rowOff>
    </xdr:from>
    <xdr:ext cx="405111" cy="259045"/>
    <xdr:sp macro="" textlink="">
      <xdr:nvSpPr>
        <xdr:cNvPr id="559" name="n_1mainValue【学校施設】&#10;有形固定資産減価償却率">
          <a:extLst>
            <a:ext uri="{FF2B5EF4-FFF2-40B4-BE49-F238E27FC236}">
              <a16:creationId xmlns:a16="http://schemas.microsoft.com/office/drawing/2014/main" id="{651C1064-62EC-4364-A666-A1A61717971E}"/>
            </a:ext>
          </a:extLst>
        </xdr:cNvPr>
        <xdr:cNvSpPr txBox="1"/>
      </xdr:nvSpPr>
      <xdr:spPr>
        <a:xfrm>
          <a:off x="1373823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50182</xdr:rowOff>
    </xdr:from>
    <xdr:ext cx="405111" cy="259045"/>
    <xdr:sp macro="" textlink="">
      <xdr:nvSpPr>
        <xdr:cNvPr id="560" name="n_2mainValue【学校施設】&#10;有形固定資産減価償却率">
          <a:extLst>
            <a:ext uri="{FF2B5EF4-FFF2-40B4-BE49-F238E27FC236}">
              <a16:creationId xmlns:a16="http://schemas.microsoft.com/office/drawing/2014/main" id="{68D6B23B-3E43-44D8-BF93-B5F5DC566492}"/>
            </a:ext>
          </a:extLst>
        </xdr:cNvPr>
        <xdr:cNvSpPr txBox="1"/>
      </xdr:nvSpPr>
      <xdr:spPr>
        <a:xfrm>
          <a:off x="12957184" y="999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13987</xdr:rowOff>
    </xdr:from>
    <xdr:ext cx="405111" cy="259045"/>
    <xdr:sp macro="" textlink="">
      <xdr:nvSpPr>
        <xdr:cNvPr id="561" name="n_3mainValue【学校施設】&#10;有形固定資産減価償却率">
          <a:extLst>
            <a:ext uri="{FF2B5EF4-FFF2-40B4-BE49-F238E27FC236}">
              <a16:creationId xmlns:a16="http://schemas.microsoft.com/office/drawing/2014/main" id="{D294A69C-C3FB-487A-9070-B7C8F9D30C7F}"/>
            </a:ext>
          </a:extLst>
        </xdr:cNvPr>
        <xdr:cNvSpPr txBox="1"/>
      </xdr:nvSpPr>
      <xdr:spPr>
        <a:xfrm>
          <a:off x="1217105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153052</xdr:rowOff>
    </xdr:from>
    <xdr:ext cx="405111" cy="259045"/>
    <xdr:sp macro="" textlink="">
      <xdr:nvSpPr>
        <xdr:cNvPr id="562" name="n_4mainValue【学校施設】&#10;有形固定資産減価償却率">
          <a:extLst>
            <a:ext uri="{FF2B5EF4-FFF2-40B4-BE49-F238E27FC236}">
              <a16:creationId xmlns:a16="http://schemas.microsoft.com/office/drawing/2014/main" id="{F95549A6-471F-45C3-B3DA-02A05C9FD037}"/>
            </a:ext>
          </a:extLst>
        </xdr:cNvPr>
        <xdr:cNvSpPr txBox="1"/>
      </xdr:nvSpPr>
      <xdr:spPr>
        <a:xfrm>
          <a:off x="113544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9FD20B67-EFA8-4E06-98B0-3159D5771F3A}"/>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F5EBD634-2266-4D2A-9E4C-132290921208}"/>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44F0C280-0B13-4103-95E3-2D320145A121}"/>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D5AE122F-9B61-4874-AA12-896E6C2289AE}"/>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995F2653-5A72-4556-9ABF-E058F75607D0}"/>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19C22F9F-C4DF-4515-BED2-59151DFE5227}"/>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88CB77DF-60AB-4C15-915B-3A88B3AA5BAC}"/>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C0D89604-D282-4190-8106-15F0F9D0925C}"/>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B429317A-912C-4AA9-9ED9-85EB9452A47B}"/>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4A115C9C-E7D4-436B-BCE9-56DE940B7E30}"/>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300E8692-DDC7-4B91-8923-0AF9E43958BE}"/>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1C554C5E-E230-4BC0-A409-E2CBBFCF3AE2}"/>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2C69E94E-6CCA-451E-9E8D-B1B432AF1FA6}"/>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204DA58D-125E-48E8-9D00-54CACA35D046}"/>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BC2665F8-7251-465E-8568-5019171BA552}"/>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93AFD78F-CB7A-44C1-B8CE-DC732E914DE5}"/>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B69FD144-E570-4DEF-9A58-5C0641717D8F}"/>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F1F573CE-0C78-4188-BF02-8031CC1CBCA6}"/>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B5699672-7C45-478A-BB9C-7704C87F1C3D}"/>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0C756096-AE73-416D-BE61-309D1B9F31DE}"/>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52992925-6360-49DE-B914-6D5950817846}"/>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F7007D4A-9EAB-4969-93F3-A210E59B7389}"/>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80AB429A-0692-41A6-B6AF-593E1CEA527B}"/>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5ED1C6B8-C631-4829-932D-C4B957CEC398}"/>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EE2CD00F-5685-4B51-9293-B616898C592D}"/>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E6FC217F-D691-4E0B-8779-C974E032B705}"/>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B3C7A620-3AFD-4196-BB7B-57775E72CE2B}"/>
            </a:ext>
          </a:extLst>
        </xdr:cNvPr>
        <xdr:cNvCxnSpPr/>
      </xdr:nvCxnSpPr>
      <xdr:spPr>
        <a:xfrm flipV="1">
          <a:off x="19947254" y="9431927"/>
          <a:ext cx="0" cy="1624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15D80CA7-D52C-4CAD-8275-1973A7175D05}"/>
            </a:ext>
          </a:extLst>
        </xdr:cNvPr>
        <xdr:cNvSpPr txBox="1"/>
      </xdr:nvSpPr>
      <xdr:spPr>
        <a:xfrm>
          <a:off x="19985990" y="1106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DBE67B42-0EE8-4FB5-90C2-7F50628B8E2B}"/>
            </a:ext>
          </a:extLst>
        </xdr:cNvPr>
        <xdr:cNvCxnSpPr/>
      </xdr:nvCxnSpPr>
      <xdr:spPr>
        <a:xfrm>
          <a:off x="19885660" y="11056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4A805425-99F6-4A92-988B-231435D6CF49}"/>
            </a:ext>
          </a:extLst>
        </xdr:cNvPr>
        <xdr:cNvSpPr txBox="1"/>
      </xdr:nvSpPr>
      <xdr:spPr>
        <a:xfrm>
          <a:off x="1998599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E9E30234-79CB-464A-9405-D412B55CFA67}"/>
            </a:ext>
          </a:extLst>
        </xdr:cNvPr>
        <xdr:cNvCxnSpPr/>
      </xdr:nvCxnSpPr>
      <xdr:spPr>
        <a:xfrm>
          <a:off x="19885660" y="94319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101073</xdr:rowOff>
    </xdr:from>
    <xdr:ext cx="469744" cy="259045"/>
    <xdr:sp macro="" textlink="">
      <xdr:nvSpPr>
        <xdr:cNvPr id="594" name="【学校施設】&#10;一人当たり面積平均値テキスト">
          <a:extLst>
            <a:ext uri="{FF2B5EF4-FFF2-40B4-BE49-F238E27FC236}">
              <a16:creationId xmlns:a16="http://schemas.microsoft.com/office/drawing/2014/main" id="{C1F04F84-5CFD-4048-991E-9E4294F17DB6}"/>
            </a:ext>
          </a:extLst>
        </xdr:cNvPr>
        <xdr:cNvSpPr txBox="1"/>
      </xdr:nvSpPr>
      <xdr:spPr>
        <a:xfrm>
          <a:off x="19985990" y="103842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59F67E65-3A72-40EB-9EAB-E7A2E0AB9B25}"/>
            </a:ext>
          </a:extLst>
        </xdr:cNvPr>
        <xdr:cNvSpPr/>
      </xdr:nvSpPr>
      <xdr:spPr>
        <a:xfrm>
          <a:off x="19904710" y="105366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A093457E-1E99-45D6-B4C6-EE14A1CA5ED4}"/>
            </a:ext>
          </a:extLst>
        </xdr:cNvPr>
        <xdr:cNvSpPr/>
      </xdr:nvSpPr>
      <xdr:spPr>
        <a:xfrm>
          <a:off x="19161760" y="1056304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8CE6063D-EA42-435F-93E9-70AABB157327}"/>
            </a:ext>
          </a:extLst>
        </xdr:cNvPr>
        <xdr:cNvSpPr/>
      </xdr:nvSpPr>
      <xdr:spPr>
        <a:xfrm>
          <a:off x="18345150" y="105747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5F56DD1F-37C3-4251-8086-B9902F60A2B1}"/>
            </a:ext>
          </a:extLst>
        </xdr:cNvPr>
        <xdr:cNvSpPr/>
      </xdr:nvSpPr>
      <xdr:spPr>
        <a:xfrm>
          <a:off x="17547590" y="1059270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5E0E0BC2-ADB1-438B-B3C1-AA955C9B2889}"/>
            </a:ext>
          </a:extLst>
        </xdr:cNvPr>
        <xdr:cNvSpPr/>
      </xdr:nvSpPr>
      <xdr:spPr>
        <a:xfrm>
          <a:off x="16761460" y="105948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DAD8A8E-DCBA-4A1F-94D2-1D791440BA2D}"/>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9C61F870-AED5-4DCA-BC96-75534A3824CE}"/>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A643C4C-4A37-43F0-B69E-51AD1DBD4639}"/>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2C9EEA50-E95B-45AD-8055-786723A88AF2}"/>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6BCE0070-55E1-428F-B856-B86BF0160981}"/>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163104</xdr:rowOff>
    </xdr:from>
    <xdr:to>
      <xdr:col>116</xdr:col>
      <xdr:colOff>114300</xdr:colOff>
      <xdr:row>62</xdr:row>
      <xdr:rowOff>93254</xdr:rowOff>
    </xdr:to>
    <xdr:sp macro="" textlink="">
      <xdr:nvSpPr>
        <xdr:cNvPr id="605" name="楕円 604">
          <a:extLst>
            <a:ext uri="{FF2B5EF4-FFF2-40B4-BE49-F238E27FC236}">
              <a16:creationId xmlns:a16="http://schemas.microsoft.com/office/drawing/2014/main" id="{8DF0E12E-678F-4D3B-91E7-AF25CA77B2B8}"/>
            </a:ext>
          </a:extLst>
        </xdr:cNvPr>
        <xdr:cNvSpPr/>
      </xdr:nvSpPr>
      <xdr:spPr>
        <a:xfrm>
          <a:off x="19904710" y="106234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141531</xdr:rowOff>
    </xdr:from>
    <xdr:ext cx="469744" cy="259045"/>
    <xdr:sp macro="" textlink="">
      <xdr:nvSpPr>
        <xdr:cNvPr id="606" name="【学校施設】&#10;一人当たり面積該当値テキスト">
          <a:extLst>
            <a:ext uri="{FF2B5EF4-FFF2-40B4-BE49-F238E27FC236}">
              <a16:creationId xmlns:a16="http://schemas.microsoft.com/office/drawing/2014/main" id="{4FBFB012-3807-4A1E-A6C6-41624A4CE897}"/>
            </a:ext>
          </a:extLst>
        </xdr:cNvPr>
        <xdr:cNvSpPr txBox="1"/>
      </xdr:nvSpPr>
      <xdr:spPr>
        <a:xfrm>
          <a:off x="19985990" y="1059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165281</xdr:rowOff>
    </xdr:from>
    <xdr:to>
      <xdr:col>112</xdr:col>
      <xdr:colOff>38100</xdr:colOff>
      <xdr:row>62</xdr:row>
      <xdr:rowOff>95431</xdr:rowOff>
    </xdr:to>
    <xdr:sp macro="" textlink="">
      <xdr:nvSpPr>
        <xdr:cNvPr id="607" name="楕円 606">
          <a:extLst>
            <a:ext uri="{FF2B5EF4-FFF2-40B4-BE49-F238E27FC236}">
              <a16:creationId xmlns:a16="http://schemas.microsoft.com/office/drawing/2014/main" id="{2E57FD84-1A96-4BFC-9210-E77D4D45EB86}"/>
            </a:ext>
          </a:extLst>
        </xdr:cNvPr>
        <xdr:cNvSpPr/>
      </xdr:nvSpPr>
      <xdr:spPr>
        <a:xfrm>
          <a:off x="19161760" y="1062754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42454</xdr:rowOff>
    </xdr:from>
    <xdr:to>
      <xdr:col>116</xdr:col>
      <xdr:colOff>63500</xdr:colOff>
      <xdr:row>62</xdr:row>
      <xdr:rowOff>44631</xdr:rowOff>
    </xdr:to>
    <xdr:cxnSp macro="">
      <xdr:nvCxnSpPr>
        <xdr:cNvPr id="608" name="直線コネクタ 607">
          <a:extLst>
            <a:ext uri="{FF2B5EF4-FFF2-40B4-BE49-F238E27FC236}">
              <a16:creationId xmlns:a16="http://schemas.microsoft.com/office/drawing/2014/main" id="{7DC3B9FD-CB00-46D4-985B-89EEAE64B56A}"/>
            </a:ext>
          </a:extLst>
        </xdr:cNvPr>
        <xdr:cNvCxnSpPr/>
      </xdr:nvCxnSpPr>
      <xdr:spPr>
        <a:xfrm flipV="1">
          <a:off x="19204940" y="10674259"/>
          <a:ext cx="74295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169635</xdr:rowOff>
    </xdr:from>
    <xdr:to>
      <xdr:col>107</xdr:col>
      <xdr:colOff>101600</xdr:colOff>
      <xdr:row>62</xdr:row>
      <xdr:rowOff>99785</xdr:rowOff>
    </xdr:to>
    <xdr:sp macro="" textlink="">
      <xdr:nvSpPr>
        <xdr:cNvPr id="609" name="楕円 608">
          <a:extLst>
            <a:ext uri="{FF2B5EF4-FFF2-40B4-BE49-F238E27FC236}">
              <a16:creationId xmlns:a16="http://schemas.microsoft.com/office/drawing/2014/main" id="{D8D2AE06-84D5-42CF-A92A-9FBB3F1B6CED}"/>
            </a:ext>
          </a:extLst>
        </xdr:cNvPr>
        <xdr:cNvSpPr/>
      </xdr:nvSpPr>
      <xdr:spPr>
        <a:xfrm>
          <a:off x="18345150" y="1063189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44631</xdr:rowOff>
    </xdr:from>
    <xdr:to>
      <xdr:col>111</xdr:col>
      <xdr:colOff>177800</xdr:colOff>
      <xdr:row>62</xdr:row>
      <xdr:rowOff>48985</xdr:rowOff>
    </xdr:to>
    <xdr:cxnSp macro="">
      <xdr:nvCxnSpPr>
        <xdr:cNvPr id="610" name="直線コネクタ 609">
          <a:extLst>
            <a:ext uri="{FF2B5EF4-FFF2-40B4-BE49-F238E27FC236}">
              <a16:creationId xmlns:a16="http://schemas.microsoft.com/office/drawing/2014/main" id="{57E40136-2D98-4D8C-B7BF-372769D959D7}"/>
            </a:ext>
          </a:extLst>
        </xdr:cNvPr>
        <xdr:cNvCxnSpPr/>
      </xdr:nvCxnSpPr>
      <xdr:spPr>
        <a:xfrm flipV="1">
          <a:off x="18399760" y="10676436"/>
          <a:ext cx="80518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1451</xdr:rowOff>
    </xdr:from>
    <xdr:to>
      <xdr:col>102</xdr:col>
      <xdr:colOff>165100</xdr:colOff>
      <xdr:row>62</xdr:row>
      <xdr:rowOff>103051</xdr:rowOff>
    </xdr:to>
    <xdr:sp macro="" textlink="">
      <xdr:nvSpPr>
        <xdr:cNvPr id="611" name="楕円 610">
          <a:extLst>
            <a:ext uri="{FF2B5EF4-FFF2-40B4-BE49-F238E27FC236}">
              <a16:creationId xmlns:a16="http://schemas.microsoft.com/office/drawing/2014/main" id="{9624D348-83EB-4EB0-99B5-B7184596F767}"/>
            </a:ext>
          </a:extLst>
        </xdr:cNvPr>
        <xdr:cNvSpPr/>
      </xdr:nvSpPr>
      <xdr:spPr>
        <a:xfrm>
          <a:off x="17547590" y="1063135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48985</xdr:rowOff>
    </xdr:from>
    <xdr:to>
      <xdr:col>107</xdr:col>
      <xdr:colOff>50800</xdr:colOff>
      <xdr:row>62</xdr:row>
      <xdr:rowOff>52251</xdr:rowOff>
    </xdr:to>
    <xdr:cxnSp macro="">
      <xdr:nvCxnSpPr>
        <xdr:cNvPr id="612" name="直線コネクタ 611">
          <a:extLst>
            <a:ext uri="{FF2B5EF4-FFF2-40B4-BE49-F238E27FC236}">
              <a16:creationId xmlns:a16="http://schemas.microsoft.com/office/drawing/2014/main" id="{5C5DCB6D-A364-4F42-BE36-A0D880A7EE67}"/>
            </a:ext>
          </a:extLst>
        </xdr:cNvPr>
        <xdr:cNvCxnSpPr/>
      </xdr:nvCxnSpPr>
      <xdr:spPr>
        <a:xfrm flipV="1">
          <a:off x="17602200" y="10680790"/>
          <a:ext cx="79756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10160</xdr:rowOff>
    </xdr:from>
    <xdr:to>
      <xdr:col>98</xdr:col>
      <xdr:colOff>38100</xdr:colOff>
      <xdr:row>62</xdr:row>
      <xdr:rowOff>111760</xdr:rowOff>
    </xdr:to>
    <xdr:sp macro="" textlink="">
      <xdr:nvSpPr>
        <xdr:cNvPr id="613" name="楕円 612">
          <a:extLst>
            <a:ext uri="{FF2B5EF4-FFF2-40B4-BE49-F238E27FC236}">
              <a16:creationId xmlns:a16="http://schemas.microsoft.com/office/drawing/2014/main" id="{60F0CFBF-3CB4-43AD-A5C9-A614173F2366}"/>
            </a:ext>
          </a:extLst>
        </xdr:cNvPr>
        <xdr:cNvSpPr/>
      </xdr:nvSpPr>
      <xdr:spPr>
        <a:xfrm>
          <a:off x="16761460" y="1064196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52251</xdr:rowOff>
    </xdr:from>
    <xdr:to>
      <xdr:col>102</xdr:col>
      <xdr:colOff>114300</xdr:colOff>
      <xdr:row>62</xdr:row>
      <xdr:rowOff>60960</xdr:rowOff>
    </xdr:to>
    <xdr:cxnSp macro="">
      <xdr:nvCxnSpPr>
        <xdr:cNvPr id="614" name="直線コネクタ 613">
          <a:extLst>
            <a:ext uri="{FF2B5EF4-FFF2-40B4-BE49-F238E27FC236}">
              <a16:creationId xmlns:a16="http://schemas.microsoft.com/office/drawing/2014/main" id="{FDAE5E0D-D012-4785-8638-A96C10F50928}"/>
            </a:ext>
          </a:extLst>
        </xdr:cNvPr>
        <xdr:cNvCxnSpPr/>
      </xdr:nvCxnSpPr>
      <xdr:spPr>
        <a:xfrm flipV="1">
          <a:off x="16804640" y="10685961"/>
          <a:ext cx="79756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53176</xdr:rowOff>
    </xdr:from>
    <xdr:ext cx="469744" cy="259045"/>
    <xdr:sp macro="" textlink="">
      <xdr:nvSpPr>
        <xdr:cNvPr id="615" name="n_1aveValue【学校施設】&#10;一人当たり面積">
          <a:extLst>
            <a:ext uri="{FF2B5EF4-FFF2-40B4-BE49-F238E27FC236}">
              <a16:creationId xmlns:a16="http://schemas.microsoft.com/office/drawing/2014/main" id="{399FDB5F-48AE-4F3F-9E25-F2AF070E02A9}"/>
            </a:ext>
          </a:extLst>
        </xdr:cNvPr>
        <xdr:cNvSpPr txBox="1"/>
      </xdr:nvSpPr>
      <xdr:spPr>
        <a:xfrm>
          <a:off x="18982132" y="1034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62973</xdr:rowOff>
    </xdr:from>
    <xdr:ext cx="469744" cy="259045"/>
    <xdr:sp macro="" textlink="">
      <xdr:nvSpPr>
        <xdr:cNvPr id="616" name="n_2aveValue【学校施設】&#10;一人当たり面積">
          <a:extLst>
            <a:ext uri="{FF2B5EF4-FFF2-40B4-BE49-F238E27FC236}">
              <a16:creationId xmlns:a16="http://schemas.microsoft.com/office/drawing/2014/main" id="{890314BF-06F4-4D79-A3F5-BFB85B25D68D}"/>
            </a:ext>
          </a:extLst>
        </xdr:cNvPr>
        <xdr:cNvSpPr txBox="1"/>
      </xdr:nvSpPr>
      <xdr:spPr>
        <a:xfrm>
          <a:off x="18182032" y="10346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617" name="n_3aveValue【学校施設】&#10;一人当たり面積">
          <a:extLst>
            <a:ext uri="{FF2B5EF4-FFF2-40B4-BE49-F238E27FC236}">
              <a16:creationId xmlns:a16="http://schemas.microsoft.com/office/drawing/2014/main" id="{0C667BF1-67A6-478E-ACE7-D30AA080355B}"/>
            </a:ext>
          </a:extLst>
        </xdr:cNvPr>
        <xdr:cNvSpPr txBox="1"/>
      </xdr:nvSpPr>
      <xdr:spPr>
        <a:xfrm>
          <a:off x="17384472" y="1036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86921</xdr:rowOff>
    </xdr:from>
    <xdr:ext cx="469744" cy="259045"/>
    <xdr:sp macro="" textlink="">
      <xdr:nvSpPr>
        <xdr:cNvPr id="618" name="n_4aveValue【学校施設】&#10;一人当たり面積">
          <a:extLst>
            <a:ext uri="{FF2B5EF4-FFF2-40B4-BE49-F238E27FC236}">
              <a16:creationId xmlns:a16="http://schemas.microsoft.com/office/drawing/2014/main" id="{E0C80A3C-6009-44F4-8195-E4F235EA7FE3}"/>
            </a:ext>
          </a:extLst>
        </xdr:cNvPr>
        <xdr:cNvSpPr txBox="1"/>
      </xdr:nvSpPr>
      <xdr:spPr>
        <a:xfrm>
          <a:off x="16588817" y="1037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86558</xdr:rowOff>
    </xdr:from>
    <xdr:ext cx="469744" cy="259045"/>
    <xdr:sp macro="" textlink="">
      <xdr:nvSpPr>
        <xdr:cNvPr id="619" name="n_1mainValue【学校施設】&#10;一人当たり面積">
          <a:extLst>
            <a:ext uri="{FF2B5EF4-FFF2-40B4-BE49-F238E27FC236}">
              <a16:creationId xmlns:a16="http://schemas.microsoft.com/office/drawing/2014/main" id="{51CAA6CC-89C2-4C7F-9BB6-8C00A8C965F1}"/>
            </a:ext>
          </a:extLst>
        </xdr:cNvPr>
        <xdr:cNvSpPr txBox="1"/>
      </xdr:nvSpPr>
      <xdr:spPr>
        <a:xfrm>
          <a:off x="18982132" y="1071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90912</xdr:rowOff>
    </xdr:from>
    <xdr:ext cx="469744" cy="259045"/>
    <xdr:sp macro="" textlink="">
      <xdr:nvSpPr>
        <xdr:cNvPr id="620" name="n_2mainValue【学校施設】&#10;一人当たり面積">
          <a:extLst>
            <a:ext uri="{FF2B5EF4-FFF2-40B4-BE49-F238E27FC236}">
              <a16:creationId xmlns:a16="http://schemas.microsoft.com/office/drawing/2014/main" id="{0F05DC60-E304-4B6F-BD7A-F36F0CA1B9A0}"/>
            </a:ext>
          </a:extLst>
        </xdr:cNvPr>
        <xdr:cNvSpPr txBox="1"/>
      </xdr:nvSpPr>
      <xdr:spPr>
        <a:xfrm>
          <a:off x="18182032" y="10724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94178</xdr:rowOff>
    </xdr:from>
    <xdr:ext cx="469744" cy="259045"/>
    <xdr:sp macro="" textlink="">
      <xdr:nvSpPr>
        <xdr:cNvPr id="621" name="n_3mainValue【学校施設】&#10;一人当たり面積">
          <a:extLst>
            <a:ext uri="{FF2B5EF4-FFF2-40B4-BE49-F238E27FC236}">
              <a16:creationId xmlns:a16="http://schemas.microsoft.com/office/drawing/2014/main" id="{1CF4F008-EDD0-4455-A5AF-C9A2983B115C}"/>
            </a:ext>
          </a:extLst>
        </xdr:cNvPr>
        <xdr:cNvSpPr txBox="1"/>
      </xdr:nvSpPr>
      <xdr:spPr>
        <a:xfrm>
          <a:off x="17384472" y="1072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102887</xdr:rowOff>
    </xdr:from>
    <xdr:ext cx="469744" cy="259045"/>
    <xdr:sp macro="" textlink="">
      <xdr:nvSpPr>
        <xdr:cNvPr id="622" name="n_4mainValue【学校施設】&#10;一人当たり面積">
          <a:extLst>
            <a:ext uri="{FF2B5EF4-FFF2-40B4-BE49-F238E27FC236}">
              <a16:creationId xmlns:a16="http://schemas.microsoft.com/office/drawing/2014/main" id="{4D31631A-D16F-4240-94D2-F14E8055C657}"/>
            </a:ext>
          </a:extLst>
        </xdr:cNvPr>
        <xdr:cNvSpPr txBox="1"/>
      </xdr:nvSpPr>
      <xdr:spPr>
        <a:xfrm>
          <a:off x="16588817" y="1073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E6B1E596-D06B-4445-AD97-066A16F8BAD4}"/>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1368427C-813B-4790-8B6C-875A66831508}"/>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CC64824-1C8A-43DC-8D44-F3B619689946}"/>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5A2FEC94-AA92-48FA-82F1-9ACDA407E5F5}"/>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6FEA6A11-5267-444F-A8D7-6101662C22B8}"/>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B084FC7E-ACFC-442F-9C8C-AB60D0A8D98C}"/>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9C485473-817F-4EDD-838A-9241CB29D4E6}"/>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5A9809F9-7995-40F2-B278-4D4CB99972EB}"/>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ED7ADAE8-42CE-47B6-85CB-13D1C87BADA0}"/>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4F6191C9-17CD-43C3-BFCE-39ED35840A65}"/>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3B94DA90-8C07-45BE-9D6F-27450B8BFB51}"/>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DE194172-EAB0-4A1C-9D35-B55B075B2857}"/>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7993D082-6B0D-4F1B-A769-CA5A37386073}"/>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6B0AA4F6-D7B5-40F2-9915-27135D3A4FCA}"/>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358D095F-1D8E-4945-8148-7AC60AA8E6C4}"/>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681649D9-2617-4490-9C3D-8A34B8260C4C}"/>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4EE3948E-43A1-4A0E-9704-B9B3D9035E95}"/>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E24359FC-20B1-4BFC-95C6-0701D07095C6}"/>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3D3401F1-CCD6-4D96-A522-E42F97BC23C4}"/>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C2600C7F-EFAF-435B-B86D-79F25BF2A710}"/>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893A342A-6203-493B-BC79-401AAEE9D048}"/>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EE9CA319-58BB-493E-8027-0CF568709EF7}"/>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BB579797-DCF4-4B96-A4D9-EE36E03905A0}"/>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4EF7ED27-3106-4264-943A-578E01E746B8}"/>
            </a:ext>
          </a:extLst>
        </xdr:cNvPr>
        <xdr:cNvSpPr/>
      </xdr:nvSpPr>
      <xdr:spPr>
        <a:xfrm>
          <a:off x="1120394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7" name="正方形/長方形 646">
          <a:extLst>
            <a:ext uri="{FF2B5EF4-FFF2-40B4-BE49-F238E27FC236}">
              <a16:creationId xmlns:a16="http://schemas.microsoft.com/office/drawing/2014/main" id="{D2A29465-E5A5-4480-9E82-01740587C32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8" name="正方形/長方形 647">
          <a:extLst>
            <a:ext uri="{FF2B5EF4-FFF2-40B4-BE49-F238E27FC236}">
              <a16:creationId xmlns:a16="http://schemas.microsoft.com/office/drawing/2014/main" id="{0084289D-171F-4A88-8CD4-4E22B33FF270}"/>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9" name="正方形/長方形 648">
          <a:extLst>
            <a:ext uri="{FF2B5EF4-FFF2-40B4-BE49-F238E27FC236}">
              <a16:creationId xmlns:a16="http://schemas.microsoft.com/office/drawing/2014/main" id="{E1FE18CA-4102-457C-A77E-8F2697A0A19F}"/>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0" name="正方形/長方形 649">
          <a:extLst>
            <a:ext uri="{FF2B5EF4-FFF2-40B4-BE49-F238E27FC236}">
              <a16:creationId xmlns:a16="http://schemas.microsoft.com/office/drawing/2014/main" id="{719809D4-7E36-4E6D-BA11-F923A6E7B563}"/>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1" name="正方形/長方形 650">
          <a:extLst>
            <a:ext uri="{FF2B5EF4-FFF2-40B4-BE49-F238E27FC236}">
              <a16:creationId xmlns:a16="http://schemas.microsoft.com/office/drawing/2014/main" id="{5180A030-0DF1-431B-A587-F67AA3375D24}"/>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2" name="正方形/長方形 651">
          <a:extLst>
            <a:ext uri="{FF2B5EF4-FFF2-40B4-BE49-F238E27FC236}">
              <a16:creationId xmlns:a16="http://schemas.microsoft.com/office/drawing/2014/main" id="{739D681B-FD0F-4324-8C94-38A438E5166A}"/>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3" name="正方形/長方形 652">
          <a:extLst>
            <a:ext uri="{FF2B5EF4-FFF2-40B4-BE49-F238E27FC236}">
              <a16:creationId xmlns:a16="http://schemas.microsoft.com/office/drawing/2014/main" id="{9B4D1384-660D-48FF-B4D2-8447BA96C7EB}"/>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4" name="正方形/長方形 653">
          <a:extLst>
            <a:ext uri="{FF2B5EF4-FFF2-40B4-BE49-F238E27FC236}">
              <a16:creationId xmlns:a16="http://schemas.microsoft.com/office/drawing/2014/main" id="{9D451946-BB9F-4CDA-991A-CF5BB9B0105A}"/>
            </a:ext>
          </a:extLst>
        </xdr:cNvPr>
        <xdr:cNvSpPr/>
      </xdr:nvSpPr>
      <xdr:spPr>
        <a:xfrm>
          <a:off x="164592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171FF05A-C0D4-4B78-89A5-C0A64A712148}"/>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CFAEC985-A7EE-46D5-9267-BBFD8268FF70}"/>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0A559CEB-D3D3-4AA1-9908-9DC90321D58B}"/>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有形固定資産減価償却率については、類似団体と比較して、全体的に高い水準となっている。中でも、道路は高い状況にある。学校施設については、耐震化事業や適正規模・適正配置により類似団体平均を下回っているものの、約</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％の校舎が建築後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以上経過していることから、尼崎市学校施設マネジメント計画に基づく適切な改築や改修を進める必要がある。認定こども園・幼稚園・保育所については、待機児童対策も見据えた建替や老朽化した公立保育所の解体・民間移管を計画的に進めており、近年は有形固定資産減価償却率が減少傾向にあったが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年度から増加に転じており、引き続き計画的に取り組んでいく必要がある。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E45D4F1-CE0D-4F6E-9DF7-F89A609B3601}"/>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5DA84D7-49D6-44B1-A8FE-19175FC50028}"/>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8C6C70D-B79C-411A-9742-1A6E14E8B613}"/>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1ABC893-40A5-4C16-A02F-A6BCD08FE555}"/>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兵庫県尼崎市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6DF89A2-78F4-4F66-B544-FDCEA016A67C}"/>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2ADC9EE-2781-459A-A284-3F2EB4A6AEE5}"/>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B454732-1936-4B01-A83C-FF7649734203}"/>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1FFA65E-41EE-47B5-B9B7-D6D1CB1E3E3C}"/>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7766462-DF8E-48C8-915A-E7FBB7311BE5}"/>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5EB17FB-4706-48C8-A919-964523AC4CE6}"/>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457,508
443,253
50.70
239,931,667
236,476,338
2,809,101
109,613,015
163,323,950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039560B-820D-45E0-9AB9-98554DB93298}"/>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2DD6616-0EE5-4B4D-B28F-72BB4CBC3D64}"/>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0E2F43E-49A6-4139-9A52-F1D2E38C6C49}"/>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9274C44-303B-46BB-867B-E60A397A1909}"/>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8E5E30B-AD84-465F-B703-77F9E1442434}"/>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C2C1B8B-520C-499D-AFA3-8B674BFACCA0}"/>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0B1FCD4-77ED-4854-A042-0DAFEA33BF33}"/>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CBD41DE-45A0-45DB-A24E-A98EE2F66593}"/>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69B0152-A7A0-4008-9148-56E30B4BA3BE}"/>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C9C47B0-72D9-42D4-87BA-A8885784B7F3}"/>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7D8F546-1817-4FAE-8F3B-54AE2CEDDF92}"/>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BF4790F-AB6E-4B62-9161-CE0BFB33ED20}"/>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7135E42-535B-40BE-A7F0-297527CC7CE2}"/>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1EE0C56-0C04-4F76-824A-51755434C820}"/>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6B327A6-9E2A-4DA7-B93A-078C4049611F}"/>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6164905-75CC-45ED-A175-D98B33973667}"/>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CCA9A53-DC51-483A-83B8-9811D15645CE}"/>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F86EAEE-BB44-4540-8FAB-2080B76C2C2B}"/>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BADF036-6840-4417-8831-4615F37068ED}"/>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ECC38B6-FC7F-4256-8DAE-CEAFC975D333}"/>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ED5399D-0725-4F60-A6BF-2674DAF3B024}"/>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6D16AAC-73E9-49EF-8E8A-2959FEF2CC6F}"/>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C27EE76-00C7-4DCC-B51F-BF12178862AD}"/>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630AC1D-D53B-421F-86E0-66A6F051D0C0}"/>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3098EED-065D-44C0-9232-1AB623A8A0BD}"/>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9574C1B-2183-453E-BC3E-E90F8261E8FE}"/>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A24A2F0-4579-473B-8903-F53F3D7F00EF}"/>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12444AC-C849-4FA6-BEA0-1182CA1383EF}"/>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9BC2B15-FC6F-4A95-B4F2-305E85F64451}"/>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EF0E3D8-62CE-4989-BD26-EE5C9879269F}"/>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6839FEF-D0E4-4902-888F-08909CBB8CA4}"/>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67A3AB5-137D-4844-AF34-5903A962E7FF}"/>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1B117A6-F5B1-4032-A634-8D0592C23E8D}"/>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2F36A41-F0AA-4B1C-A999-5F3C6A0FFE7A}"/>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CA9951E-5126-420F-9878-4D07E16007EE}"/>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529C35C-20E5-49FD-92D7-75D0C7318C58}"/>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51466B3-A534-4413-9B21-4439DFCE770A}"/>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4CF7181-9955-4979-9EE4-EAA6EE8A2E40}"/>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D45649A-331A-40F8-89DE-F6F77C5B4AA2}"/>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2E95D5F-7828-4BD1-A832-85AA6B72FF94}"/>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5AB4D64-EF06-44E4-8258-6DEBC5899965}"/>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21EC39F-4D59-48AB-A76F-FC61BD6A7590}"/>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C66E6B4-7BA3-48F0-8451-75CD70465684}"/>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3B75860-B047-453C-A219-9EEB6C9ED275}"/>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EDCECC99-F318-4D2D-9E4E-0E6599584659}"/>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F9CE9551-4C9F-44A6-A8AD-5ABE6C18B447}"/>
            </a:ext>
          </a:extLst>
        </xdr:cNvPr>
        <xdr:cNvCxnSpPr/>
      </xdr:nvCxnSpPr>
      <xdr:spPr>
        <a:xfrm flipV="1">
          <a:off x="4173855" y="573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89446FEC-DDC2-45EC-9C0E-5AADDE67846A}"/>
            </a:ext>
          </a:extLst>
        </xdr:cNvPr>
        <xdr:cNvSpPr txBox="1"/>
      </xdr:nvSpPr>
      <xdr:spPr>
        <a:xfrm>
          <a:off x="421259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2D1062F2-ED3A-46F4-9AE8-55ECC9B5A257}"/>
            </a:ext>
          </a:extLst>
        </xdr:cNvPr>
        <xdr:cNvCxnSpPr/>
      </xdr:nvCxnSpPr>
      <xdr:spPr>
        <a:xfrm>
          <a:off x="4112260" y="721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E76FCBD3-CA8C-40E0-89DF-7B4593AB889A}"/>
            </a:ext>
          </a:extLst>
        </xdr:cNvPr>
        <xdr:cNvSpPr txBox="1"/>
      </xdr:nvSpPr>
      <xdr:spPr>
        <a:xfrm>
          <a:off x="421259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EBE3C149-6BE4-45EC-8627-E0612145D3D5}"/>
            </a:ext>
          </a:extLst>
        </xdr:cNvPr>
        <xdr:cNvCxnSpPr/>
      </xdr:nvCxnSpPr>
      <xdr:spPr>
        <a:xfrm>
          <a:off x="4112260" y="573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26E555CC-5516-4562-BC14-0073DFFDF876}"/>
            </a:ext>
          </a:extLst>
        </xdr:cNvPr>
        <xdr:cNvSpPr txBox="1"/>
      </xdr:nvSpPr>
      <xdr:spPr>
        <a:xfrm>
          <a:off x="421259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22E8DC92-0DE5-4E97-8E28-864237CB80A1}"/>
            </a:ext>
          </a:extLst>
        </xdr:cNvPr>
        <xdr:cNvSpPr/>
      </xdr:nvSpPr>
      <xdr:spPr>
        <a:xfrm>
          <a:off x="4131310" y="62699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301315AD-7329-4A22-B45A-314608746ABF}"/>
            </a:ext>
          </a:extLst>
        </xdr:cNvPr>
        <xdr:cNvSpPr/>
      </xdr:nvSpPr>
      <xdr:spPr>
        <a:xfrm>
          <a:off x="3388360" y="62299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1F49F793-547E-4407-BB42-C3899F98C05F}"/>
            </a:ext>
          </a:extLst>
        </xdr:cNvPr>
        <xdr:cNvSpPr/>
      </xdr:nvSpPr>
      <xdr:spPr>
        <a:xfrm>
          <a:off x="2571750" y="62033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3EA041BA-B208-4D9E-A2E4-8C7B544A96DE}"/>
            </a:ext>
          </a:extLst>
        </xdr:cNvPr>
        <xdr:cNvSpPr/>
      </xdr:nvSpPr>
      <xdr:spPr>
        <a:xfrm>
          <a:off x="1774190" y="61747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9AB051C0-BC4D-48EC-AD36-4D9F6FCC62EB}"/>
            </a:ext>
          </a:extLst>
        </xdr:cNvPr>
        <xdr:cNvSpPr/>
      </xdr:nvSpPr>
      <xdr:spPr>
        <a:xfrm>
          <a:off x="988060" y="61747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B884D62-1789-43A0-890C-AE897687AA43}"/>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1FFB21D-78AE-4B59-82FF-A8ED351A0A38}"/>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B996DA8-97B1-4BD6-8D76-9CDEE009430C}"/>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25D7873-232B-4999-A9FC-955BB1ABCAF3}"/>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764A369-19BC-4711-A6E5-6D6ACE317DD1}"/>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116840</xdr:rowOff>
    </xdr:from>
    <xdr:to>
      <xdr:col>24</xdr:col>
      <xdr:colOff>114300</xdr:colOff>
      <xdr:row>40</xdr:row>
      <xdr:rowOff>46990</xdr:rowOff>
    </xdr:to>
    <xdr:sp macro="" textlink="">
      <xdr:nvSpPr>
        <xdr:cNvPr id="73" name="楕円 72">
          <a:extLst>
            <a:ext uri="{FF2B5EF4-FFF2-40B4-BE49-F238E27FC236}">
              <a16:creationId xmlns:a16="http://schemas.microsoft.com/office/drawing/2014/main" id="{B66865E6-7EB7-4AE4-82AD-8306520C67A3}"/>
            </a:ext>
          </a:extLst>
        </xdr:cNvPr>
        <xdr:cNvSpPr/>
      </xdr:nvSpPr>
      <xdr:spPr>
        <a:xfrm>
          <a:off x="4131310" y="68033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95267</xdr:rowOff>
    </xdr:from>
    <xdr:ext cx="405111" cy="259045"/>
    <xdr:sp macro="" textlink="">
      <xdr:nvSpPr>
        <xdr:cNvPr id="74" name="【図書館】&#10;有形固定資産減価償却率該当値テキスト">
          <a:extLst>
            <a:ext uri="{FF2B5EF4-FFF2-40B4-BE49-F238E27FC236}">
              <a16:creationId xmlns:a16="http://schemas.microsoft.com/office/drawing/2014/main" id="{668D4A3C-3A33-4558-80F4-62C6B27A3DE0}"/>
            </a:ext>
          </a:extLst>
        </xdr:cNvPr>
        <xdr:cNvSpPr txBox="1"/>
      </xdr:nvSpPr>
      <xdr:spPr>
        <a:xfrm>
          <a:off x="4212590" y="677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76835</xdr:rowOff>
    </xdr:from>
    <xdr:to>
      <xdr:col>20</xdr:col>
      <xdr:colOff>38100</xdr:colOff>
      <xdr:row>40</xdr:row>
      <xdr:rowOff>6985</xdr:rowOff>
    </xdr:to>
    <xdr:sp macro="" textlink="">
      <xdr:nvSpPr>
        <xdr:cNvPr id="75" name="楕円 74">
          <a:extLst>
            <a:ext uri="{FF2B5EF4-FFF2-40B4-BE49-F238E27FC236}">
              <a16:creationId xmlns:a16="http://schemas.microsoft.com/office/drawing/2014/main" id="{BFF61FCF-1862-4F8E-9241-9AD0FC299582}"/>
            </a:ext>
          </a:extLst>
        </xdr:cNvPr>
        <xdr:cNvSpPr/>
      </xdr:nvSpPr>
      <xdr:spPr>
        <a:xfrm>
          <a:off x="3388360" y="67633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127635</xdr:rowOff>
    </xdr:from>
    <xdr:to>
      <xdr:col>24</xdr:col>
      <xdr:colOff>63500</xdr:colOff>
      <xdr:row>39</xdr:row>
      <xdr:rowOff>167640</xdr:rowOff>
    </xdr:to>
    <xdr:cxnSp macro="">
      <xdr:nvCxnSpPr>
        <xdr:cNvPr id="76" name="直線コネクタ 75">
          <a:extLst>
            <a:ext uri="{FF2B5EF4-FFF2-40B4-BE49-F238E27FC236}">
              <a16:creationId xmlns:a16="http://schemas.microsoft.com/office/drawing/2014/main" id="{C491FCEB-B789-421E-B6B9-42F594F00CDF}"/>
            </a:ext>
          </a:extLst>
        </xdr:cNvPr>
        <xdr:cNvCxnSpPr/>
      </xdr:nvCxnSpPr>
      <xdr:spPr>
        <a:xfrm>
          <a:off x="3431540" y="6817995"/>
          <a:ext cx="7429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31115</xdr:rowOff>
    </xdr:from>
    <xdr:to>
      <xdr:col>15</xdr:col>
      <xdr:colOff>101600</xdr:colOff>
      <xdr:row>39</xdr:row>
      <xdr:rowOff>132715</xdr:rowOff>
    </xdr:to>
    <xdr:sp macro="" textlink="">
      <xdr:nvSpPr>
        <xdr:cNvPr id="77" name="楕円 76">
          <a:extLst>
            <a:ext uri="{FF2B5EF4-FFF2-40B4-BE49-F238E27FC236}">
              <a16:creationId xmlns:a16="http://schemas.microsoft.com/office/drawing/2014/main" id="{1FFA59BC-5035-4BD5-ACB1-66F6E207D581}"/>
            </a:ext>
          </a:extLst>
        </xdr:cNvPr>
        <xdr:cNvSpPr/>
      </xdr:nvSpPr>
      <xdr:spPr>
        <a:xfrm>
          <a:off x="2571750" y="671576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81915</xdr:rowOff>
    </xdr:from>
    <xdr:to>
      <xdr:col>19</xdr:col>
      <xdr:colOff>177800</xdr:colOff>
      <xdr:row>39</xdr:row>
      <xdr:rowOff>127635</xdr:rowOff>
    </xdr:to>
    <xdr:cxnSp macro="">
      <xdr:nvCxnSpPr>
        <xdr:cNvPr id="78" name="直線コネクタ 77">
          <a:extLst>
            <a:ext uri="{FF2B5EF4-FFF2-40B4-BE49-F238E27FC236}">
              <a16:creationId xmlns:a16="http://schemas.microsoft.com/office/drawing/2014/main" id="{B10D85E2-2702-4006-A723-191D9F806479}"/>
            </a:ext>
          </a:extLst>
        </xdr:cNvPr>
        <xdr:cNvCxnSpPr/>
      </xdr:nvCxnSpPr>
      <xdr:spPr>
        <a:xfrm>
          <a:off x="2626360" y="6770370"/>
          <a:ext cx="80518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158750</xdr:rowOff>
    </xdr:from>
    <xdr:to>
      <xdr:col>10</xdr:col>
      <xdr:colOff>165100</xdr:colOff>
      <xdr:row>39</xdr:row>
      <xdr:rowOff>88900</xdr:rowOff>
    </xdr:to>
    <xdr:sp macro="" textlink="">
      <xdr:nvSpPr>
        <xdr:cNvPr id="79" name="楕円 78">
          <a:extLst>
            <a:ext uri="{FF2B5EF4-FFF2-40B4-BE49-F238E27FC236}">
              <a16:creationId xmlns:a16="http://schemas.microsoft.com/office/drawing/2014/main" id="{8BAE6256-1F06-4353-A115-6C20E33C3F26}"/>
            </a:ext>
          </a:extLst>
        </xdr:cNvPr>
        <xdr:cNvSpPr/>
      </xdr:nvSpPr>
      <xdr:spPr>
        <a:xfrm>
          <a:off x="1774190" y="66757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38100</xdr:rowOff>
    </xdr:from>
    <xdr:to>
      <xdr:col>15</xdr:col>
      <xdr:colOff>50800</xdr:colOff>
      <xdr:row>39</xdr:row>
      <xdr:rowOff>81915</xdr:rowOff>
    </xdr:to>
    <xdr:cxnSp macro="">
      <xdr:nvCxnSpPr>
        <xdr:cNvPr id="80" name="直線コネクタ 79">
          <a:extLst>
            <a:ext uri="{FF2B5EF4-FFF2-40B4-BE49-F238E27FC236}">
              <a16:creationId xmlns:a16="http://schemas.microsoft.com/office/drawing/2014/main" id="{00F23BCF-2703-41EE-AFD5-8B829E8B2BD6}"/>
            </a:ext>
          </a:extLst>
        </xdr:cNvPr>
        <xdr:cNvCxnSpPr/>
      </xdr:nvCxnSpPr>
      <xdr:spPr>
        <a:xfrm>
          <a:off x="1828800" y="6724650"/>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111125</xdr:rowOff>
    </xdr:from>
    <xdr:to>
      <xdr:col>6</xdr:col>
      <xdr:colOff>38100</xdr:colOff>
      <xdr:row>39</xdr:row>
      <xdr:rowOff>41275</xdr:rowOff>
    </xdr:to>
    <xdr:sp macro="" textlink="">
      <xdr:nvSpPr>
        <xdr:cNvPr id="81" name="楕円 80">
          <a:extLst>
            <a:ext uri="{FF2B5EF4-FFF2-40B4-BE49-F238E27FC236}">
              <a16:creationId xmlns:a16="http://schemas.microsoft.com/office/drawing/2014/main" id="{1976CF87-819D-48CE-A46C-226731EC85AB}"/>
            </a:ext>
          </a:extLst>
        </xdr:cNvPr>
        <xdr:cNvSpPr/>
      </xdr:nvSpPr>
      <xdr:spPr>
        <a:xfrm>
          <a:off x="988060" y="66262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161925</xdr:rowOff>
    </xdr:from>
    <xdr:to>
      <xdr:col>10</xdr:col>
      <xdr:colOff>114300</xdr:colOff>
      <xdr:row>39</xdr:row>
      <xdr:rowOff>38100</xdr:rowOff>
    </xdr:to>
    <xdr:cxnSp macro="">
      <xdr:nvCxnSpPr>
        <xdr:cNvPr id="82" name="直線コネクタ 81">
          <a:extLst>
            <a:ext uri="{FF2B5EF4-FFF2-40B4-BE49-F238E27FC236}">
              <a16:creationId xmlns:a16="http://schemas.microsoft.com/office/drawing/2014/main" id="{8D8AA3F0-DF82-4717-85EA-414A2D2D563B}"/>
            </a:ext>
          </a:extLst>
        </xdr:cNvPr>
        <xdr:cNvCxnSpPr/>
      </xdr:nvCxnSpPr>
      <xdr:spPr>
        <a:xfrm>
          <a:off x="1031240" y="6678930"/>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1F489030-FD5C-46AA-A1F2-8D351BE5155D}"/>
            </a:ext>
          </a:extLst>
        </xdr:cNvPr>
        <xdr:cNvSpPr txBox="1"/>
      </xdr:nvSpPr>
      <xdr:spPr>
        <a:xfrm>
          <a:off x="32391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B26B65D5-3A84-48BD-BB73-CCE7ACE07328}"/>
            </a:ext>
          </a:extLst>
        </xdr:cNvPr>
        <xdr:cNvSpPr txBox="1"/>
      </xdr:nvSpPr>
      <xdr:spPr>
        <a:xfrm>
          <a:off x="24390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7C571034-31E9-46A0-B077-9154F87276F7}"/>
            </a:ext>
          </a:extLst>
        </xdr:cNvPr>
        <xdr:cNvSpPr txBox="1"/>
      </xdr:nvSpPr>
      <xdr:spPr>
        <a:xfrm>
          <a:off x="1641484"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0A4BA318-23FE-4E38-B5F8-946873DFC6E0}"/>
            </a:ext>
          </a:extLst>
        </xdr:cNvPr>
        <xdr:cNvSpPr txBox="1"/>
      </xdr:nvSpPr>
      <xdr:spPr>
        <a:xfrm>
          <a:off x="85535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169562</xdr:rowOff>
    </xdr:from>
    <xdr:ext cx="405111" cy="259045"/>
    <xdr:sp macro="" textlink="">
      <xdr:nvSpPr>
        <xdr:cNvPr id="87" name="n_1mainValue【図書館】&#10;有形固定資産減価償却率">
          <a:extLst>
            <a:ext uri="{FF2B5EF4-FFF2-40B4-BE49-F238E27FC236}">
              <a16:creationId xmlns:a16="http://schemas.microsoft.com/office/drawing/2014/main" id="{B9C9C875-AD8F-4D01-B4E6-C44F9765FC34}"/>
            </a:ext>
          </a:extLst>
        </xdr:cNvPr>
        <xdr:cNvSpPr txBox="1"/>
      </xdr:nvSpPr>
      <xdr:spPr>
        <a:xfrm>
          <a:off x="3239144" y="685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123842</xdr:rowOff>
    </xdr:from>
    <xdr:ext cx="405111" cy="259045"/>
    <xdr:sp macro="" textlink="">
      <xdr:nvSpPr>
        <xdr:cNvPr id="88" name="n_2mainValue【図書館】&#10;有形固定資産減価償却率">
          <a:extLst>
            <a:ext uri="{FF2B5EF4-FFF2-40B4-BE49-F238E27FC236}">
              <a16:creationId xmlns:a16="http://schemas.microsoft.com/office/drawing/2014/main" id="{7218285C-6663-4104-BC1D-424A6A76B56B}"/>
            </a:ext>
          </a:extLst>
        </xdr:cNvPr>
        <xdr:cNvSpPr txBox="1"/>
      </xdr:nvSpPr>
      <xdr:spPr>
        <a:xfrm>
          <a:off x="2439044"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80027</xdr:rowOff>
    </xdr:from>
    <xdr:ext cx="405111" cy="259045"/>
    <xdr:sp macro="" textlink="">
      <xdr:nvSpPr>
        <xdr:cNvPr id="89" name="n_3mainValue【図書館】&#10;有形固定資産減価償却率">
          <a:extLst>
            <a:ext uri="{FF2B5EF4-FFF2-40B4-BE49-F238E27FC236}">
              <a16:creationId xmlns:a16="http://schemas.microsoft.com/office/drawing/2014/main" id="{5103A80A-9F13-4FC3-9D6F-279A8036A256}"/>
            </a:ext>
          </a:extLst>
        </xdr:cNvPr>
        <xdr:cNvSpPr txBox="1"/>
      </xdr:nvSpPr>
      <xdr:spPr>
        <a:xfrm>
          <a:off x="1641484" y="676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32402</xdr:rowOff>
    </xdr:from>
    <xdr:ext cx="405111" cy="259045"/>
    <xdr:sp macro="" textlink="">
      <xdr:nvSpPr>
        <xdr:cNvPr id="90" name="n_4mainValue【図書館】&#10;有形固定資産減価償却率">
          <a:extLst>
            <a:ext uri="{FF2B5EF4-FFF2-40B4-BE49-F238E27FC236}">
              <a16:creationId xmlns:a16="http://schemas.microsoft.com/office/drawing/2014/main" id="{5B016086-6322-4318-858B-011CFE87EB3B}"/>
            </a:ext>
          </a:extLst>
        </xdr:cNvPr>
        <xdr:cNvSpPr txBox="1"/>
      </xdr:nvSpPr>
      <xdr:spPr>
        <a:xfrm>
          <a:off x="855354" y="671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0BABDBA-2AE3-4E19-A597-2A5A5C3BA0E8}"/>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3C0A188-2C12-4F5D-980A-6C44D7859B00}"/>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B719BC6-E4DB-4E89-B607-978B5E5EEC02}"/>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23DCAFB-B3B7-48CB-A28D-1D2E77FF1F3B}"/>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C1B68F4-EF6D-46C9-8CA7-0C56B76ED794}"/>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D154361-9F76-4D6D-9CD2-B55DC82AF698}"/>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B3237B0-50C5-4573-BC49-B76884766482}"/>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E2FEA62-197E-469A-8155-2DE365BAB82D}"/>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25791E7-C6F4-4C21-930A-50963CAA8F4E}"/>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B1CB595-58B2-4F53-A159-D9EF328DEDC4}"/>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69B223DF-E8DE-4077-BD9E-69811563B2F8}"/>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23646569-4013-41BC-823A-581DA79A9754}"/>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19A9DD78-B71F-40CD-9C00-514774221E46}"/>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45CD22B0-9E2D-4473-B2C1-B6D7DF106FBD}"/>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A694DEB-1816-42F3-9F3D-86FCC2F66A2A}"/>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E3815593-87B8-4A87-9D58-767D0FDE75A8}"/>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CDD5D6B2-5DA5-4E33-A507-79660807119D}"/>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D361377A-E0AA-44FC-A76A-E28559AF2371}"/>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83BCCE0-0ACD-4D9C-B7E4-9745E5B7DC57}"/>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C8395902-3DB6-4F4E-B8F5-CA9799E4551D}"/>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F3A0A984-AAC0-464D-A9CD-CF247E9F343F}"/>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8C3844C1-35F7-4B19-AEBA-23E03D907BBB}"/>
            </a:ext>
          </a:extLst>
        </xdr:cNvPr>
        <xdr:cNvCxnSpPr/>
      </xdr:nvCxnSpPr>
      <xdr:spPr>
        <a:xfrm flipV="1">
          <a:off x="9429115" y="5720715"/>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53D6627F-4713-49C1-A05E-8CD99DFB0612}"/>
            </a:ext>
          </a:extLst>
        </xdr:cNvPr>
        <xdr:cNvSpPr txBox="1"/>
      </xdr:nvSpPr>
      <xdr:spPr>
        <a:xfrm>
          <a:off x="946785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D3268DAC-A353-4DD4-B3E3-5AE1B27FAC68}"/>
            </a:ext>
          </a:extLst>
        </xdr:cNvPr>
        <xdr:cNvCxnSpPr/>
      </xdr:nvCxnSpPr>
      <xdr:spPr>
        <a:xfrm>
          <a:off x="9356090" y="70294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4C303DD9-A4B3-402B-B8AB-8F55F1C34C6B}"/>
            </a:ext>
          </a:extLst>
        </xdr:cNvPr>
        <xdr:cNvSpPr txBox="1"/>
      </xdr:nvSpPr>
      <xdr:spPr>
        <a:xfrm>
          <a:off x="9467850" y="550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EF17847A-6EAD-4E2C-A5F5-24304FBB7EBB}"/>
            </a:ext>
          </a:extLst>
        </xdr:cNvPr>
        <xdr:cNvCxnSpPr/>
      </xdr:nvCxnSpPr>
      <xdr:spPr>
        <a:xfrm>
          <a:off x="9356090" y="572071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2557</xdr:rowOff>
    </xdr:from>
    <xdr:ext cx="469744" cy="259045"/>
    <xdr:sp macro="" textlink="">
      <xdr:nvSpPr>
        <xdr:cNvPr id="117" name="【図書館】&#10;一人当たり面積平均値テキスト">
          <a:extLst>
            <a:ext uri="{FF2B5EF4-FFF2-40B4-BE49-F238E27FC236}">
              <a16:creationId xmlns:a16="http://schemas.microsoft.com/office/drawing/2014/main" id="{E663CD5C-40B6-41FF-BFD1-391BF70B1A6A}"/>
            </a:ext>
          </a:extLst>
        </xdr:cNvPr>
        <xdr:cNvSpPr txBox="1"/>
      </xdr:nvSpPr>
      <xdr:spPr>
        <a:xfrm>
          <a:off x="9467850" y="634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314C379A-409F-4E07-B322-97CD8C007C1B}"/>
            </a:ext>
          </a:extLst>
        </xdr:cNvPr>
        <xdr:cNvSpPr/>
      </xdr:nvSpPr>
      <xdr:spPr>
        <a:xfrm>
          <a:off x="9394190" y="649478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6859E786-43BE-428E-BF2F-9A04F44D9062}"/>
            </a:ext>
          </a:extLst>
        </xdr:cNvPr>
        <xdr:cNvSpPr/>
      </xdr:nvSpPr>
      <xdr:spPr>
        <a:xfrm>
          <a:off x="8632190" y="64947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5C97F684-4FC2-4DCC-B336-0405DD3758E9}"/>
            </a:ext>
          </a:extLst>
        </xdr:cNvPr>
        <xdr:cNvSpPr/>
      </xdr:nvSpPr>
      <xdr:spPr>
        <a:xfrm>
          <a:off x="7846060" y="65176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20E0A8E1-DA17-49BD-8EE7-3F26AED020EA}"/>
            </a:ext>
          </a:extLst>
        </xdr:cNvPr>
        <xdr:cNvSpPr/>
      </xdr:nvSpPr>
      <xdr:spPr>
        <a:xfrm>
          <a:off x="7029450" y="65176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5D9BE035-7B36-4600-BED9-06F7509A517F}"/>
            </a:ext>
          </a:extLst>
        </xdr:cNvPr>
        <xdr:cNvSpPr/>
      </xdr:nvSpPr>
      <xdr:spPr>
        <a:xfrm>
          <a:off x="6231890" y="65176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20F7FA4-046C-4236-BD32-FDD0356DE16E}"/>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11A9133-C2A9-4077-8F00-1396382C1EE9}"/>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6828CF6-97ED-489F-A6A4-D88E8CEA6FB4}"/>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C099312-7343-4456-9DF6-DD50627DC630}"/>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E4E55C1-4E2C-410F-83B7-4610C9AB6E6E}"/>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28" name="楕円 127">
          <a:extLst>
            <a:ext uri="{FF2B5EF4-FFF2-40B4-BE49-F238E27FC236}">
              <a16:creationId xmlns:a16="http://schemas.microsoft.com/office/drawing/2014/main" id="{5FDF52AD-63CE-4176-B930-EAE5B8B2C2D0}"/>
            </a:ext>
          </a:extLst>
        </xdr:cNvPr>
        <xdr:cNvSpPr/>
      </xdr:nvSpPr>
      <xdr:spPr>
        <a:xfrm>
          <a:off x="9394190" y="6742430"/>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38117</xdr:rowOff>
    </xdr:from>
    <xdr:ext cx="469744" cy="259045"/>
    <xdr:sp macro="" textlink="">
      <xdr:nvSpPr>
        <xdr:cNvPr id="129" name="【図書館】&#10;一人当たり面積該当値テキスト">
          <a:extLst>
            <a:ext uri="{FF2B5EF4-FFF2-40B4-BE49-F238E27FC236}">
              <a16:creationId xmlns:a16="http://schemas.microsoft.com/office/drawing/2014/main" id="{5A001063-708A-4EE1-BD22-CF40E51DCA16}"/>
            </a:ext>
          </a:extLst>
        </xdr:cNvPr>
        <xdr:cNvSpPr txBox="1"/>
      </xdr:nvSpPr>
      <xdr:spPr>
        <a:xfrm>
          <a:off x="9467850"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59690</xdr:rowOff>
    </xdr:from>
    <xdr:to>
      <xdr:col>50</xdr:col>
      <xdr:colOff>165100</xdr:colOff>
      <xdr:row>39</xdr:row>
      <xdr:rowOff>161290</xdr:rowOff>
    </xdr:to>
    <xdr:sp macro="" textlink="">
      <xdr:nvSpPr>
        <xdr:cNvPr id="130" name="楕円 129">
          <a:extLst>
            <a:ext uri="{FF2B5EF4-FFF2-40B4-BE49-F238E27FC236}">
              <a16:creationId xmlns:a16="http://schemas.microsoft.com/office/drawing/2014/main" id="{55764E47-568E-4411-954E-F08390F4AD70}"/>
            </a:ext>
          </a:extLst>
        </xdr:cNvPr>
        <xdr:cNvSpPr/>
      </xdr:nvSpPr>
      <xdr:spPr>
        <a:xfrm>
          <a:off x="8632190" y="674243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110490</xdr:rowOff>
    </xdr:from>
    <xdr:to>
      <xdr:col>55</xdr:col>
      <xdr:colOff>0</xdr:colOff>
      <xdr:row>39</xdr:row>
      <xdr:rowOff>110490</xdr:rowOff>
    </xdr:to>
    <xdr:cxnSp macro="">
      <xdr:nvCxnSpPr>
        <xdr:cNvPr id="131" name="直線コネクタ 130">
          <a:extLst>
            <a:ext uri="{FF2B5EF4-FFF2-40B4-BE49-F238E27FC236}">
              <a16:creationId xmlns:a16="http://schemas.microsoft.com/office/drawing/2014/main" id="{66429E61-D67D-4F70-BC71-D7C07FEB2CC3}"/>
            </a:ext>
          </a:extLst>
        </xdr:cNvPr>
        <xdr:cNvCxnSpPr/>
      </xdr:nvCxnSpPr>
      <xdr:spPr>
        <a:xfrm>
          <a:off x="8686800" y="679704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59690</xdr:rowOff>
    </xdr:from>
    <xdr:to>
      <xdr:col>46</xdr:col>
      <xdr:colOff>38100</xdr:colOff>
      <xdr:row>39</xdr:row>
      <xdr:rowOff>161290</xdr:rowOff>
    </xdr:to>
    <xdr:sp macro="" textlink="">
      <xdr:nvSpPr>
        <xdr:cNvPr id="132" name="楕円 131">
          <a:extLst>
            <a:ext uri="{FF2B5EF4-FFF2-40B4-BE49-F238E27FC236}">
              <a16:creationId xmlns:a16="http://schemas.microsoft.com/office/drawing/2014/main" id="{1A0D90C8-13D5-49CE-B502-154E8B42AD9D}"/>
            </a:ext>
          </a:extLst>
        </xdr:cNvPr>
        <xdr:cNvSpPr/>
      </xdr:nvSpPr>
      <xdr:spPr>
        <a:xfrm>
          <a:off x="7846060" y="674243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110490</xdr:rowOff>
    </xdr:from>
    <xdr:to>
      <xdr:col>50</xdr:col>
      <xdr:colOff>114300</xdr:colOff>
      <xdr:row>39</xdr:row>
      <xdr:rowOff>110490</xdr:rowOff>
    </xdr:to>
    <xdr:cxnSp macro="">
      <xdr:nvCxnSpPr>
        <xdr:cNvPr id="133" name="直線コネクタ 132">
          <a:extLst>
            <a:ext uri="{FF2B5EF4-FFF2-40B4-BE49-F238E27FC236}">
              <a16:creationId xmlns:a16="http://schemas.microsoft.com/office/drawing/2014/main" id="{D4910F64-7B1D-423B-9631-5EAD038B7FBF}"/>
            </a:ext>
          </a:extLst>
        </xdr:cNvPr>
        <xdr:cNvCxnSpPr/>
      </xdr:nvCxnSpPr>
      <xdr:spPr>
        <a:xfrm>
          <a:off x="7889240" y="67970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59690</xdr:rowOff>
    </xdr:from>
    <xdr:to>
      <xdr:col>41</xdr:col>
      <xdr:colOff>101600</xdr:colOff>
      <xdr:row>39</xdr:row>
      <xdr:rowOff>161290</xdr:rowOff>
    </xdr:to>
    <xdr:sp macro="" textlink="">
      <xdr:nvSpPr>
        <xdr:cNvPr id="134" name="楕円 133">
          <a:extLst>
            <a:ext uri="{FF2B5EF4-FFF2-40B4-BE49-F238E27FC236}">
              <a16:creationId xmlns:a16="http://schemas.microsoft.com/office/drawing/2014/main" id="{14ED702A-7C53-4413-834F-541EAE3C523A}"/>
            </a:ext>
          </a:extLst>
        </xdr:cNvPr>
        <xdr:cNvSpPr/>
      </xdr:nvSpPr>
      <xdr:spPr>
        <a:xfrm>
          <a:off x="7029450" y="674243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110490</xdr:rowOff>
    </xdr:from>
    <xdr:to>
      <xdr:col>45</xdr:col>
      <xdr:colOff>177800</xdr:colOff>
      <xdr:row>39</xdr:row>
      <xdr:rowOff>110490</xdr:rowOff>
    </xdr:to>
    <xdr:cxnSp macro="">
      <xdr:nvCxnSpPr>
        <xdr:cNvPr id="135" name="直線コネクタ 134">
          <a:extLst>
            <a:ext uri="{FF2B5EF4-FFF2-40B4-BE49-F238E27FC236}">
              <a16:creationId xmlns:a16="http://schemas.microsoft.com/office/drawing/2014/main" id="{F26346D9-9584-4328-9EF5-59D6509C39C0}"/>
            </a:ext>
          </a:extLst>
        </xdr:cNvPr>
        <xdr:cNvCxnSpPr/>
      </xdr:nvCxnSpPr>
      <xdr:spPr>
        <a:xfrm>
          <a:off x="7084060" y="679704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36" name="楕円 135">
          <a:extLst>
            <a:ext uri="{FF2B5EF4-FFF2-40B4-BE49-F238E27FC236}">
              <a16:creationId xmlns:a16="http://schemas.microsoft.com/office/drawing/2014/main" id="{E69C48EF-BF49-4179-BF20-E4AC22BEF8BF}"/>
            </a:ext>
          </a:extLst>
        </xdr:cNvPr>
        <xdr:cNvSpPr/>
      </xdr:nvSpPr>
      <xdr:spPr>
        <a:xfrm>
          <a:off x="6231890" y="674243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110490</xdr:rowOff>
    </xdr:from>
    <xdr:to>
      <xdr:col>41</xdr:col>
      <xdr:colOff>50800</xdr:colOff>
      <xdr:row>39</xdr:row>
      <xdr:rowOff>110490</xdr:rowOff>
    </xdr:to>
    <xdr:cxnSp macro="">
      <xdr:nvCxnSpPr>
        <xdr:cNvPr id="137" name="直線コネクタ 136">
          <a:extLst>
            <a:ext uri="{FF2B5EF4-FFF2-40B4-BE49-F238E27FC236}">
              <a16:creationId xmlns:a16="http://schemas.microsoft.com/office/drawing/2014/main" id="{AF87C573-ECE2-4567-95B1-A9BA0DC981F3}"/>
            </a:ext>
          </a:extLst>
        </xdr:cNvPr>
        <xdr:cNvCxnSpPr/>
      </xdr:nvCxnSpPr>
      <xdr:spPr>
        <a:xfrm>
          <a:off x="6286500" y="67970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97807</xdr:rowOff>
    </xdr:from>
    <xdr:ext cx="469744" cy="259045"/>
    <xdr:sp macro="" textlink="">
      <xdr:nvSpPr>
        <xdr:cNvPr id="138" name="n_1aveValue【図書館】&#10;一人当たり面積">
          <a:extLst>
            <a:ext uri="{FF2B5EF4-FFF2-40B4-BE49-F238E27FC236}">
              <a16:creationId xmlns:a16="http://schemas.microsoft.com/office/drawing/2014/main" id="{F64269B2-CDA2-4F40-B1B6-07FA87E1C646}"/>
            </a:ext>
          </a:extLst>
        </xdr:cNvPr>
        <xdr:cNvSpPr txBox="1"/>
      </xdr:nvSpPr>
      <xdr:spPr>
        <a:xfrm>
          <a:off x="8454467" y="626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120667</xdr:rowOff>
    </xdr:from>
    <xdr:ext cx="469744" cy="259045"/>
    <xdr:sp macro="" textlink="">
      <xdr:nvSpPr>
        <xdr:cNvPr id="139" name="n_2aveValue【図書館】&#10;一人当たり面積">
          <a:extLst>
            <a:ext uri="{FF2B5EF4-FFF2-40B4-BE49-F238E27FC236}">
              <a16:creationId xmlns:a16="http://schemas.microsoft.com/office/drawing/2014/main" id="{F315E74B-2B32-435B-A3DB-91364F6F037C}"/>
            </a:ext>
          </a:extLst>
        </xdr:cNvPr>
        <xdr:cNvSpPr txBox="1"/>
      </xdr:nvSpPr>
      <xdr:spPr>
        <a:xfrm>
          <a:off x="7673417" y="629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120667</xdr:rowOff>
    </xdr:from>
    <xdr:ext cx="469744" cy="259045"/>
    <xdr:sp macro="" textlink="">
      <xdr:nvSpPr>
        <xdr:cNvPr id="140" name="n_3aveValue【図書館】&#10;一人当たり面積">
          <a:extLst>
            <a:ext uri="{FF2B5EF4-FFF2-40B4-BE49-F238E27FC236}">
              <a16:creationId xmlns:a16="http://schemas.microsoft.com/office/drawing/2014/main" id="{98628A31-0394-4C9E-902D-AD0C3283B6F2}"/>
            </a:ext>
          </a:extLst>
        </xdr:cNvPr>
        <xdr:cNvSpPr txBox="1"/>
      </xdr:nvSpPr>
      <xdr:spPr>
        <a:xfrm>
          <a:off x="6866332" y="629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120667</xdr:rowOff>
    </xdr:from>
    <xdr:ext cx="469744" cy="259045"/>
    <xdr:sp macro="" textlink="">
      <xdr:nvSpPr>
        <xdr:cNvPr id="141" name="n_4aveValue【図書館】&#10;一人当たり面積">
          <a:extLst>
            <a:ext uri="{FF2B5EF4-FFF2-40B4-BE49-F238E27FC236}">
              <a16:creationId xmlns:a16="http://schemas.microsoft.com/office/drawing/2014/main" id="{0A207683-876C-4102-8CBD-1D310C19E27B}"/>
            </a:ext>
          </a:extLst>
        </xdr:cNvPr>
        <xdr:cNvSpPr txBox="1"/>
      </xdr:nvSpPr>
      <xdr:spPr>
        <a:xfrm>
          <a:off x="6068772" y="629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152417</xdr:rowOff>
    </xdr:from>
    <xdr:ext cx="469744" cy="259045"/>
    <xdr:sp macro="" textlink="">
      <xdr:nvSpPr>
        <xdr:cNvPr id="142" name="n_1mainValue【図書館】&#10;一人当たり面積">
          <a:extLst>
            <a:ext uri="{FF2B5EF4-FFF2-40B4-BE49-F238E27FC236}">
              <a16:creationId xmlns:a16="http://schemas.microsoft.com/office/drawing/2014/main" id="{CD3BC748-4B49-498F-90DD-D96E04A411BD}"/>
            </a:ext>
          </a:extLst>
        </xdr:cNvPr>
        <xdr:cNvSpPr txBox="1"/>
      </xdr:nvSpPr>
      <xdr:spPr>
        <a:xfrm>
          <a:off x="845446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152417</xdr:rowOff>
    </xdr:from>
    <xdr:ext cx="469744" cy="259045"/>
    <xdr:sp macro="" textlink="">
      <xdr:nvSpPr>
        <xdr:cNvPr id="143" name="n_2mainValue【図書館】&#10;一人当たり面積">
          <a:extLst>
            <a:ext uri="{FF2B5EF4-FFF2-40B4-BE49-F238E27FC236}">
              <a16:creationId xmlns:a16="http://schemas.microsoft.com/office/drawing/2014/main" id="{9E3175B6-AFF4-4E30-93A4-1591DA288EF6}"/>
            </a:ext>
          </a:extLst>
        </xdr:cNvPr>
        <xdr:cNvSpPr txBox="1"/>
      </xdr:nvSpPr>
      <xdr:spPr>
        <a:xfrm>
          <a:off x="767341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152417</xdr:rowOff>
    </xdr:from>
    <xdr:ext cx="469744" cy="259045"/>
    <xdr:sp macro="" textlink="">
      <xdr:nvSpPr>
        <xdr:cNvPr id="144" name="n_3mainValue【図書館】&#10;一人当たり面積">
          <a:extLst>
            <a:ext uri="{FF2B5EF4-FFF2-40B4-BE49-F238E27FC236}">
              <a16:creationId xmlns:a16="http://schemas.microsoft.com/office/drawing/2014/main" id="{CEBD1294-ADE4-4ECA-97FD-1D9FEA6120AF}"/>
            </a:ext>
          </a:extLst>
        </xdr:cNvPr>
        <xdr:cNvSpPr txBox="1"/>
      </xdr:nvSpPr>
      <xdr:spPr>
        <a:xfrm>
          <a:off x="6866332"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152417</xdr:rowOff>
    </xdr:from>
    <xdr:ext cx="469744" cy="259045"/>
    <xdr:sp macro="" textlink="">
      <xdr:nvSpPr>
        <xdr:cNvPr id="145" name="n_4mainValue【図書館】&#10;一人当たり面積">
          <a:extLst>
            <a:ext uri="{FF2B5EF4-FFF2-40B4-BE49-F238E27FC236}">
              <a16:creationId xmlns:a16="http://schemas.microsoft.com/office/drawing/2014/main" id="{C5E12603-BE25-40E8-AA5E-EF1359260EEB}"/>
            </a:ext>
          </a:extLst>
        </xdr:cNvPr>
        <xdr:cNvSpPr txBox="1"/>
      </xdr:nvSpPr>
      <xdr:spPr>
        <a:xfrm>
          <a:off x="6068772"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4609922-D51E-4895-8B84-700BF04FFCF9}"/>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BB5FCE4-D42D-4AB1-9090-4AECEF8D31FA}"/>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67A0F22-EA18-433C-961F-CDB6D6F97BBD}"/>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3599E69-38BA-4079-8F1E-16804E841D70}"/>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8B9FFA-3804-4DCE-BFAE-DB4AC311D555}"/>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01BE9AC-46E8-4E32-AB0D-FBFF02D9C890}"/>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A79FD4E9-BBF7-4ACE-AB13-2C0BE4D30D02}"/>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CAAFED7-4950-4B4E-80BD-9EBE78FAEDAE}"/>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4A63D12-DCBF-4EA7-A61B-E5E82B941EC9}"/>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E0915BBB-90DA-4D24-8AC5-49F41803044A}"/>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1947F744-A2B3-4149-8B58-91614BADCF77}"/>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B2AA47C5-46F9-459B-875E-7CA7B557D628}"/>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9D3FB0A1-0CBA-401B-AE5E-9012706697E8}"/>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3C78685-B054-40B8-894C-AD2AA8E993EA}"/>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586CA0DB-0740-4707-9415-C7525286D867}"/>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E6FDA8BF-5536-4290-85E2-FC78B284CBE4}"/>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3248623E-323E-4F83-9BA0-C936CC33CBBC}"/>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4E8B7BEE-5EF8-49A8-A1B3-EE0EA2E7500A}"/>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DE7BA83A-4438-42AA-9503-4E0E688C00CE}"/>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61C7DCDA-6053-4577-AD09-CAF9CCC44DCE}"/>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3C0A97DA-A6BB-4075-A9B6-71A3B96D5240}"/>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41BBACD5-8FC3-4D5D-B488-A964C37C8678}"/>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C6D24573-4C13-41BF-A976-228704B45B0B}"/>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00503255-89AD-40B4-9BEF-F5CB0DC7E330}"/>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2DEE07FD-7FA9-4EEE-82CD-8ED3CBE17489}"/>
            </a:ext>
          </a:extLst>
        </xdr:cNvPr>
        <xdr:cNvCxnSpPr/>
      </xdr:nvCxnSpPr>
      <xdr:spPr>
        <a:xfrm flipV="1">
          <a:off x="4173855" y="97726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D9247378-B9AF-47EF-91E4-D94BCC1BE774}"/>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623323D0-F198-4FFD-B282-AC8D97DA6CD3}"/>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3D63F6B0-BC58-4695-A40A-19BACABC4B0F}"/>
            </a:ext>
          </a:extLst>
        </xdr:cNvPr>
        <xdr:cNvSpPr txBox="1"/>
      </xdr:nvSpPr>
      <xdr:spPr>
        <a:xfrm>
          <a:off x="421259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D1646F7A-4976-4A64-8509-EB75CD5DC7D1}"/>
            </a:ext>
          </a:extLst>
        </xdr:cNvPr>
        <xdr:cNvCxnSpPr/>
      </xdr:nvCxnSpPr>
      <xdr:spPr>
        <a:xfrm>
          <a:off x="4112260" y="9772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41927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4EE95EA9-0554-447E-BC5F-3D0419CA50E6}"/>
            </a:ext>
          </a:extLst>
        </xdr:cNvPr>
        <xdr:cNvSpPr txBox="1"/>
      </xdr:nvSpPr>
      <xdr:spPr>
        <a:xfrm>
          <a:off x="4212590" y="1015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C10C2FAB-477D-4BFD-AD9F-5450310D5F2A}"/>
            </a:ext>
          </a:extLst>
        </xdr:cNvPr>
        <xdr:cNvSpPr/>
      </xdr:nvSpPr>
      <xdr:spPr>
        <a:xfrm>
          <a:off x="4131310" y="101752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12F335CF-CFF4-4CE2-B67B-A9CD21F8A5E6}"/>
            </a:ext>
          </a:extLst>
        </xdr:cNvPr>
        <xdr:cNvSpPr/>
      </xdr:nvSpPr>
      <xdr:spPr>
        <a:xfrm>
          <a:off x="3388360" y="1016952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325F3285-A8DC-4A0B-B5BF-D897ED95F0F7}"/>
            </a:ext>
          </a:extLst>
        </xdr:cNvPr>
        <xdr:cNvSpPr/>
      </xdr:nvSpPr>
      <xdr:spPr>
        <a:xfrm>
          <a:off x="2571750" y="101428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2CC2755D-DF91-4B8B-A656-F445E24EC880}"/>
            </a:ext>
          </a:extLst>
        </xdr:cNvPr>
        <xdr:cNvSpPr/>
      </xdr:nvSpPr>
      <xdr:spPr>
        <a:xfrm>
          <a:off x="1774190" y="101276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8D0C36C4-CE57-4AB3-A2CE-6B7A6A167B32}"/>
            </a:ext>
          </a:extLst>
        </xdr:cNvPr>
        <xdr:cNvSpPr/>
      </xdr:nvSpPr>
      <xdr:spPr>
        <a:xfrm>
          <a:off x="988060" y="101028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D8CF522-D919-498A-A661-FABDD1158C3F}"/>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F8264B5-DCF2-4849-AC00-672E9EF12FFB}"/>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78D61EF-CBF3-4193-9729-F3D503E966F2}"/>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6051D2B-DFB3-4670-893B-7B718660B9FF}"/>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EDBD4A2-82B5-4526-A1F3-C4B93B4EE010}"/>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2540</xdr:rowOff>
    </xdr:from>
    <xdr:to>
      <xdr:col>24</xdr:col>
      <xdr:colOff>114300</xdr:colOff>
      <xdr:row>59</xdr:row>
      <xdr:rowOff>104140</xdr:rowOff>
    </xdr:to>
    <xdr:sp macro="" textlink="">
      <xdr:nvSpPr>
        <xdr:cNvPr id="186" name="楕円 185">
          <a:extLst>
            <a:ext uri="{FF2B5EF4-FFF2-40B4-BE49-F238E27FC236}">
              <a16:creationId xmlns:a16="http://schemas.microsoft.com/office/drawing/2014/main" id="{EB4A9377-26DF-4D03-AE21-7CF2606B820C}"/>
            </a:ext>
          </a:extLst>
        </xdr:cNvPr>
        <xdr:cNvSpPr/>
      </xdr:nvSpPr>
      <xdr:spPr>
        <a:xfrm>
          <a:off x="4131310" y="101180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25417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8DF27B86-2249-4C97-8658-3F7B674F45BC}"/>
            </a:ext>
          </a:extLst>
        </xdr:cNvPr>
        <xdr:cNvSpPr txBox="1"/>
      </xdr:nvSpPr>
      <xdr:spPr>
        <a:xfrm>
          <a:off x="4212590"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130175</xdr:rowOff>
    </xdr:from>
    <xdr:to>
      <xdr:col>20</xdr:col>
      <xdr:colOff>38100</xdr:colOff>
      <xdr:row>61</xdr:row>
      <xdr:rowOff>60325</xdr:rowOff>
    </xdr:to>
    <xdr:sp macro="" textlink="">
      <xdr:nvSpPr>
        <xdr:cNvPr id="188" name="楕円 187">
          <a:extLst>
            <a:ext uri="{FF2B5EF4-FFF2-40B4-BE49-F238E27FC236}">
              <a16:creationId xmlns:a16="http://schemas.microsoft.com/office/drawing/2014/main" id="{CFF6FAFC-8B6E-4809-8B73-72F3150C654C}"/>
            </a:ext>
          </a:extLst>
        </xdr:cNvPr>
        <xdr:cNvSpPr/>
      </xdr:nvSpPr>
      <xdr:spPr>
        <a:xfrm>
          <a:off x="3388360" y="1042098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53340</xdr:rowOff>
    </xdr:from>
    <xdr:to>
      <xdr:col>24</xdr:col>
      <xdr:colOff>63500</xdr:colOff>
      <xdr:row>61</xdr:row>
      <xdr:rowOff>9525</xdr:rowOff>
    </xdr:to>
    <xdr:cxnSp macro="">
      <xdr:nvCxnSpPr>
        <xdr:cNvPr id="189" name="直線コネクタ 188">
          <a:extLst>
            <a:ext uri="{FF2B5EF4-FFF2-40B4-BE49-F238E27FC236}">
              <a16:creationId xmlns:a16="http://schemas.microsoft.com/office/drawing/2014/main" id="{44414D82-FB4A-46DB-92C7-480BF989E96D}"/>
            </a:ext>
          </a:extLst>
        </xdr:cNvPr>
        <xdr:cNvCxnSpPr/>
      </xdr:nvCxnSpPr>
      <xdr:spPr>
        <a:xfrm flipV="1">
          <a:off x="3431540" y="10172700"/>
          <a:ext cx="74295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122555</xdr:rowOff>
    </xdr:from>
    <xdr:to>
      <xdr:col>15</xdr:col>
      <xdr:colOff>101600</xdr:colOff>
      <xdr:row>61</xdr:row>
      <xdr:rowOff>52705</xdr:rowOff>
    </xdr:to>
    <xdr:sp macro="" textlink="">
      <xdr:nvSpPr>
        <xdr:cNvPr id="190" name="楕円 189">
          <a:extLst>
            <a:ext uri="{FF2B5EF4-FFF2-40B4-BE49-F238E27FC236}">
              <a16:creationId xmlns:a16="http://schemas.microsoft.com/office/drawing/2014/main" id="{A40FF745-FDA5-473B-9B8C-AFAEB975F1F0}"/>
            </a:ext>
          </a:extLst>
        </xdr:cNvPr>
        <xdr:cNvSpPr/>
      </xdr:nvSpPr>
      <xdr:spPr>
        <a:xfrm>
          <a:off x="2571750" y="104114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1905</xdr:rowOff>
    </xdr:from>
    <xdr:to>
      <xdr:col>19</xdr:col>
      <xdr:colOff>177800</xdr:colOff>
      <xdr:row>61</xdr:row>
      <xdr:rowOff>9525</xdr:rowOff>
    </xdr:to>
    <xdr:cxnSp macro="">
      <xdr:nvCxnSpPr>
        <xdr:cNvPr id="191" name="直線コネクタ 190">
          <a:extLst>
            <a:ext uri="{FF2B5EF4-FFF2-40B4-BE49-F238E27FC236}">
              <a16:creationId xmlns:a16="http://schemas.microsoft.com/office/drawing/2014/main" id="{D8C15AEE-1267-4435-B6C0-DA4484FF62AB}"/>
            </a:ext>
          </a:extLst>
        </xdr:cNvPr>
        <xdr:cNvCxnSpPr/>
      </xdr:nvCxnSpPr>
      <xdr:spPr>
        <a:xfrm>
          <a:off x="2626360" y="1046035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82550</xdr:rowOff>
    </xdr:from>
    <xdr:to>
      <xdr:col>10</xdr:col>
      <xdr:colOff>165100</xdr:colOff>
      <xdr:row>62</xdr:row>
      <xdr:rowOff>12700</xdr:rowOff>
    </xdr:to>
    <xdr:sp macro="" textlink="">
      <xdr:nvSpPr>
        <xdr:cNvPr id="192" name="楕円 191">
          <a:extLst>
            <a:ext uri="{FF2B5EF4-FFF2-40B4-BE49-F238E27FC236}">
              <a16:creationId xmlns:a16="http://schemas.microsoft.com/office/drawing/2014/main" id="{26507F6E-E14A-4B41-BC7C-F8380A1B6B91}"/>
            </a:ext>
          </a:extLst>
        </xdr:cNvPr>
        <xdr:cNvSpPr/>
      </xdr:nvSpPr>
      <xdr:spPr>
        <a:xfrm>
          <a:off x="1774190" y="105429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1905</xdr:rowOff>
    </xdr:from>
    <xdr:to>
      <xdr:col>15</xdr:col>
      <xdr:colOff>50800</xdr:colOff>
      <xdr:row>61</xdr:row>
      <xdr:rowOff>133350</xdr:rowOff>
    </xdr:to>
    <xdr:cxnSp macro="">
      <xdr:nvCxnSpPr>
        <xdr:cNvPr id="193" name="直線コネクタ 192">
          <a:extLst>
            <a:ext uri="{FF2B5EF4-FFF2-40B4-BE49-F238E27FC236}">
              <a16:creationId xmlns:a16="http://schemas.microsoft.com/office/drawing/2014/main" id="{77069FAC-6EE2-4D01-B52D-F67FDC2913B0}"/>
            </a:ext>
          </a:extLst>
        </xdr:cNvPr>
        <xdr:cNvCxnSpPr/>
      </xdr:nvCxnSpPr>
      <xdr:spPr>
        <a:xfrm flipV="1">
          <a:off x="1828800" y="10460355"/>
          <a:ext cx="79756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40640</xdr:rowOff>
    </xdr:from>
    <xdr:to>
      <xdr:col>6</xdr:col>
      <xdr:colOff>38100</xdr:colOff>
      <xdr:row>61</xdr:row>
      <xdr:rowOff>142240</xdr:rowOff>
    </xdr:to>
    <xdr:sp macro="" textlink="">
      <xdr:nvSpPr>
        <xdr:cNvPr id="194" name="楕円 193">
          <a:extLst>
            <a:ext uri="{FF2B5EF4-FFF2-40B4-BE49-F238E27FC236}">
              <a16:creationId xmlns:a16="http://schemas.microsoft.com/office/drawing/2014/main" id="{8736D5A3-3A0D-4114-A986-E115E68BE5ED}"/>
            </a:ext>
          </a:extLst>
        </xdr:cNvPr>
        <xdr:cNvSpPr/>
      </xdr:nvSpPr>
      <xdr:spPr>
        <a:xfrm>
          <a:off x="988060" y="104990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91440</xdr:rowOff>
    </xdr:from>
    <xdr:to>
      <xdr:col>10</xdr:col>
      <xdr:colOff>114300</xdr:colOff>
      <xdr:row>61</xdr:row>
      <xdr:rowOff>133350</xdr:rowOff>
    </xdr:to>
    <xdr:cxnSp macro="">
      <xdr:nvCxnSpPr>
        <xdr:cNvPr id="195" name="直線コネクタ 194">
          <a:extLst>
            <a:ext uri="{FF2B5EF4-FFF2-40B4-BE49-F238E27FC236}">
              <a16:creationId xmlns:a16="http://schemas.microsoft.com/office/drawing/2014/main" id="{F5EC3C5C-1A0C-4DA2-84AD-7BE574C0327D}"/>
            </a:ext>
          </a:extLst>
        </xdr:cNvPr>
        <xdr:cNvCxnSpPr/>
      </xdr:nvCxnSpPr>
      <xdr:spPr>
        <a:xfrm>
          <a:off x="1031240" y="1055370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9872A6CD-0E6B-4B7C-A76E-F31ABBCC4ADD}"/>
            </a:ext>
          </a:extLst>
        </xdr:cNvPr>
        <xdr:cNvSpPr txBox="1"/>
      </xdr:nvSpPr>
      <xdr:spPr>
        <a:xfrm>
          <a:off x="32391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C79F4229-3FA0-4588-A363-2CCDB218D070}"/>
            </a:ext>
          </a:extLst>
        </xdr:cNvPr>
        <xdr:cNvSpPr txBox="1"/>
      </xdr:nvSpPr>
      <xdr:spPr>
        <a:xfrm>
          <a:off x="24390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19656405-7833-450B-94F5-DCA899F7ED21}"/>
            </a:ext>
          </a:extLst>
        </xdr:cNvPr>
        <xdr:cNvSpPr txBox="1"/>
      </xdr:nvSpPr>
      <xdr:spPr>
        <a:xfrm>
          <a:off x="164148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9AA1FBCB-5198-4293-942B-E805C7A53019}"/>
            </a:ext>
          </a:extLst>
        </xdr:cNvPr>
        <xdr:cNvSpPr txBox="1"/>
      </xdr:nvSpPr>
      <xdr:spPr>
        <a:xfrm>
          <a:off x="85535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51452</xdr:rowOff>
    </xdr:from>
    <xdr:ext cx="405111" cy="259045"/>
    <xdr:sp macro="" textlink="">
      <xdr:nvSpPr>
        <xdr:cNvPr id="200" name="n_1mainValue【体育館・プール】&#10;有形固定資産減価償却率">
          <a:extLst>
            <a:ext uri="{FF2B5EF4-FFF2-40B4-BE49-F238E27FC236}">
              <a16:creationId xmlns:a16="http://schemas.microsoft.com/office/drawing/2014/main" id="{90DE295E-C523-4095-A174-1E534C4E421F}"/>
            </a:ext>
          </a:extLst>
        </xdr:cNvPr>
        <xdr:cNvSpPr txBox="1"/>
      </xdr:nvSpPr>
      <xdr:spPr>
        <a:xfrm>
          <a:off x="32391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43832</xdr:rowOff>
    </xdr:from>
    <xdr:ext cx="405111" cy="259045"/>
    <xdr:sp macro="" textlink="">
      <xdr:nvSpPr>
        <xdr:cNvPr id="201" name="n_2mainValue【体育館・プール】&#10;有形固定資産減価償却率">
          <a:extLst>
            <a:ext uri="{FF2B5EF4-FFF2-40B4-BE49-F238E27FC236}">
              <a16:creationId xmlns:a16="http://schemas.microsoft.com/office/drawing/2014/main" id="{50AB3A9A-BE52-4762-96FF-DA9B2A111918}"/>
            </a:ext>
          </a:extLst>
        </xdr:cNvPr>
        <xdr:cNvSpPr txBox="1"/>
      </xdr:nvSpPr>
      <xdr:spPr>
        <a:xfrm>
          <a:off x="2439044" y="1050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3827</xdr:rowOff>
    </xdr:from>
    <xdr:ext cx="405111" cy="259045"/>
    <xdr:sp macro="" textlink="">
      <xdr:nvSpPr>
        <xdr:cNvPr id="202" name="n_3mainValue【体育館・プール】&#10;有形固定資産減価償却率">
          <a:extLst>
            <a:ext uri="{FF2B5EF4-FFF2-40B4-BE49-F238E27FC236}">
              <a16:creationId xmlns:a16="http://schemas.microsoft.com/office/drawing/2014/main" id="{E8EA26D3-21D6-4220-96E5-5B843F4150FC}"/>
            </a:ext>
          </a:extLst>
        </xdr:cNvPr>
        <xdr:cNvSpPr txBox="1"/>
      </xdr:nvSpPr>
      <xdr:spPr>
        <a:xfrm>
          <a:off x="1641484" y="1063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133367</xdr:rowOff>
    </xdr:from>
    <xdr:ext cx="405111" cy="259045"/>
    <xdr:sp macro="" textlink="">
      <xdr:nvSpPr>
        <xdr:cNvPr id="203" name="n_4mainValue【体育館・プール】&#10;有形固定資産減価償却率">
          <a:extLst>
            <a:ext uri="{FF2B5EF4-FFF2-40B4-BE49-F238E27FC236}">
              <a16:creationId xmlns:a16="http://schemas.microsoft.com/office/drawing/2014/main" id="{2A9DEA26-B6AE-425D-BC25-A88AEEB39359}"/>
            </a:ext>
          </a:extLst>
        </xdr:cNvPr>
        <xdr:cNvSpPr txBox="1"/>
      </xdr:nvSpPr>
      <xdr:spPr>
        <a:xfrm>
          <a:off x="855354"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8E2F1863-85D9-48C5-94EC-9657C4E10959}"/>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C17907D9-64EC-42A7-B03A-1F19207989EB}"/>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8ABDA216-A418-410F-9586-6ED89732F42A}"/>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13B07785-9953-4A49-BA70-4B95DFE2A3C9}"/>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18252518-36FB-480B-982B-9A32746563B9}"/>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1E77677F-AFB8-42B6-84A6-3D2A68DCC0AB}"/>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1E389869-17C4-4C6E-9D7F-FBB0C307D1C0}"/>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C5109826-4063-48A2-BAC5-1B180DD5CFA0}"/>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D768020B-C5D1-4BC6-A790-DD92E5932BB7}"/>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4E916DFE-6620-48B9-BA60-A3A295C90D83}"/>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0A9B5041-C4AE-4300-B173-55B0D2B24768}"/>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5D8759CF-BDDD-4753-B4A8-BC9B554B0A11}"/>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B591E684-610E-47AC-921A-B33CF5D324F9}"/>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5806B95F-02F5-4C5B-8645-9DE6AAFE23DE}"/>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03D4FA60-29BB-42D5-8BD5-991EFC7C0704}"/>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68F88C28-133F-42CB-B7A7-79142DD45E2C}"/>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4B27EAD5-37FC-4AD7-8B3A-BE1B04F19ED8}"/>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30E55F01-B6F4-4BEE-8C18-00164EF1526A}"/>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FEB6F440-A768-4225-B6C7-AF0ADD93C8F8}"/>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E4A455D3-2082-43B6-AF9C-08C891410F24}"/>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421773AE-AD55-4E3E-A5AF-5CAE559307AD}"/>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C9FDC51F-F5F1-4083-9E0D-DB5FE1881BA5}"/>
            </a:ext>
          </a:extLst>
        </xdr:cNvPr>
        <xdr:cNvCxnSpPr/>
      </xdr:nvCxnSpPr>
      <xdr:spPr>
        <a:xfrm flipV="1">
          <a:off x="9429115" y="9580626"/>
          <a:ext cx="0" cy="1380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91CC8380-A4D9-4897-8674-6593DF528039}"/>
            </a:ext>
          </a:extLst>
        </xdr:cNvPr>
        <xdr:cNvSpPr txBox="1"/>
      </xdr:nvSpPr>
      <xdr:spPr>
        <a:xfrm>
          <a:off x="9467850" y="1096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42DE727F-89FE-4201-A128-BA5014356157}"/>
            </a:ext>
          </a:extLst>
        </xdr:cNvPr>
        <xdr:cNvCxnSpPr/>
      </xdr:nvCxnSpPr>
      <xdr:spPr>
        <a:xfrm>
          <a:off x="9356090" y="1096098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CC1E1EE1-B37F-4F18-8FAE-6E2E0E646BFD}"/>
            </a:ext>
          </a:extLst>
        </xdr:cNvPr>
        <xdr:cNvSpPr txBox="1"/>
      </xdr:nvSpPr>
      <xdr:spPr>
        <a:xfrm>
          <a:off x="9467850" y="9352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01D5AB39-5A34-42D0-A8A2-364914D83625}"/>
            </a:ext>
          </a:extLst>
        </xdr:cNvPr>
        <xdr:cNvCxnSpPr/>
      </xdr:nvCxnSpPr>
      <xdr:spPr>
        <a:xfrm>
          <a:off x="9356090" y="958062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D9DF11BE-1AFB-466C-BC75-DA399EB9C9F7}"/>
            </a:ext>
          </a:extLst>
        </xdr:cNvPr>
        <xdr:cNvSpPr txBox="1"/>
      </xdr:nvSpPr>
      <xdr:spPr>
        <a:xfrm>
          <a:off x="9467850" y="10503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D8801460-4B9E-4B5F-9109-E8BBD4ABEC8A}"/>
            </a:ext>
          </a:extLst>
        </xdr:cNvPr>
        <xdr:cNvSpPr/>
      </xdr:nvSpPr>
      <xdr:spPr>
        <a:xfrm>
          <a:off x="9394190" y="1064615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DE9D033A-0A7A-4DE3-A5E0-C1B7615F608F}"/>
            </a:ext>
          </a:extLst>
        </xdr:cNvPr>
        <xdr:cNvSpPr/>
      </xdr:nvSpPr>
      <xdr:spPr>
        <a:xfrm>
          <a:off x="8632190" y="10650728"/>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277875F4-76AC-435B-B7FE-BFA7382F0203}"/>
            </a:ext>
          </a:extLst>
        </xdr:cNvPr>
        <xdr:cNvSpPr/>
      </xdr:nvSpPr>
      <xdr:spPr>
        <a:xfrm>
          <a:off x="7846060" y="1065491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47073EF8-84F8-4A22-B5BC-2998633A0A95}"/>
            </a:ext>
          </a:extLst>
        </xdr:cNvPr>
        <xdr:cNvSpPr/>
      </xdr:nvSpPr>
      <xdr:spPr>
        <a:xfrm>
          <a:off x="7029450" y="106572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BD69A791-0986-455B-AE68-64CD80797B12}"/>
            </a:ext>
          </a:extLst>
        </xdr:cNvPr>
        <xdr:cNvSpPr/>
      </xdr:nvSpPr>
      <xdr:spPr>
        <a:xfrm>
          <a:off x="6231890" y="1066177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1FFFCCCD-781F-4328-AD50-101495862282}"/>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17B1D45-0C3B-498A-AAD2-BA35425DE92E}"/>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26D0188-761C-4815-A971-8DE4646A3699}"/>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8878B23-88A3-4B93-8447-AE57689068EA}"/>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8A766AC-8AEA-40AB-A5EF-E2A8F5A841B2}"/>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4064</xdr:rowOff>
    </xdr:from>
    <xdr:to>
      <xdr:col>55</xdr:col>
      <xdr:colOff>50800</xdr:colOff>
      <xdr:row>63</xdr:row>
      <xdr:rowOff>105664</xdr:rowOff>
    </xdr:to>
    <xdr:sp macro="" textlink="">
      <xdr:nvSpPr>
        <xdr:cNvPr id="241" name="楕円 240">
          <a:extLst>
            <a:ext uri="{FF2B5EF4-FFF2-40B4-BE49-F238E27FC236}">
              <a16:creationId xmlns:a16="http://schemas.microsoft.com/office/drawing/2014/main" id="{5E879672-6547-421A-ADE3-5A8E6164E674}"/>
            </a:ext>
          </a:extLst>
        </xdr:cNvPr>
        <xdr:cNvSpPr/>
      </xdr:nvSpPr>
      <xdr:spPr>
        <a:xfrm>
          <a:off x="9394190" y="10807319"/>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90441</xdr:rowOff>
    </xdr:from>
    <xdr:ext cx="469744" cy="259045"/>
    <xdr:sp macro="" textlink="">
      <xdr:nvSpPr>
        <xdr:cNvPr id="242" name="【体育館・プール】&#10;一人当たり面積該当値テキスト">
          <a:extLst>
            <a:ext uri="{FF2B5EF4-FFF2-40B4-BE49-F238E27FC236}">
              <a16:creationId xmlns:a16="http://schemas.microsoft.com/office/drawing/2014/main" id="{A1BFBA9A-E590-4AC1-88A4-E27BCC2634E6}"/>
            </a:ext>
          </a:extLst>
        </xdr:cNvPr>
        <xdr:cNvSpPr txBox="1"/>
      </xdr:nvSpPr>
      <xdr:spPr>
        <a:xfrm>
          <a:off x="9467850" y="1072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4064</xdr:rowOff>
    </xdr:from>
    <xdr:to>
      <xdr:col>50</xdr:col>
      <xdr:colOff>165100</xdr:colOff>
      <xdr:row>63</xdr:row>
      <xdr:rowOff>105664</xdr:rowOff>
    </xdr:to>
    <xdr:sp macro="" textlink="">
      <xdr:nvSpPr>
        <xdr:cNvPr id="243" name="楕円 242">
          <a:extLst>
            <a:ext uri="{FF2B5EF4-FFF2-40B4-BE49-F238E27FC236}">
              <a16:creationId xmlns:a16="http://schemas.microsoft.com/office/drawing/2014/main" id="{4CF6A06B-B2C2-49B1-BFD9-1098D4B6368F}"/>
            </a:ext>
          </a:extLst>
        </xdr:cNvPr>
        <xdr:cNvSpPr/>
      </xdr:nvSpPr>
      <xdr:spPr>
        <a:xfrm>
          <a:off x="8632190" y="1080731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54864</xdr:rowOff>
    </xdr:from>
    <xdr:to>
      <xdr:col>55</xdr:col>
      <xdr:colOff>0</xdr:colOff>
      <xdr:row>63</xdr:row>
      <xdr:rowOff>54864</xdr:rowOff>
    </xdr:to>
    <xdr:cxnSp macro="">
      <xdr:nvCxnSpPr>
        <xdr:cNvPr id="244" name="直線コネクタ 243">
          <a:extLst>
            <a:ext uri="{FF2B5EF4-FFF2-40B4-BE49-F238E27FC236}">
              <a16:creationId xmlns:a16="http://schemas.microsoft.com/office/drawing/2014/main" id="{AA594CA7-2F81-46DE-A92C-50AA858D9BE5}"/>
            </a:ext>
          </a:extLst>
        </xdr:cNvPr>
        <xdr:cNvCxnSpPr/>
      </xdr:nvCxnSpPr>
      <xdr:spPr>
        <a:xfrm>
          <a:off x="8686800" y="1086002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4064</xdr:rowOff>
    </xdr:from>
    <xdr:to>
      <xdr:col>46</xdr:col>
      <xdr:colOff>38100</xdr:colOff>
      <xdr:row>63</xdr:row>
      <xdr:rowOff>105664</xdr:rowOff>
    </xdr:to>
    <xdr:sp macro="" textlink="">
      <xdr:nvSpPr>
        <xdr:cNvPr id="245" name="楕円 244">
          <a:extLst>
            <a:ext uri="{FF2B5EF4-FFF2-40B4-BE49-F238E27FC236}">
              <a16:creationId xmlns:a16="http://schemas.microsoft.com/office/drawing/2014/main" id="{BE17AE9A-67BD-4B1A-B3F2-5366E495BC47}"/>
            </a:ext>
          </a:extLst>
        </xdr:cNvPr>
        <xdr:cNvSpPr/>
      </xdr:nvSpPr>
      <xdr:spPr>
        <a:xfrm>
          <a:off x="7846060" y="108073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54864</xdr:rowOff>
    </xdr:from>
    <xdr:to>
      <xdr:col>50</xdr:col>
      <xdr:colOff>114300</xdr:colOff>
      <xdr:row>63</xdr:row>
      <xdr:rowOff>54864</xdr:rowOff>
    </xdr:to>
    <xdr:cxnSp macro="">
      <xdr:nvCxnSpPr>
        <xdr:cNvPr id="246" name="直線コネクタ 245">
          <a:extLst>
            <a:ext uri="{FF2B5EF4-FFF2-40B4-BE49-F238E27FC236}">
              <a16:creationId xmlns:a16="http://schemas.microsoft.com/office/drawing/2014/main" id="{6D7A3B5E-896C-4F41-9842-AB4AD9C956A7}"/>
            </a:ext>
          </a:extLst>
        </xdr:cNvPr>
        <xdr:cNvCxnSpPr/>
      </xdr:nvCxnSpPr>
      <xdr:spPr>
        <a:xfrm>
          <a:off x="7889240" y="1086002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4064</xdr:rowOff>
    </xdr:from>
    <xdr:to>
      <xdr:col>41</xdr:col>
      <xdr:colOff>101600</xdr:colOff>
      <xdr:row>63</xdr:row>
      <xdr:rowOff>105664</xdr:rowOff>
    </xdr:to>
    <xdr:sp macro="" textlink="">
      <xdr:nvSpPr>
        <xdr:cNvPr id="247" name="楕円 246">
          <a:extLst>
            <a:ext uri="{FF2B5EF4-FFF2-40B4-BE49-F238E27FC236}">
              <a16:creationId xmlns:a16="http://schemas.microsoft.com/office/drawing/2014/main" id="{48ABBC52-C0D9-4714-97FE-D4DA42249AE9}"/>
            </a:ext>
          </a:extLst>
        </xdr:cNvPr>
        <xdr:cNvSpPr/>
      </xdr:nvSpPr>
      <xdr:spPr>
        <a:xfrm>
          <a:off x="7029450" y="1080731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54864</xdr:rowOff>
    </xdr:from>
    <xdr:to>
      <xdr:col>45</xdr:col>
      <xdr:colOff>177800</xdr:colOff>
      <xdr:row>63</xdr:row>
      <xdr:rowOff>54864</xdr:rowOff>
    </xdr:to>
    <xdr:cxnSp macro="">
      <xdr:nvCxnSpPr>
        <xdr:cNvPr id="248" name="直線コネクタ 247">
          <a:extLst>
            <a:ext uri="{FF2B5EF4-FFF2-40B4-BE49-F238E27FC236}">
              <a16:creationId xmlns:a16="http://schemas.microsoft.com/office/drawing/2014/main" id="{D9C55C37-D21C-449A-8647-1FC9E137ABFC}"/>
            </a:ext>
          </a:extLst>
        </xdr:cNvPr>
        <xdr:cNvCxnSpPr/>
      </xdr:nvCxnSpPr>
      <xdr:spPr>
        <a:xfrm>
          <a:off x="7084060" y="1086002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4064</xdr:rowOff>
    </xdr:from>
    <xdr:to>
      <xdr:col>36</xdr:col>
      <xdr:colOff>165100</xdr:colOff>
      <xdr:row>63</xdr:row>
      <xdr:rowOff>105664</xdr:rowOff>
    </xdr:to>
    <xdr:sp macro="" textlink="">
      <xdr:nvSpPr>
        <xdr:cNvPr id="249" name="楕円 248">
          <a:extLst>
            <a:ext uri="{FF2B5EF4-FFF2-40B4-BE49-F238E27FC236}">
              <a16:creationId xmlns:a16="http://schemas.microsoft.com/office/drawing/2014/main" id="{10E44428-8EFB-472D-BA38-FFD54C27BD8F}"/>
            </a:ext>
          </a:extLst>
        </xdr:cNvPr>
        <xdr:cNvSpPr/>
      </xdr:nvSpPr>
      <xdr:spPr>
        <a:xfrm>
          <a:off x="6231890" y="1080731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54864</xdr:rowOff>
    </xdr:from>
    <xdr:to>
      <xdr:col>41</xdr:col>
      <xdr:colOff>50800</xdr:colOff>
      <xdr:row>63</xdr:row>
      <xdr:rowOff>54864</xdr:rowOff>
    </xdr:to>
    <xdr:cxnSp macro="">
      <xdr:nvCxnSpPr>
        <xdr:cNvPr id="250" name="直線コネクタ 249">
          <a:extLst>
            <a:ext uri="{FF2B5EF4-FFF2-40B4-BE49-F238E27FC236}">
              <a16:creationId xmlns:a16="http://schemas.microsoft.com/office/drawing/2014/main" id="{FDC68191-4772-439E-8AE9-3AC4681BF469}"/>
            </a:ext>
          </a:extLst>
        </xdr:cNvPr>
        <xdr:cNvCxnSpPr/>
      </xdr:nvCxnSpPr>
      <xdr:spPr>
        <a:xfrm>
          <a:off x="6286500" y="1086002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70B14BEA-B114-4504-A903-269BC460D5A8}"/>
            </a:ext>
          </a:extLst>
        </xdr:cNvPr>
        <xdr:cNvSpPr txBox="1"/>
      </xdr:nvSpPr>
      <xdr:spPr>
        <a:xfrm>
          <a:off x="8454467" y="10427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77D4F6E0-8573-4B13-9426-80846ACB29F6}"/>
            </a:ext>
          </a:extLst>
        </xdr:cNvPr>
        <xdr:cNvSpPr txBox="1"/>
      </xdr:nvSpPr>
      <xdr:spPr>
        <a:xfrm>
          <a:off x="7673417" y="10430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1853F3F1-0B45-4A66-A125-89A669FA5A36}"/>
            </a:ext>
          </a:extLst>
        </xdr:cNvPr>
        <xdr:cNvSpPr txBox="1"/>
      </xdr:nvSpPr>
      <xdr:spPr>
        <a:xfrm>
          <a:off x="6866332"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85B953ED-ABAB-413B-A856-76082133B44F}"/>
            </a:ext>
          </a:extLst>
        </xdr:cNvPr>
        <xdr:cNvSpPr txBox="1"/>
      </xdr:nvSpPr>
      <xdr:spPr>
        <a:xfrm>
          <a:off x="6068772"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96791</xdr:rowOff>
    </xdr:from>
    <xdr:ext cx="469744" cy="259045"/>
    <xdr:sp macro="" textlink="">
      <xdr:nvSpPr>
        <xdr:cNvPr id="255" name="n_1mainValue【体育館・プール】&#10;一人当たり面積">
          <a:extLst>
            <a:ext uri="{FF2B5EF4-FFF2-40B4-BE49-F238E27FC236}">
              <a16:creationId xmlns:a16="http://schemas.microsoft.com/office/drawing/2014/main" id="{EA29B95C-2084-4E38-B83F-1BB4BA2AAE19}"/>
            </a:ext>
          </a:extLst>
        </xdr:cNvPr>
        <xdr:cNvSpPr txBox="1"/>
      </xdr:nvSpPr>
      <xdr:spPr>
        <a:xfrm>
          <a:off x="8454467" y="1089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96791</xdr:rowOff>
    </xdr:from>
    <xdr:ext cx="469744" cy="259045"/>
    <xdr:sp macro="" textlink="">
      <xdr:nvSpPr>
        <xdr:cNvPr id="256" name="n_2mainValue【体育館・プール】&#10;一人当たり面積">
          <a:extLst>
            <a:ext uri="{FF2B5EF4-FFF2-40B4-BE49-F238E27FC236}">
              <a16:creationId xmlns:a16="http://schemas.microsoft.com/office/drawing/2014/main" id="{50CCE000-4D8C-4C69-AEFF-85B3EC733F13}"/>
            </a:ext>
          </a:extLst>
        </xdr:cNvPr>
        <xdr:cNvSpPr txBox="1"/>
      </xdr:nvSpPr>
      <xdr:spPr>
        <a:xfrm>
          <a:off x="7673417" y="1089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96791</xdr:rowOff>
    </xdr:from>
    <xdr:ext cx="469744" cy="259045"/>
    <xdr:sp macro="" textlink="">
      <xdr:nvSpPr>
        <xdr:cNvPr id="257" name="n_3mainValue【体育館・プール】&#10;一人当たり面積">
          <a:extLst>
            <a:ext uri="{FF2B5EF4-FFF2-40B4-BE49-F238E27FC236}">
              <a16:creationId xmlns:a16="http://schemas.microsoft.com/office/drawing/2014/main" id="{7F129B02-9388-4AE2-8661-CFAAD45704BF}"/>
            </a:ext>
          </a:extLst>
        </xdr:cNvPr>
        <xdr:cNvSpPr txBox="1"/>
      </xdr:nvSpPr>
      <xdr:spPr>
        <a:xfrm>
          <a:off x="6866332" y="1089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96791</xdr:rowOff>
    </xdr:from>
    <xdr:ext cx="469744" cy="259045"/>
    <xdr:sp macro="" textlink="">
      <xdr:nvSpPr>
        <xdr:cNvPr id="258" name="n_4mainValue【体育館・プール】&#10;一人当たり面積">
          <a:extLst>
            <a:ext uri="{FF2B5EF4-FFF2-40B4-BE49-F238E27FC236}">
              <a16:creationId xmlns:a16="http://schemas.microsoft.com/office/drawing/2014/main" id="{9FC952C2-1E5D-4C5B-B8C6-C9FA94CBE454}"/>
            </a:ext>
          </a:extLst>
        </xdr:cNvPr>
        <xdr:cNvSpPr txBox="1"/>
      </xdr:nvSpPr>
      <xdr:spPr>
        <a:xfrm>
          <a:off x="6068772" y="1089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3EE01FBD-8708-485F-B410-737D152F848C}"/>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F43B991C-EBDE-4724-BCA7-F19EE9D06BEB}"/>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1B03B11E-3DE7-4BE5-B334-013AAA1B220C}"/>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54F4DCD9-4FB1-47A3-81B3-0DDC65C281F5}"/>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466CACFA-994E-4191-A4ED-0AC5898F0755}"/>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32FFEB6-5DC5-46B1-B094-7A232591556F}"/>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467ACC25-9117-4D13-979E-5078E3D2D0CB}"/>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BDF028D1-350B-4862-B892-9084347DD646}"/>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166F6123-6E16-478B-9F0A-E9CB37A726E5}"/>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AF2FD029-002B-4815-9433-3A0820DDAFF1}"/>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8CEF6DDC-7B53-4649-9DD5-0C3EFF2558E9}"/>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69DB0117-90C5-4472-97AD-D68C1AAA9256}"/>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56D87C7F-BA58-43E1-96F3-A7C2F6C38F6B}"/>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8961C9EB-A688-4DF2-A9AB-BB0B6E7DD22D}"/>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9F007DBE-8327-4F16-A3FF-165AE07CE282}"/>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7A31903D-EB5F-4298-AFB8-445D17DA75BD}"/>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2E53F518-9971-4471-9D65-DDFE21E8755F}"/>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C9AEA809-41C8-4FC8-9EFF-7065DDBAFBF8}"/>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890048B1-C0FE-4C7C-9924-3AA7015FE0B5}"/>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1E2B0777-E6A2-48BA-96F9-C359FC5C2B18}"/>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DB71B3FE-17F3-4EFE-8ED3-75EB3BB634E6}"/>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2646A127-DB6F-47F7-A205-820CD853170F}"/>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81A59813-52CC-412D-BA82-49D28F819F0F}"/>
            </a:ext>
          </a:extLst>
        </xdr:cNvPr>
        <xdr:cNvCxnSpPr/>
      </xdr:nvCxnSpPr>
      <xdr:spPr>
        <a:xfrm flipV="1">
          <a:off x="4173855" y="1339138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C6F85C17-9413-4BD4-9B4B-6DA3494B4BA1}"/>
            </a:ext>
          </a:extLst>
        </xdr:cNvPr>
        <xdr:cNvSpPr txBox="1"/>
      </xdr:nvSpPr>
      <xdr:spPr>
        <a:xfrm>
          <a:off x="4212590" y="1466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0A0219A6-5747-489C-88E0-A2758C586B85}"/>
            </a:ext>
          </a:extLst>
        </xdr:cNvPr>
        <xdr:cNvCxnSpPr/>
      </xdr:nvCxnSpPr>
      <xdr:spPr>
        <a:xfrm>
          <a:off x="4112260" y="1466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C14B5A26-C40C-4286-8150-0EE72A6C10F0}"/>
            </a:ext>
          </a:extLst>
        </xdr:cNvPr>
        <xdr:cNvSpPr txBox="1"/>
      </xdr:nvSpPr>
      <xdr:spPr>
        <a:xfrm>
          <a:off x="4212590" y="13166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47DF77CE-3969-4B2D-9F38-68D6DC31F7E5}"/>
            </a:ext>
          </a:extLst>
        </xdr:cNvPr>
        <xdr:cNvCxnSpPr/>
      </xdr:nvCxnSpPr>
      <xdr:spPr>
        <a:xfrm>
          <a:off x="4112260" y="13391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88B11FCE-1F54-4CDE-BFB7-A5EF61F76316}"/>
            </a:ext>
          </a:extLst>
        </xdr:cNvPr>
        <xdr:cNvSpPr txBox="1"/>
      </xdr:nvSpPr>
      <xdr:spPr>
        <a:xfrm>
          <a:off x="4212590" y="136796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E695EEEF-C845-4A9C-9E35-D17E5F2DEBB0}"/>
            </a:ext>
          </a:extLst>
        </xdr:cNvPr>
        <xdr:cNvSpPr/>
      </xdr:nvSpPr>
      <xdr:spPr>
        <a:xfrm>
          <a:off x="4131310" y="138225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14241073-A463-4BC2-A487-A4E1F2882D4B}"/>
            </a:ext>
          </a:extLst>
        </xdr:cNvPr>
        <xdr:cNvSpPr/>
      </xdr:nvSpPr>
      <xdr:spPr>
        <a:xfrm>
          <a:off x="3388360" y="1379016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BE4AC9FD-4BFD-4051-8407-3E25B257DBA1}"/>
            </a:ext>
          </a:extLst>
        </xdr:cNvPr>
        <xdr:cNvSpPr/>
      </xdr:nvSpPr>
      <xdr:spPr>
        <a:xfrm>
          <a:off x="2571750" y="1375587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AB7D9A89-DCF8-4911-9FE7-0BF2849C2357}"/>
            </a:ext>
          </a:extLst>
        </xdr:cNvPr>
        <xdr:cNvSpPr/>
      </xdr:nvSpPr>
      <xdr:spPr>
        <a:xfrm>
          <a:off x="1774190" y="1373225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BCD0B014-198E-451F-A7A6-0419742A0DFB}"/>
            </a:ext>
          </a:extLst>
        </xdr:cNvPr>
        <xdr:cNvSpPr/>
      </xdr:nvSpPr>
      <xdr:spPr>
        <a:xfrm>
          <a:off x="988060" y="136899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EE565B99-36F4-4C12-A39E-8CD33DFA6962}"/>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33DE90A-437F-40B6-9D6C-06986A092534}"/>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6C101FC1-FDC8-46C1-9152-874A71F2AACF}"/>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155315FD-A4B4-4712-ABF2-5E560098194D}"/>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83FA6C34-59E4-4C61-8C68-0984E864292A}"/>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65024</xdr:rowOff>
    </xdr:from>
    <xdr:to>
      <xdr:col>24</xdr:col>
      <xdr:colOff>114300</xdr:colOff>
      <xdr:row>83</xdr:row>
      <xdr:rowOff>166624</xdr:rowOff>
    </xdr:to>
    <xdr:sp macro="" textlink="">
      <xdr:nvSpPr>
        <xdr:cNvPr id="297" name="楕円 296">
          <a:extLst>
            <a:ext uri="{FF2B5EF4-FFF2-40B4-BE49-F238E27FC236}">
              <a16:creationId xmlns:a16="http://schemas.microsoft.com/office/drawing/2014/main" id="{03187B17-4210-4775-B442-F64A4265D26B}"/>
            </a:ext>
          </a:extLst>
        </xdr:cNvPr>
        <xdr:cNvSpPr/>
      </xdr:nvSpPr>
      <xdr:spPr>
        <a:xfrm>
          <a:off x="4131310" y="1429346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43451</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79ADCD13-0465-495F-8E6D-3F8A00892020}"/>
            </a:ext>
          </a:extLst>
        </xdr:cNvPr>
        <xdr:cNvSpPr txBox="1"/>
      </xdr:nvSpPr>
      <xdr:spPr>
        <a:xfrm>
          <a:off x="4212590" y="14275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19304</xdr:rowOff>
    </xdr:from>
    <xdr:to>
      <xdr:col>20</xdr:col>
      <xdr:colOff>38100</xdr:colOff>
      <xdr:row>83</xdr:row>
      <xdr:rowOff>120904</xdr:rowOff>
    </xdr:to>
    <xdr:sp macro="" textlink="">
      <xdr:nvSpPr>
        <xdr:cNvPr id="299" name="楕円 298">
          <a:extLst>
            <a:ext uri="{FF2B5EF4-FFF2-40B4-BE49-F238E27FC236}">
              <a16:creationId xmlns:a16="http://schemas.microsoft.com/office/drawing/2014/main" id="{CA83D18B-88BB-4317-B417-65D9E6458715}"/>
            </a:ext>
          </a:extLst>
        </xdr:cNvPr>
        <xdr:cNvSpPr/>
      </xdr:nvSpPr>
      <xdr:spPr>
        <a:xfrm>
          <a:off x="3388360" y="1424584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70104</xdr:rowOff>
    </xdr:from>
    <xdr:to>
      <xdr:col>24</xdr:col>
      <xdr:colOff>63500</xdr:colOff>
      <xdr:row>83</xdr:row>
      <xdr:rowOff>115824</xdr:rowOff>
    </xdr:to>
    <xdr:cxnSp macro="">
      <xdr:nvCxnSpPr>
        <xdr:cNvPr id="300" name="直線コネクタ 299">
          <a:extLst>
            <a:ext uri="{FF2B5EF4-FFF2-40B4-BE49-F238E27FC236}">
              <a16:creationId xmlns:a16="http://schemas.microsoft.com/office/drawing/2014/main" id="{5C536442-30A6-4E7C-81CF-4CB55D443742}"/>
            </a:ext>
          </a:extLst>
        </xdr:cNvPr>
        <xdr:cNvCxnSpPr/>
      </xdr:nvCxnSpPr>
      <xdr:spPr>
        <a:xfrm>
          <a:off x="3431540" y="14298549"/>
          <a:ext cx="7429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94742</xdr:rowOff>
    </xdr:from>
    <xdr:to>
      <xdr:col>15</xdr:col>
      <xdr:colOff>101600</xdr:colOff>
      <xdr:row>84</xdr:row>
      <xdr:rowOff>24892</xdr:rowOff>
    </xdr:to>
    <xdr:sp macro="" textlink="">
      <xdr:nvSpPr>
        <xdr:cNvPr id="301" name="楕円 300">
          <a:extLst>
            <a:ext uri="{FF2B5EF4-FFF2-40B4-BE49-F238E27FC236}">
              <a16:creationId xmlns:a16="http://schemas.microsoft.com/office/drawing/2014/main" id="{6B7080D9-DAB3-407F-A11A-5C4B82925F42}"/>
            </a:ext>
          </a:extLst>
        </xdr:cNvPr>
        <xdr:cNvSpPr/>
      </xdr:nvSpPr>
      <xdr:spPr>
        <a:xfrm>
          <a:off x="2571750" y="1432890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70104</xdr:rowOff>
    </xdr:from>
    <xdr:to>
      <xdr:col>19</xdr:col>
      <xdr:colOff>177800</xdr:colOff>
      <xdr:row>83</xdr:row>
      <xdr:rowOff>145542</xdr:rowOff>
    </xdr:to>
    <xdr:cxnSp macro="">
      <xdr:nvCxnSpPr>
        <xdr:cNvPr id="302" name="直線コネクタ 301">
          <a:extLst>
            <a:ext uri="{FF2B5EF4-FFF2-40B4-BE49-F238E27FC236}">
              <a16:creationId xmlns:a16="http://schemas.microsoft.com/office/drawing/2014/main" id="{FF364460-012C-4157-8EF6-979DC1CFD757}"/>
            </a:ext>
          </a:extLst>
        </xdr:cNvPr>
        <xdr:cNvCxnSpPr/>
      </xdr:nvCxnSpPr>
      <xdr:spPr>
        <a:xfrm flipV="1">
          <a:off x="2626360" y="14298549"/>
          <a:ext cx="80518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60452</xdr:rowOff>
    </xdr:from>
    <xdr:to>
      <xdr:col>10</xdr:col>
      <xdr:colOff>165100</xdr:colOff>
      <xdr:row>82</xdr:row>
      <xdr:rowOff>162052</xdr:rowOff>
    </xdr:to>
    <xdr:sp macro="" textlink="">
      <xdr:nvSpPr>
        <xdr:cNvPr id="303" name="楕円 302">
          <a:extLst>
            <a:ext uri="{FF2B5EF4-FFF2-40B4-BE49-F238E27FC236}">
              <a16:creationId xmlns:a16="http://schemas.microsoft.com/office/drawing/2014/main" id="{4EA7A9FB-391B-47A5-A43F-475B5FE62711}"/>
            </a:ext>
          </a:extLst>
        </xdr:cNvPr>
        <xdr:cNvSpPr/>
      </xdr:nvSpPr>
      <xdr:spPr>
        <a:xfrm>
          <a:off x="1774190" y="14115542"/>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111252</xdr:rowOff>
    </xdr:from>
    <xdr:to>
      <xdr:col>15</xdr:col>
      <xdr:colOff>50800</xdr:colOff>
      <xdr:row>83</xdr:row>
      <xdr:rowOff>145542</xdr:rowOff>
    </xdr:to>
    <xdr:cxnSp macro="">
      <xdr:nvCxnSpPr>
        <xdr:cNvPr id="304" name="直線コネクタ 303">
          <a:extLst>
            <a:ext uri="{FF2B5EF4-FFF2-40B4-BE49-F238E27FC236}">
              <a16:creationId xmlns:a16="http://schemas.microsoft.com/office/drawing/2014/main" id="{0D458DBF-EC50-447A-AA47-A49B710FC5B4}"/>
            </a:ext>
          </a:extLst>
        </xdr:cNvPr>
        <xdr:cNvCxnSpPr/>
      </xdr:nvCxnSpPr>
      <xdr:spPr>
        <a:xfrm>
          <a:off x="1828800" y="14170152"/>
          <a:ext cx="797560" cy="203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14732</xdr:rowOff>
    </xdr:from>
    <xdr:to>
      <xdr:col>6</xdr:col>
      <xdr:colOff>38100</xdr:colOff>
      <xdr:row>83</xdr:row>
      <xdr:rowOff>116332</xdr:rowOff>
    </xdr:to>
    <xdr:sp macro="" textlink="">
      <xdr:nvSpPr>
        <xdr:cNvPr id="305" name="楕円 304">
          <a:extLst>
            <a:ext uri="{FF2B5EF4-FFF2-40B4-BE49-F238E27FC236}">
              <a16:creationId xmlns:a16="http://schemas.microsoft.com/office/drawing/2014/main" id="{6F005059-C3FF-4FBC-92D6-DC651161AA2A}"/>
            </a:ext>
          </a:extLst>
        </xdr:cNvPr>
        <xdr:cNvSpPr/>
      </xdr:nvSpPr>
      <xdr:spPr>
        <a:xfrm>
          <a:off x="988060" y="142488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111252</xdr:rowOff>
    </xdr:from>
    <xdr:to>
      <xdr:col>10</xdr:col>
      <xdr:colOff>114300</xdr:colOff>
      <xdr:row>83</xdr:row>
      <xdr:rowOff>65532</xdr:rowOff>
    </xdr:to>
    <xdr:cxnSp macro="">
      <xdr:nvCxnSpPr>
        <xdr:cNvPr id="306" name="直線コネクタ 305">
          <a:extLst>
            <a:ext uri="{FF2B5EF4-FFF2-40B4-BE49-F238E27FC236}">
              <a16:creationId xmlns:a16="http://schemas.microsoft.com/office/drawing/2014/main" id="{481AAB67-5F79-43B0-B9FC-E40B56896F88}"/>
            </a:ext>
          </a:extLst>
        </xdr:cNvPr>
        <xdr:cNvCxnSpPr/>
      </xdr:nvCxnSpPr>
      <xdr:spPr>
        <a:xfrm flipV="1">
          <a:off x="1031240" y="14170152"/>
          <a:ext cx="79756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486F8C0E-44A8-4952-8E58-91A8F1DCA42E}"/>
            </a:ext>
          </a:extLst>
        </xdr:cNvPr>
        <xdr:cNvSpPr txBox="1"/>
      </xdr:nvSpPr>
      <xdr:spPr>
        <a:xfrm>
          <a:off x="3239144" y="13561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DAA0CAE6-AF49-40AB-8866-21CDFDB28266}"/>
            </a:ext>
          </a:extLst>
        </xdr:cNvPr>
        <xdr:cNvSpPr txBox="1"/>
      </xdr:nvSpPr>
      <xdr:spPr>
        <a:xfrm>
          <a:off x="2439044" y="13533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6EF6F6C3-C54B-4568-82EE-9D38982DDFDF}"/>
            </a:ext>
          </a:extLst>
        </xdr:cNvPr>
        <xdr:cNvSpPr txBox="1"/>
      </xdr:nvSpPr>
      <xdr:spPr>
        <a:xfrm>
          <a:off x="1641484" y="1350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76A5FE38-A52E-4D9D-92D2-72B9BB427794}"/>
            </a:ext>
          </a:extLst>
        </xdr:cNvPr>
        <xdr:cNvSpPr txBox="1"/>
      </xdr:nvSpPr>
      <xdr:spPr>
        <a:xfrm>
          <a:off x="855354" y="1347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112031</xdr:rowOff>
    </xdr:from>
    <xdr:ext cx="405111" cy="259045"/>
    <xdr:sp macro="" textlink="">
      <xdr:nvSpPr>
        <xdr:cNvPr id="311" name="n_1mainValue【福祉施設】&#10;有形固定資産減価償却率">
          <a:extLst>
            <a:ext uri="{FF2B5EF4-FFF2-40B4-BE49-F238E27FC236}">
              <a16:creationId xmlns:a16="http://schemas.microsoft.com/office/drawing/2014/main" id="{3C2FD27A-86AE-41DD-AF3B-3B45D8A2762C}"/>
            </a:ext>
          </a:extLst>
        </xdr:cNvPr>
        <xdr:cNvSpPr txBox="1"/>
      </xdr:nvSpPr>
      <xdr:spPr>
        <a:xfrm>
          <a:off x="3239144" y="1434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16019</xdr:rowOff>
    </xdr:from>
    <xdr:ext cx="405111" cy="259045"/>
    <xdr:sp macro="" textlink="">
      <xdr:nvSpPr>
        <xdr:cNvPr id="312" name="n_2mainValue【福祉施設】&#10;有形固定資産減価償却率">
          <a:extLst>
            <a:ext uri="{FF2B5EF4-FFF2-40B4-BE49-F238E27FC236}">
              <a16:creationId xmlns:a16="http://schemas.microsoft.com/office/drawing/2014/main" id="{64F9BCB8-49E0-4DBD-BF80-A10F00BA024B}"/>
            </a:ext>
          </a:extLst>
        </xdr:cNvPr>
        <xdr:cNvSpPr txBox="1"/>
      </xdr:nvSpPr>
      <xdr:spPr>
        <a:xfrm>
          <a:off x="2439044" y="1442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153179</xdr:rowOff>
    </xdr:from>
    <xdr:ext cx="405111" cy="259045"/>
    <xdr:sp macro="" textlink="">
      <xdr:nvSpPr>
        <xdr:cNvPr id="313" name="n_3mainValue【福祉施設】&#10;有形固定資産減価償却率">
          <a:extLst>
            <a:ext uri="{FF2B5EF4-FFF2-40B4-BE49-F238E27FC236}">
              <a16:creationId xmlns:a16="http://schemas.microsoft.com/office/drawing/2014/main" id="{687668E1-8721-45B2-B10E-F6FA96A0E8C4}"/>
            </a:ext>
          </a:extLst>
        </xdr:cNvPr>
        <xdr:cNvSpPr txBox="1"/>
      </xdr:nvSpPr>
      <xdr:spPr>
        <a:xfrm>
          <a:off x="1641484" y="1421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107459</xdr:rowOff>
    </xdr:from>
    <xdr:ext cx="405111" cy="259045"/>
    <xdr:sp macro="" textlink="">
      <xdr:nvSpPr>
        <xdr:cNvPr id="314" name="n_4mainValue【福祉施設】&#10;有形固定資産減価償却率">
          <a:extLst>
            <a:ext uri="{FF2B5EF4-FFF2-40B4-BE49-F238E27FC236}">
              <a16:creationId xmlns:a16="http://schemas.microsoft.com/office/drawing/2014/main" id="{90D207FD-B810-4A67-8B20-97733F4643BB}"/>
            </a:ext>
          </a:extLst>
        </xdr:cNvPr>
        <xdr:cNvSpPr txBox="1"/>
      </xdr:nvSpPr>
      <xdr:spPr>
        <a:xfrm>
          <a:off x="855354" y="1433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B2601073-D5B6-4D2F-9B7D-D69839F9C6AD}"/>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67F670A9-84DC-4C75-8052-969850ACA251}"/>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27840275-2766-450E-96D8-1DF1C21F01B8}"/>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19CF52AB-E4D8-45CC-90A0-53ED7CFFC934}"/>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D3DE59BD-C6C3-49B7-ACED-3E6E97B1A715}"/>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91ECF4B3-982D-4526-B264-B6D07CB6CCBF}"/>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B1CD2A46-27DB-4066-B93D-E725F1C22BE6}"/>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EE404839-CA49-4BF6-8DC3-E766B28C3E46}"/>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DB8A329F-C506-4B24-8305-AF66F6DD9E26}"/>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BAF146B5-8367-49E5-9CA8-6CE0B139044D}"/>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D594849F-AA0B-4C7F-9299-EA7A95E2A47A}"/>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E2A9FBA8-0610-481C-893A-6892F5F08277}"/>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8388B2B3-5DB4-4B1A-9FCD-179D00C0B067}"/>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C4648EB8-EA23-4B3B-8D95-8E8FDB7856D5}"/>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3135188C-BE26-4CAF-BB87-DAFDB1F79087}"/>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824E6E4E-7F3C-4558-8C7B-253617ACED16}"/>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0CC17AAE-EBDA-40E8-9B54-78DCAC2582C9}"/>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0BE0AB9B-FC32-4918-9D15-D826F187E0E3}"/>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C340CFAC-B264-46A8-9B1E-3D56D68EF323}"/>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9649C7BA-90B2-4EB4-B8BD-AC45CCC5A5E7}"/>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5A14D5C0-A9D5-47D5-9594-E8F8F3DC18F4}"/>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D175FCA5-8D91-4F61-8C58-819A85430FA2}"/>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8F810A70-0BCC-478C-97EB-24580F325325}"/>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10462F1C-5841-4B85-BBF9-0C533B1AB87D}"/>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9B41F266-A715-4EB3-A616-C186875DB62A}"/>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29F082A8-95C8-4D23-9FA2-2D9CE5C807BD}"/>
            </a:ext>
          </a:extLst>
        </xdr:cNvPr>
        <xdr:cNvCxnSpPr/>
      </xdr:nvCxnSpPr>
      <xdr:spPr>
        <a:xfrm flipV="1">
          <a:off x="9429115" y="13313229"/>
          <a:ext cx="0" cy="1515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0F60A847-2E01-48A0-B6AA-246B743B72DB}"/>
            </a:ext>
          </a:extLst>
        </xdr:cNvPr>
        <xdr:cNvSpPr txBox="1"/>
      </xdr:nvSpPr>
      <xdr:spPr>
        <a:xfrm>
          <a:off x="9467850" y="14832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AF2EFFE5-5E46-47FD-AD64-CA9C287EEF9C}"/>
            </a:ext>
          </a:extLst>
        </xdr:cNvPr>
        <xdr:cNvCxnSpPr/>
      </xdr:nvCxnSpPr>
      <xdr:spPr>
        <a:xfrm>
          <a:off x="9356090" y="1482824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DE776F32-6AF0-4296-ADB2-E855091F9F7A}"/>
            </a:ext>
          </a:extLst>
        </xdr:cNvPr>
        <xdr:cNvSpPr txBox="1"/>
      </xdr:nvSpPr>
      <xdr:spPr>
        <a:xfrm>
          <a:off x="9467850" y="13084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BDF066BF-E783-4955-BABC-9BAEA48F1D80}"/>
            </a:ext>
          </a:extLst>
        </xdr:cNvPr>
        <xdr:cNvCxnSpPr/>
      </xdr:nvCxnSpPr>
      <xdr:spPr>
        <a:xfrm>
          <a:off x="9356090" y="1331322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92F90F7F-AF29-4042-BC45-175B9CA4C6B8}"/>
            </a:ext>
          </a:extLst>
        </xdr:cNvPr>
        <xdr:cNvSpPr txBox="1"/>
      </xdr:nvSpPr>
      <xdr:spPr>
        <a:xfrm>
          <a:off x="9467850" y="141518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2E1F9781-6928-48B1-8CC8-DC4A72892DA3}"/>
            </a:ext>
          </a:extLst>
        </xdr:cNvPr>
        <xdr:cNvSpPr/>
      </xdr:nvSpPr>
      <xdr:spPr>
        <a:xfrm>
          <a:off x="9394190" y="1429466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D5677C67-A23A-4CC3-9CC7-4A130035ED7F}"/>
            </a:ext>
          </a:extLst>
        </xdr:cNvPr>
        <xdr:cNvSpPr/>
      </xdr:nvSpPr>
      <xdr:spPr>
        <a:xfrm>
          <a:off x="8632190" y="1429466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12D2EB0B-60C8-49B9-91F7-2D19D9E9B7D0}"/>
            </a:ext>
          </a:extLst>
        </xdr:cNvPr>
        <xdr:cNvSpPr/>
      </xdr:nvSpPr>
      <xdr:spPr>
        <a:xfrm>
          <a:off x="7846060" y="142946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DFE37187-5C94-4A6F-9B3D-1D0431985164}"/>
            </a:ext>
          </a:extLst>
        </xdr:cNvPr>
        <xdr:cNvSpPr/>
      </xdr:nvSpPr>
      <xdr:spPr>
        <a:xfrm>
          <a:off x="7029450" y="142946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9737A2C1-8D32-45FA-B6AB-B49A8EA49707}"/>
            </a:ext>
          </a:extLst>
        </xdr:cNvPr>
        <xdr:cNvSpPr/>
      </xdr:nvSpPr>
      <xdr:spPr>
        <a:xfrm>
          <a:off x="6231890" y="143074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15FF02DA-2B09-4B00-B294-53EE62D5C72F}"/>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1080E59D-E85B-4CD7-B7DC-599B19122769}"/>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91833AE-0295-4979-B8B2-9F7027FA12C3}"/>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87C0F82-0F3D-4741-A991-9508652F734F}"/>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997A754-3BAE-4D29-BB92-8DE95957427E}"/>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58057</xdr:rowOff>
    </xdr:from>
    <xdr:to>
      <xdr:col>55</xdr:col>
      <xdr:colOff>50800</xdr:colOff>
      <xdr:row>84</xdr:row>
      <xdr:rowOff>159657</xdr:rowOff>
    </xdr:to>
    <xdr:sp macro="" textlink="">
      <xdr:nvSpPr>
        <xdr:cNvPr id="356" name="楕円 355">
          <a:extLst>
            <a:ext uri="{FF2B5EF4-FFF2-40B4-BE49-F238E27FC236}">
              <a16:creationId xmlns:a16="http://schemas.microsoft.com/office/drawing/2014/main" id="{C6FD4642-BF37-4FFE-A64B-B6052EF6E410}"/>
            </a:ext>
          </a:extLst>
        </xdr:cNvPr>
        <xdr:cNvSpPr/>
      </xdr:nvSpPr>
      <xdr:spPr>
        <a:xfrm>
          <a:off x="9394190" y="14456047"/>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36484</xdr:rowOff>
    </xdr:from>
    <xdr:ext cx="469744" cy="259045"/>
    <xdr:sp macro="" textlink="">
      <xdr:nvSpPr>
        <xdr:cNvPr id="357" name="【福祉施設】&#10;一人当たり面積該当値テキスト">
          <a:extLst>
            <a:ext uri="{FF2B5EF4-FFF2-40B4-BE49-F238E27FC236}">
              <a16:creationId xmlns:a16="http://schemas.microsoft.com/office/drawing/2014/main" id="{5D4D4159-F6E0-43D8-9F03-F8E6A3A661DA}"/>
            </a:ext>
          </a:extLst>
        </xdr:cNvPr>
        <xdr:cNvSpPr txBox="1"/>
      </xdr:nvSpPr>
      <xdr:spPr>
        <a:xfrm>
          <a:off x="9467850" y="1443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58057</xdr:rowOff>
    </xdr:from>
    <xdr:to>
      <xdr:col>50</xdr:col>
      <xdr:colOff>165100</xdr:colOff>
      <xdr:row>84</xdr:row>
      <xdr:rowOff>159657</xdr:rowOff>
    </xdr:to>
    <xdr:sp macro="" textlink="">
      <xdr:nvSpPr>
        <xdr:cNvPr id="358" name="楕円 357">
          <a:extLst>
            <a:ext uri="{FF2B5EF4-FFF2-40B4-BE49-F238E27FC236}">
              <a16:creationId xmlns:a16="http://schemas.microsoft.com/office/drawing/2014/main" id="{4C5C731B-99EB-4D6A-BEC1-D3917EB75CE0}"/>
            </a:ext>
          </a:extLst>
        </xdr:cNvPr>
        <xdr:cNvSpPr/>
      </xdr:nvSpPr>
      <xdr:spPr>
        <a:xfrm>
          <a:off x="8632190" y="1445604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108857</xdr:rowOff>
    </xdr:from>
    <xdr:to>
      <xdr:col>55</xdr:col>
      <xdr:colOff>0</xdr:colOff>
      <xdr:row>84</xdr:row>
      <xdr:rowOff>108857</xdr:rowOff>
    </xdr:to>
    <xdr:cxnSp macro="">
      <xdr:nvCxnSpPr>
        <xdr:cNvPr id="359" name="直線コネクタ 358">
          <a:extLst>
            <a:ext uri="{FF2B5EF4-FFF2-40B4-BE49-F238E27FC236}">
              <a16:creationId xmlns:a16="http://schemas.microsoft.com/office/drawing/2014/main" id="{BF81A4E0-C956-4B32-BBCD-AAFAB2FD1264}"/>
            </a:ext>
          </a:extLst>
        </xdr:cNvPr>
        <xdr:cNvCxnSpPr/>
      </xdr:nvCxnSpPr>
      <xdr:spPr>
        <a:xfrm>
          <a:off x="8686800" y="1450875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68943</xdr:rowOff>
    </xdr:from>
    <xdr:to>
      <xdr:col>46</xdr:col>
      <xdr:colOff>38100</xdr:colOff>
      <xdr:row>84</xdr:row>
      <xdr:rowOff>170543</xdr:rowOff>
    </xdr:to>
    <xdr:sp macro="" textlink="">
      <xdr:nvSpPr>
        <xdr:cNvPr id="360" name="楕円 359">
          <a:extLst>
            <a:ext uri="{FF2B5EF4-FFF2-40B4-BE49-F238E27FC236}">
              <a16:creationId xmlns:a16="http://schemas.microsoft.com/office/drawing/2014/main" id="{33288031-CDF0-41FE-9C66-6ABC3A6067FA}"/>
            </a:ext>
          </a:extLst>
        </xdr:cNvPr>
        <xdr:cNvSpPr/>
      </xdr:nvSpPr>
      <xdr:spPr>
        <a:xfrm>
          <a:off x="7846060" y="1446883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108857</xdr:rowOff>
    </xdr:from>
    <xdr:to>
      <xdr:col>50</xdr:col>
      <xdr:colOff>114300</xdr:colOff>
      <xdr:row>84</xdr:row>
      <xdr:rowOff>119743</xdr:rowOff>
    </xdr:to>
    <xdr:cxnSp macro="">
      <xdr:nvCxnSpPr>
        <xdr:cNvPr id="361" name="直線コネクタ 360">
          <a:extLst>
            <a:ext uri="{FF2B5EF4-FFF2-40B4-BE49-F238E27FC236}">
              <a16:creationId xmlns:a16="http://schemas.microsoft.com/office/drawing/2014/main" id="{DCA76977-A31E-4429-9DFD-E1DA5C6B1224}"/>
            </a:ext>
          </a:extLst>
        </xdr:cNvPr>
        <xdr:cNvCxnSpPr/>
      </xdr:nvCxnSpPr>
      <xdr:spPr>
        <a:xfrm flipV="1">
          <a:off x="7889240" y="14508752"/>
          <a:ext cx="79756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36286</xdr:rowOff>
    </xdr:from>
    <xdr:to>
      <xdr:col>41</xdr:col>
      <xdr:colOff>101600</xdr:colOff>
      <xdr:row>84</xdr:row>
      <xdr:rowOff>137886</xdr:rowOff>
    </xdr:to>
    <xdr:sp macro="" textlink="">
      <xdr:nvSpPr>
        <xdr:cNvPr id="362" name="楕円 361">
          <a:extLst>
            <a:ext uri="{FF2B5EF4-FFF2-40B4-BE49-F238E27FC236}">
              <a16:creationId xmlns:a16="http://schemas.microsoft.com/office/drawing/2014/main" id="{325301B2-288F-4EB7-B808-122FAEBA3F4C}"/>
            </a:ext>
          </a:extLst>
        </xdr:cNvPr>
        <xdr:cNvSpPr/>
      </xdr:nvSpPr>
      <xdr:spPr>
        <a:xfrm>
          <a:off x="7029450" y="1443808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87086</xdr:rowOff>
    </xdr:from>
    <xdr:to>
      <xdr:col>45</xdr:col>
      <xdr:colOff>177800</xdr:colOff>
      <xdr:row>84</xdr:row>
      <xdr:rowOff>119743</xdr:rowOff>
    </xdr:to>
    <xdr:cxnSp macro="">
      <xdr:nvCxnSpPr>
        <xdr:cNvPr id="363" name="直線コネクタ 362">
          <a:extLst>
            <a:ext uri="{FF2B5EF4-FFF2-40B4-BE49-F238E27FC236}">
              <a16:creationId xmlns:a16="http://schemas.microsoft.com/office/drawing/2014/main" id="{86547F33-A0D2-47B6-AB54-F4168FA04913}"/>
            </a:ext>
          </a:extLst>
        </xdr:cNvPr>
        <xdr:cNvCxnSpPr/>
      </xdr:nvCxnSpPr>
      <xdr:spPr>
        <a:xfrm>
          <a:off x="7084060" y="14490791"/>
          <a:ext cx="80518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58057</xdr:rowOff>
    </xdr:from>
    <xdr:to>
      <xdr:col>36</xdr:col>
      <xdr:colOff>165100</xdr:colOff>
      <xdr:row>84</xdr:row>
      <xdr:rowOff>159657</xdr:rowOff>
    </xdr:to>
    <xdr:sp macro="" textlink="">
      <xdr:nvSpPr>
        <xdr:cNvPr id="364" name="楕円 363">
          <a:extLst>
            <a:ext uri="{FF2B5EF4-FFF2-40B4-BE49-F238E27FC236}">
              <a16:creationId xmlns:a16="http://schemas.microsoft.com/office/drawing/2014/main" id="{4C61A0D9-42A9-461D-955B-E41B4B9A232D}"/>
            </a:ext>
          </a:extLst>
        </xdr:cNvPr>
        <xdr:cNvSpPr/>
      </xdr:nvSpPr>
      <xdr:spPr>
        <a:xfrm>
          <a:off x="6231890" y="1445604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87086</xdr:rowOff>
    </xdr:from>
    <xdr:to>
      <xdr:col>41</xdr:col>
      <xdr:colOff>50800</xdr:colOff>
      <xdr:row>84</xdr:row>
      <xdr:rowOff>108857</xdr:rowOff>
    </xdr:to>
    <xdr:cxnSp macro="">
      <xdr:nvCxnSpPr>
        <xdr:cNvPr id="365" name="直線コネクタ 364">
          <a:extLst>
            <a:ext uri="{FF2B5EF4-FFF2-40B4-BE49-F238E27FC236}">
              <a16:creationId xmlns:a16="http://schemas.microsoft.com/office/drawing/2014/main" id="{88E2F2D1-FF3B-47C7-AB31-F8F89888E03A}"/>
            </a:ext>
          </a:extLst>
        </xdr:cNvPr>
        <xdr:cNvCxnSpPr/>
      </xdr:nvCxnSpPr>
      <xdr:spPr>
        <a:xfrm flipV="1">
          <a:off x="6286500" y="14490791"/>
          <a:ext cx="79756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2F621C5E-8D7C-41CB-B462-5C05C5E43942}"/>
            </a:ext>
          </a:extLst>
        </xdr:cNvPr>
        <xdr:cNvSpPr txBox="1"/>
      </xdr:nvSpPr>
      <xdr:spPr>
        <a:xfrm>
          <a:off x="8454467" y="1407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15E9BCFC-FB46-4C47-809F-D8DB1B65E3C4}"/>
            </a:ext>
          </a:extLst>
        </xdr:cNvPr>
        <xdr:cNvSpPr txBox="1"/>
      </xdr:nvSpPr>
      <xdr:spPr>
        <a:xfrm>
          <a:off x="7673417" y="1407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A177436A-FA96-44AF-BAEF-1BA57FF36904}"/>
            </a:ext>
          </a:extLst>
        </xdr:cNvPr>
        <xdr:cNvSpPr txBox="1"/>
      </xdr:nvSpPr>
      <xdr:spPr>
        <a:xfrm>
          <a:off x="6866332" y="1407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CF27FE84-F86E-47A6-8AD1-E4252DD7FFF2}"/>
            </a:ext>
          </a:extLst>
        </xdr:cNvPr>
        <xdr:cNvSpPr txBox="1"/>
      </xdr:nvSpPr>
      <xdr:spPr>
        <a:xfrm>
          <a:off x="6068772" y="1407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150784</xdr:rowOff>
    </xdr:from>
    <xdr:ext cx="469744" cy="259045"/>
    <xdr:sp macro="" textlink="">
      <xdr:nvSpPr>
        <xdr:cNvPr id="370" name="n_1mainValue【福祉施設】&#10;一人当たり面積">
          <a:extLst>
            <a:ext uri="{FF2B5EF4-FFF2-40B4-BE49-F238E27FC236}">
              <a16:creationId xmlns:a16="http://schemas.microsoft.com/office/drawing/2014/main" id="{2762E056-A19E-40FF-9BFA-F78B778CD719}"/>
            </a:ext>
          </a:extLst>
        </xdr:cNvPr>
        <xdr:cNvSpPr txBox="1"/>
      </xdr:nvSpPr>
      <xdr:spPr>
        <a:xfrm>
          <a:off x="8454467" y="1455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161670</xdr:rowOff>
    </xdr:from>
    <xdr:ext cx="469744" cy="259045"/>
    <xdr:sp macro="" textlink="">
      <xdr:nvSpPr>
        <xdr:cNvPr id="371" name="n_2mainValue【福祉施設】&#10;一人当たり面積">
          <a:extLst>
            <a:ext uri="{FF2B5EF4-FFF2-40B4-BE49-F238E27FC236}">
              <a16:creationId xmlns:a16="http://schemas.microsoft.com/office/drawing/2014/main" id="{EEDA56A8-8D83-4CD2-8808-B598159064DC}"/>
            </a:ext>
          </a:extLst>
        </xdr:cNvPr>
        <xdr:cNvSpPr txBox="1"/>
      </xdr:nvSpPr>
      <xdr:spPr>
        <a:xfrm>
          <a:off x="7673417" y="1456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129013</xdr:rowOff>
    </xdr:from>
    <xdr:ext cx="469744" cy="259045"/>
    <xdr:sp macro="" textlink="">
      <xdr:nvSpPr>
        <xdr:cNvPr id="372" name="n_3mainValue【福祉施設】&#10;一人当たり面積">
          <a:extLst>
            <a:ext uri="{FF2B5EF4-FFF2-40B4-BE49-F238E27FC236}">
              <a16:creationId xmlns:a16="http://schemas.microsoft.com/office/drawing/2014/main" id="{1088AB40-F367-4DF5-B883-09806DCBB97F}"/>
            </a:ext>
          </a:extLst>
        </xdr:cNvPr>
        <xdr:cNvSpPr txBox="1"/>
      </xdr:nvSpPr>
      <xdr:spPr>
        <a:xfrm>
          <a:off x="6866332" y="1453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150784</xdr:rowOff>
    </xdr:from>
    <xdr:ext cx="469744" cy="259045"/>
    <xdr:sp macro="" textlink="">
      <xdr:nvSpPr>
        <xdr:cNvPr id="373" name="n_4mainValue【福祉施設】&#10;一人当たり面積">
          <a:extLst>
            <a:ext uri="{FF2B5EF4-FFF2-40B4-BE49-F238E27FC236}">
              <a16:creationId xmlns:a16="http://schemas.microsoft.com/office/drawing/2014/main" id="{F0F3C165-01BA-4895-AA43-055D0BF1EF2A}"/>
            </a:ext>
          </a:extLst>
        </xdr:cNvPr>
        <xdr:cNvSpPr txBox="1"/>
      </xdr:nvSpPr>
      <xdr:spPr>
        <a:xfrm>
          <a:off x="6068772" y="1455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2E9E3F6B-4804-4B32-B636-94DA94792CFF}"/>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B940939-4763-4F10-B383-7057F48B790F}"/>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EFC56898-16E4-4965-B0C0-831B6EFFE185}"/>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88FC7954-7349-4585-A7D2-7565A99E95DC}"/>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FD2DAE05-79CD-443E-860E-533443F29E20}"/>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A1CFA355-54DD-4285-B0B4-F82585AF344E}"/>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8DE14F9-569A-4686-9F9B-A6C72BA17ABF}"/>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89D87125-2FF0-4694-BBA7-CE84F1ABC17B}"/>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BE317722-7BF4-485A-B3A3-0191E737F866}"/>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3DCA7D53-3C53-4F97-B13E-442EE58BF318}"/>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6C16B408-33D7-4C0E-9BD0-9315B41403BB}"/>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FE63BDA1-6287-4432-B692-B707790E23A1}"/>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2ED49645-E81F-4605-846F-552716073677}"/>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C6D1AF8E-D3B3-4CE0-93F5-4393E16AADDC}"/>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FD954506-95C2-4476-8F86-E10992106BBF}"/>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E4C30CA1-82CD-465C-ACD1-178231E3C1F1}"/>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B5C41211-A41F-4FA4-B57A-408427DB456E}"/>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C960C55B-F553-44E9-99DF-ED8E45688DB4}"/>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2B041667-E34F-4A2E-B931-AB03483F9FA2}"/>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941DB161-2DCB-49AA-9469-FFEA9361629F}"/>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7DDDC18E-7318-48EC-AAB0-7E8CA4E2476F}"/>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6EA6BBED-2847-487F-B083-5D647C513161}"/>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4B99FA9D-47EA-4F39-8558-9A20B8866C8D}"/>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3F303079-4C56-4DAC-8C28-FDF373CBEB09}"/>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E9F561D3-2F2F-4FAF-A2A9-7EEB9A81DDA0}"/>
            </a:ext>
          </a:extLst>
        </xdr:cNvPr>
        <xdr:cNvCxnSpPr/>
      </xdr:nvCxnSpPr>
      <xdr:spPr>
        <a:xfrm flipV="1">
          <a:off x="4173855" y="17162146"/>
          <a:ext cx="0" cy="1506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3C141103-3120-425F-A1F1-98D925E63950}"/>
            </a:ext>
          </a:extLst>
        </xdr:cNvPr>
        <xdr:cNvSpPr txBox="1"/>
      </xdr:nvSpPr>
      <xdr:spPr>
        <a:xfrm>
          <a:off x="421259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FB34F7F7-5A8D-414F-9780-5B1D133CC11F}"/>
            </a:ext>
          </a:extLst>
        </xdr:cNvPr>
        <xdr:cNvCxnSpPr/>
      </xdr:nvCxnSpPr>
      <xdr:spPr>
        <a:xfrm>
          <a:off x="411226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185E27BE-878D-422A-A78D-11FE4CC0D666}"/>
            </a:ext>
          </a:extLst>
        </xdr:cNvPr>
        <xdr:cNvSpPr txBox="1"/>
      </xdr:nvSpPr>
      <xdr:spPr>
        <a:xfrm>
          <a:off x="4212590" y="16937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DF08D437-38B1-4134-8B12-5A5B3B7237AD}"/>
            </a:ext>
          </a:extLst>
        </xdr:cNvPr>
        <xdr:cNvCxnSpPr/>
      </xdr:nvCxnSpPr>
      <xdr:spPr>
        <a:xfrm>
          <a:off x="4112260" y="171621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E8283A0B-8ED8-45BD-8AB2-EE7339B30DDD}"/>
            </a:ext>
          </a:extLst>
        </xdr:cNvPr>
        <xdr:cNvSpPr txBox="1"/>
      </xdr:nvSpPr>
      <xdr:spPr>
        <a:xfrm>
          <a:off x="4212590" y="17583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55BBCB50-918B-4D4D-BECA-0A91CDC1D07F}"/>
            </a:ext>
          </a:extLst>
        </xdr:cNvPr>
        <xdr:cNvSpPr/>
      </xdr:nvSpPr>
      <xdr:spPr>
        <a:xfrm>
          <a:off x="4131310" y="1772665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089CE3E5-7E3F-43D4-9E93-BE6B04491A02}"/>
            </a:ext>
          </a:extLst>
        </xdr:cNvPr>
        <xdr:cNvSpPr/>
      </xdr:nvSpPr>
      <xdr:spPr>
        <a:xfrm>
          <a:off x="3388360" y="17717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BE70B25D-3958-4758-8F5B-0A2D787824AF}"/>
            </a:ext>
          </a:extLst>
        </xdr:cNvPr>
        <xdr:cNvSpPr/>
      </xdr:nvSpPr>
      <xdr:spPr>
        <a:xfrm>
          <a:off x="2571750" y="176809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A3063E9C-6C1A-4883-9B8D-705363DAE538}"/>
            </a:ext>
          </a:extLst>
        </xdr:cNvPr>
        <xdr:cNvSpPr/>
      </xdr:nvSpPr>
      <xdr:spPr>
        <a:xfrm>
          <a:off x="1774190" y="176847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8F809C22-50A7-4F80-BCD5-9FE592F014CD}"/>
            </a:ext>
          </a:extLst>
        </xdr:cNvPr>
        <xdr:cNvSpPr/>
      </xdr:nvSpPr>
      <xdr:spPr>
        <a:xfrm>
          <a:off x="988060" y="1768094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9779D249-6E33-4A7E-A7AB-803A63E447DE}"/>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CB440048-9B69-446B-9B94-4C7EA3464462}"/>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4ECE9C64-9242-43A1-B8F3-9D6B6FDBA3D8}"/>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43BD2516-BC5A-4214-990E-0BDA141DBB3C}"/>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82FBD6D-BBA7-4710-8D3B-F98718ECC8FC}"/>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63500</xdr:rowOff>
    </xdr:from>
    <xdr:to>
      <xdr:col>24</xdr:col>
      <xdr:colOff>114300</xdr:colOff>
      <xdr:row>108</xdr:row>
      <xdr:rowOff>165100</xdr:rowOff>
    </xdr:to>
    <xdr:sp macro="" textlink="">
      <xdr:nvSpPr>
        <xdr:cNvPr id="414" name="楕円 413">
          <a:extLst>
            <a:ext uri="{FF2B5EF4-FFF2-40B4-BE49-F238E27FC236}">
              <a16:creationId xmlns:a16="http://schemas.microsoft.com/office/drawing/2014/main" id="{C30BB862-9373-4B13-9E77-B06915BAAB88}"/>
            </a:ext>
          </a:extLst>
        </xdr:cNvPr>
        <xdr:cNvSpPr/>
      </xdr:nvSpPr>
      <xdr:spPr>
        <a:xfrm>
          <a:off x="4131310" y="185762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149877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939D4E64-0EFD-495B-AB45-56E4AA1E44FE}"/>
            </a:ext>
          </a:extLst>
        </xdr:cNvPr>
        <xdr:cNvSpPr txBox="1"/>
      </xdr:nvSpPr>
      <xdr:spPr>
        <a:xfrm>
          <a:off x="4212590" y="18495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17780</xdr:rowOff>
    </xdr:from>
    <xdr:to>
      <xdr:col>20</xdr:col>
      <xdr:colOff>38100</xdr:colOff>
      <xdr:row>108</xdr:row>
      <xdr:rowOff>119380</xdr:rowOff>
    </xdr:to>
    <xdr:sp macro="" textlink="">
      <xdr:nvSpPr>
        <xdr:cNvPr id="416" name="楕円 415">
          <a:extLst>
            <a:ext uri="{FF2B5EF4-FFF2-40B4-BE49-F238E27FC236}">
              <a16:creationId xmlns:a16="http://schemas.microsoft.com/office/drawing/2014/main" id="{98FE1D13-37E0-44F2-A3BE-5D0B71D5687F}"/>
            </a:ext>
          </a:extLst>
        </xdr:cNvPr>
        <xdr:cNvSpPr/>
      </xdr:nvSpPr>
      <xdr:spPr>
        <a:xfrm>
          <a:off x="3388360" y="185381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68580</xdr:rowOff>
    </xdr:from>
    <xdr:to>
      <xdr:col>24</xdr:col>
      <xdr:colOff>63500</xdr:colOff>
      <xdr:row>108</xdr:row>
      <xdr:rowOff>114300</xdr:rowOff>
    </xdr:to>
    <xdr:cxnSp macro="">
      <xdr:nvCxnSpPr>
        <xdr:cNvPr id="417" name="直線コネクタ 416">
          <a:extLst>
            <a:ext uri="{FF2B5EF4-FFF2-40B4-BE49-F238E27FC236}">
              <a16:creationId xmlns:a16="http://schemas.microsoft.com/office/drawing/2014/main" id="{5577D7EB-1E78-4B89-B47B-39169786F6E2}"/>
            </a:ext>
          </a:extLst>
        </xdr:cNvPr>
        <xdr:cNvCxnSpPr/>
      </xdr:nvCxnSpPr>
      <xdr:spPr>
        <a:xfrm>
          <a:off x="3431540" y="18583275"/>
          <a:ext cx="7429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143511</xdr:rowOff>
    </xdr:from>
    <xdr:to>
      <xdr:col>15</xdr:col>
      <xdr:colOff>101600</xdr:colOff>
      <xdr:row>108</xdr:row>
      <xdr:rowOff>73661</xdr:rowOff>
    </xdr:to>
    <xdr:sp macro="" textlink="">
      <xdr:nvSpPr>
        <xdr:cNvPr id="418" name="楕円 417">
          <a:extLst>
            <a:ext uri="{FF2B5EF4-FFF2-40B4-BE49-F238E27FC236}">
              <a16:creationId xmlns:a16="http://schemas.microsoft.com/office/drawing/2014/main" id="{B13C22CD-19E7-4074-A84B-9B5639BB1337}"/>
            </a:ext>
          </a:extLst>
        </xdr:cNvPr>
        <xdr:cNvSpPr/>
      </xdr:nvSpPr>
      <xdr:spPr>
        <a:xfrm>
          <a:off x="2571750" y="184867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22861</xdr:rowOff>
    </xdr:from>
    <xdr:to>
      <xdr:col>19</xdr:col>
      <xdr:colOff>177800</xdr:colOff>
      <xdr:row>108</xdr:row>
      <xdr:rowOff>68580</xdr:rowOff>
    </xdr:to>
    <xdr:cxnSp macro="">
      <xdr:nvCxnSpPr>
        <xdr:cNvPr id="419" name="直線コネクタ 418">
          <a:extLst>
            <a:ext uri="{FF2B5EF4-FFF2-40B4-BE49-F238E27FC236}">
              <a16:creationId xmlns:a16="http://schemas.microsoft.com/office/drawing/2014/main" id="{3191BDC7-A16E-4C95-BB2A-C5D6BFC790FC}"/>
            </a:ext>
          </a:extLst>
        </xdr:cNvPr>
        <xdr:cNvCxnSpPr/>
      </xdr:nvCxnSpPr>
      <xdr:spPr>
        <a:xfrm>
          <a:off x="2626360" y="18535651"/>
          <a:ext cx="80518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97789</xdr:rowOff>
    </xdr:from>
    <xdr:to>
      <xdr:col>10</xdr:col>
      <xdr:colOff>165100</xdr:colOff>
      <xdr:row>108</xdr:row>
      <xdr:rowOff>27939</xdr:rowOff>
    </xdr:to>
    <xdr:sp macro="" textlink="">
      <xdr:nvSpPr>
        <xdr:cNvPr id="420" name="楕円 419">
          <a:extLst>
            <a:ext uri="{FF2B5EF4-FFF2-40B4-BE49-F238E27FC236}">
              <a16:creationId xmlns:a16="http://schemas.microsoft.com/office/drawing/2014/main" id="{A1653D93-D491-4A3C-AE86-E4994148F9F4}"/>
            </a:ext>
          </a:extLst>
        </xdr:cNvPr>
        <xdr:cNvSpPr/>
      </xdr:nvSpPr>
      <xdr:spPr>
        <a:xfrm>
          <a:off x="1774190" y="184391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148589</xdr:rowOff>
    </xdr:from>
    <xdr:to>
      <xdr:col>15</xdr:col>
      <xdr:colOff>50800</xdr:colOff>
      <xdr:row>108</xdr:row>
      <xdr:rowOff>22861</xdr:rowOff>
    </xdr:to>
    <xdr:cxnSp macro="">
      <xdr:nvCxnSpPr>
        <xdr:cNvPr id="421" name="直線コネクタ 420">
          <a:extLst>
            <a:ext uri="{FF2B5EF4-FFF2-40B4-BE49-F238E27FC236}">
              <a16:creationId xmlns:a16="http://schemas.microsoft.com/office/drawing/2014/main" id="{4E9EB50C-3AF6-47F3-A296-8BC3B03D6765}"/>
            </a:ext>
          </a:extLst>
        </xdr:cNvPr>
        <xdr:cNvCxnSpPr/>
      </xdr:nvCxnSpPr>
      <xdr:spPr>
        <a:xfrm>
          <a:off x="1828800" y="18491834"/>
          <a:ext cx="797560" cy="4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52070</xdr:rowOff>
    </xdr:from>
    <xdr:to>
      <xdr:col>6</xdr:col>
      <xdr:colOff>38100</xdr:colOff>
      <xdr:row>107</xdr:row>
      <xdr:rowOff>153670</xdr:rowOff>
    </xdr:to>
    <xdr:sp macro="" textlink="">
      <xdr:nvSpPr>
        <xdr:cNvPr id="422" name="楕円 421">
          <a:extLst>
            <a:ext uri="{FF2B5EF4-FFF2-40B4-BE49-F238E27FC236}">
              <a16:creationId xmlns:a16="http://schemas.microsoft.com/office/drawing/2014/main" id="{111FA766-0BB4-46EA-9C12-72E7881E6ECF}"/>
            </a:ext>
          </a:extLst>
        </xdr:cNvPr>
        <xdr:cNvSpPr/>
      </xdr:nvSpPr>
      <xdr:spPr>
        <a:xfrm>
          <a:off x="988060" y="184010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102870</xdr:rowOff>
    </xdr:from>
    <xdr:to>
      <xdr:col>10</xdr:col>
      <xdr:colOff>114300</xdr:colOff>
      <xdr:row>107</xdr:row>
      <xdr:rowOff>148589</xdr:rowOff>
    </xdr:to>
    <xdr:cxnSp macro="">
      <xdr:nvCxnSpPr>
        <xdr:cNvPr id="423" name="直線コネクタ 422">
          <a:extLst>
            <a:ext uri="{FF2B5EF4-FFF2-40B4-BE49-F238E27FC236}">
              <a16:creationId xmlns:a16="http://schemas.microsoft.com/office/drawing/2014/main" id="{DBD8C57D-7D1A-4B3C-8EBF-B4E1CB005682}"/>
            </a:ext>
          </a:extLst>
        </xdr:cNvPr>
        <xdr:cNvCxnSpPr/>
      </xdr:nvCxnSpPr>
      <xdr:spPr>
        <a:xfrm>
          <a:off x="1031240" y="18446115"/>
          <a:ext cx="79756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871DE23F-B620-4CF7-AA68-5940CE2F5605}"/>
            </a:ext>
          </a:extLst>
        </xdr:cNvPr>
        <xdr:cNvSpPr txBox="1"/>
      </xdr:nvSpPr>
      <xdr:spPr>
        <a:xfrm>
          <a:off x="32391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8386E53C-2A86-4C14-B5C8-885D2045C56B}"/>
            </a:ext>
          </a:extLst>
        </xdr:cNvPr>
        <xdr:cNvSpPr txBox="1"/>
      </xdr:nvSpPr>
      <xdr:spPr>
        <a:xfrm>
          <a:off x="24390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5B584A7A-A53A-4353-9214-B80685BC014B}"/>
            </a:ext>
          </a:extLst>
        </xdr:cNvPr>
        <xdr:cNvSpPr txBox="1"/>
      </xdr:nvSpPr>
      <xdr:spPr>
        <a:xfrm>
          <a:off x="164148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5A710818-8AF3-44B4-BBD0-30C256481763}"/>
            </a:ext>
          </a:extLst>
        </xdr:cNvPr>
        <xdr:cNvSpPr txBox="1"/>
      </xdr:nvSpPr>
      <xdr:spPr>
        <a:xfrm>
          <a:off x="855354" y="174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110507</xdr:rowOff>
    </xdr:from>
    <xdr:ext cx="405111" cy="259045"/>
    <xdr:sp macro="" textlink="">
      <xdr:nvSpPr>
        <xdr:cNvPr id="428" name="n_1mainValue【市民会館】&#10;有形固定資産減価償却率">
          <a:extLst>
            <a:ext uri="{FF2B5EF4-FFF2-40B4-BE49-F238E27FC236}">
              <a16:creationId xmlns:a16="http://schemas.microsoft.com/office/drawing/2014/main" id="{7DB4DAE2-CF1D-49AD-8B84-1C3061BE0D6D}"/>
            </a:ext>
          </a:extLst>
        </xdr:cNvPr>
        <xdr:cNvSpPr txBox="1"/>
      </xdr:nvSpPr>
      <xdr:spPr>
        <a:xfrm>
          <a:off x="3239144" y="186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64788</xdr:rowOff>
    </xdr:from>
    <xdr:ext cx="405111" cy="259045"/>
    <xdr:sp macro="" textlink="">
      <xdr:nvSpPr>
        <xdr:cNvPr id="429" name="n_2mainValue【市民会館】&#10;有形固定資産減価償却率">
          <a:extLst>
            <a:ext uri="{FF2B5EF4-FFF2-40B4-BE49-F238E27FC236}">
              <a16:creationId xmlns:a16="http://schemas.microsoft.com/office/drawing/2014/main" id="{3E63D64E-9B55-4256-84AE-9D4CBC1D4409}"/>
            </a:ext>
          </a:extLst>
        </xdr:cNvPr>
        <xdr:cNvSpPr txBox="1"/>
      </xdr:nvSpPr>
      <xdr:spPr>
        <a:xfrm>
          <a:off x="2439044" y="18579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19066</xdr:rowOff>
    </xdr:from>
    <xdr:ext cx="405111" cy="259045"/>
    <xdr:sp macro="" textlink="">
      <xdr:nvSpPr>
        <xdr:cNvPr id="430" name="n_3mainValue【市民会館】&#10;有形固定資産減価償却率">
          <a:extLst>
            <a:ext uri="{FF2B5EF4-FFF2-40B4-BE49-F238E27FC236}">
              <a16:creationId xmlns:a16="http://schemas.microsoft.com/office/drawing/2014/main" id="{BBC418F0-7293-4A5B-9466-53AF2E64E635}"/>
            </a:ext>
          </a:extLst>
        </xdr:cNvPr>
        <xdr:cNvSpPr txBox="1"/>
      </xdr:nvSpPr>
      <xdr:spPr>
        <a:xfrm>
          <a:off x="1641484" y="18531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144797</xdr:rowOff>
    </xdr:from>
    <xdr:ext cx="405111" cy="259045"/>
    <xdr:sp macro="" textlink="">
      <xdr:nvSpPr>
        <xdr:cNvPr id="431" name="n_4mainValue【市民会館】&#10;有形固定資産減価償却率">
          <a:extLst>
            <a:ext uri="{FF2B5EF4-FFF2-40B4-BE49-F238E27FC236}">
              <a16:creationId xmlns:a16="http://schemas.microsoft.com/office/drawing/2014/main" id="{7C905643-EA7C-4930-8BC1-6209AD1037E1}"/>
            </a:ext>
          </a:extLst>
        </xdr:cNvPr>
        <xdr:cNvSpPr txBox="1"/>
      </xdr:nvSpPr>
      <xdr:spPr>
        <a:xfrm>
          <a:off x="855354" y="1848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96E4E950-FA2A-48D6-BCDD-FAF404DA024E}"/>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8CF3D4B6-1C5C-4963-97E2-FC33C2E304FE}"/>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F4E2B905-ECD1-4977-8086-A8AF00974158}"/>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643F1B2A-27CA-44D6-B50D-365E7925AB1E}"/>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9ECFC0FA-0809-4602-8942-50497DBDCFE9}"/>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128DF39C-C2CD-4DA4-B546-1F3F40C7BCE7}"/>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E5E1BB4D-6557-467A-A3D2-609AC69E9055}"/>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2453D3B8-39C1-48CF-B60A-0073334CFB3B}"/>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BB29BCF5-5670-401F-B53A-1C4539FDE1E5}"/>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AA5D0823-E9F0-4A82-A86F-B374C1B2C32D}"/>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44C0505A-58F1-4C58-84F3-7E31D28F5111}"/>
            </a:ext>
          </a:extLst>
        </xdr:cNvPr>
        <xdr:cNvCxnSpPr/>
      </xdr:nvCxnSpPr>
      <xdr:spPr>
        <a:xfrm>
          <a:off x="5960110" y="1847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1E7617B2-440C-4A68-B191-CF14D37DEE99}"/>
            </a:ext>
          </a:extLst>
        </xdr:cNvPr>
        <xdr:cNvSpPr txBox="1"/>
      </xdr:nvSpPr>
      <xdr:spPr>
        <a:xfrm>
          <a:off x="5527221" y="1833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C3C877DE-22BD-4617-801F-ED4E0D1A1DCC}"/>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44EC560E-3A66-4C4A-A079-4FCE05970245}"/>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25A390CA-B0A0-4348-9EAA-942351E3AC70}"/>
            </a:ext>
          </a:extLst>
        </xdr:cNvPr>
        <xdr:cNvCxnSpPr/>
      </xdr:nvCxnSpPr>
      <xdr:spPr>
        <a:xfrm>
          <a:off x="5960110" y="17331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72B0D37B-0992-49DB-A062-C8E65BACF3D1}"/>
            </a:ext>
          </a:extLst>
        </xdr:cNvPr>
        <xdr:cNvSpPr txBox="1"/>
      </xdr:nvSpPr>
      <xdr:spPr>
        <a:xfrm>
          <a:off x="5527221" y="1719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BE8A7571-F772-42D1-AE9C-74DCA4098E78}"/>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944894A4-3118-44D6-B0A3-6DFE355BE395}"/>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A4E8430E-E661-4E89-9812-562E72867B94}"/>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10976B50-B876-4E14-96B1-BD848C7A0E29}"/>
            </a:ext>
          </a:extLst>
        </xdr:cNvPr>
        <xdr:cNvCxnSpPr/>
      </xdr:nvCxnSpPr>
      <xdr:spPr>
        <a:xfrm flipV="1">
          <a:off x="9429115" y="17228819"/>
          <a:ext cx="0" cy="1219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433373E7-69F4-476B-9B71-36CDBDFBD722}"/>
            </a:ext>
          </a:extLst>
        </xdr:cNvPr>
        <xdr:cNvSpPr txBox="1"/>
      </xdr:nvSpPr>
      <xdr:spPr>
        <a:xfrm>
          <a:off x="9467850"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D0BD6F17-D3F5-4597-985F-A7D5468B83D7}"/>
            </a:ext>
          </a:extLst>
        </xdr:cNvPr>
        <xdr:cNvCxnSpPr/>
      </xdr:nvCxnSpPr>
      <xdr:spPr>
        <a:xfrm>
          <a:off x="9356090" y="1844802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EDCF8EDD-A395-4CE4-9102-120A70CEC303}"/>
            </a:ext>
          </a:extLst>
        </xdr:cNvPr>
        <xdr:cNvSpPr txBox="1"/>
      </xdr:nvSpPr>
      <xdr:spPr>
        <a:xfrm>
          <a:off x="9467850" y="17000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E491C535-4B3A-492B-AD00-2BF3380C6FBA}"/>
            </a:ext>
          </a:extLst>
        </xdr:cNvPr>
        <xdr:cNvCxnSpPr/>
      </xdr:nvCxnSpPr>
      <xdr:spPr>
        <a:xfrm>
          <a:off x="9356090" y="172288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7D6A459B-02A8-42F3-AF9C-2A38433309E6}"/>
            </a:ext>
          </a:extLst>
        </xdr:cNvPr>
        <xdr:cNvSpPr txBox="1"/>
      </xdr:nvSpPr>
      <xdr:spPr>
        <a:xfrm>
          <a:off x="9467850" y="1782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52C57256-5EC7-49AA-9361-940893022C26}"/>
            </a:ext>
          </a:extLst>
        </xdr:cNvPr>
        <xdr:cNvSpPr/>
      </xdr:nvSpPr>
      <xdr:spPr>
        <a:xfrm>
          <a:off x="9394190" y="1796669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4C895DA2-A19F-48CC-A379-D83B6DCDE33A}"/>
            </a:ext>
          </a:extLst>
        </xdr:cNvPr>
        <xdr:cNvSpPr/>
      </xdr:nvSpPr>
      <xdr:spPr>
        <a:xfrm>
          <a:off x="8632190" y="179743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374810D1-5A52-468E-9807-8F3F2D8D717F}"/>
            </a:ext>
          </a:extLst>
        </xdr:cNvPr>
        <xdr:cNvSpPr/>
      </xdr:nvSpPr>
      <xdr:spPr>
        <a:xfrm>
          <a:off x="7846060" y="179952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EBA4DD09-8C14-4D83-B9DD-3430740ACF12}"/>
            </a:ext>
          </a:extLst>
        </xdr:cNvPr>
        <xdr:cNvSpPr/>
      </xdr:nvSpPr>
      <xdr:spPr>
        <a:xfrm>
          <a:off x="7029450" y="179952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D50AA868-ED2C-4FC4-8A94-C39D2A905A10}"/>
            </a:ext>
          </a:extLst>
        </xdr:cNvPr>
        <xdr:cNvSpPr/>
      </xdr:nvSpPr>
      <xdr:spPr>
        <a:xfrm>
          <a:off x="6231890" y="180200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2EE11F28-DA4C-48D3-836D-F4C0F604766A}"/>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DC666956-8CCB-4AD1-B23C-C3C8A24999F9}"/>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E6BB9057-F17E-4B65-8BA4-7D36996A8805}"/>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51137B1A-E2EA-402D-A98B-C6BFD5B210EF}"/>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3C18F656-3F1E-493E-BAB2-FE78CAFE03B5}"/>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53975</xdr:rowOff>
    </xdr:from>
    <xdr:to>
      <xdr:col>55</xdr:col>
      <xdr:colOff>50800</xdr:colOff>
      <xdr:row>107</xdr:row>
      <xdr:rowOff>155575</xdr:rowOff>
    </xdr:to>
    <xdr:sp macro="" textlink="">
      <xdr:nvSpPr>
        <xdr:cNvPr id="467" name="楕円 466">
          <a:extLst>
            <a:ext uri="{FF2B5EF4-FFF2-40B4-BE49-F238E27FC236}">
              <a16:creationId xmlns:a16="http://schemas.microsoft.com/office/drawing/2014/main" id="{5317B7EB-B9B6-4497-8B34-D65466EFBAB2}"/>
            </a:ext>
          </a:extLst>
        </xdr:cNvPr>
        <xdr:cNvSpPr/>
      </xdr:nvSpPr>
      <xdr:spPr>
        <a:xfrm>
          <a:off x="9394190" y="1840293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140352</xdr:rowOff>
    </xdr:from>
    <xdr:ext cx="469744" cy="259045"/>
    <xdr:sp macro="" textlink="">
      <xdr:nvSpPr>
        <xdr:cNvPr id="468" name="【市民会館】&#10;一人当たり面積該当値テキスト">
          <a:extLst>
            <a:ext uri="{FF2B5EF4-FFF2-40B4-BE49-F238E27FC236}">
              <a16:creationId xmlns:a16="http://schemas.microsoft.com/office/drawing/2014/main" id="{D7E81B6D-ABBE-45DF-A7DC-E38661253B5E}"/>
            </a:ext>
          </a:extLst>
        </xdr:cNvPr>
        <xdr:cNvSpPr txBox="1"/>
      </xdr:nvSpPr>
      <xdr:spPr>
        <a:xfrm>
          <a:off x="9467850" y="18310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53975</xdr:rowOff>
    </xdr:from>
    <xdr:to>
      <xdr:col>50</xdr:col>
      <xdr:colOff>165100</xdr:colOff>
      <xdr:row>107</xdr:row>
      <xdr:rowOff>155575</xdr:rowOff>
    </xdr:to>
    <xdr:sp macro="" textlink="">
      <xdr:nvSpPr>
        <xdr:cNvPr id="469" name="楕円 468">
          <a:extLst>
            <a:ext uri="{FF2B5EF4-FFF2-40B4-BE49-F238E27FC236}">
              <a16:creationId xmlns:a16="http://schemas.microsoft.com/office/drawing/2014/main" id="{0E543F01-8271-4819-80F1-16DB06EE329A}"/>
            </a:ext>
          </a:extLst>
        </xdr:cNvPr>
        <xdr:cNvSpPr/>
      </xdr:nvSpPr>
      <xdr:spPr>
        <a:xfrm>
          <a:off x="8632190" y="1840293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104775</xdr:rowOff>
    </xdr:from>
    <xdr:to>
      <xdr:col>55</xdr:col>
      <xdr:colOff>0</xdr:colOff>
      <xdr:row>107</xdr:row>
      <xdr:rowOff>104775</xdr:rowOff>
    </xdr:to>
    <xdr:cxnSp macro="">
      <xdr:nvCxnSpPr>
        <xdr:cNvPr id="470" name="直線コネクタ 469">
          <a:extLst>
            <a:ext uri="{FF2B5EF4-FFF2-40B4-BE49-F238E27FC236}">
              <a16:creationId xmlns:a16="http://schemas.microsoft.com/office/drawing/2014/main" id="{B335D436-7E85-4938-B252-961E72BE4B96}"/>
            </a:ext>
          </a:extLst>
        </xdr:cNvPr>
        <xdr:cNvCxnSpPr/>
      </xdr:nvCxnSpPr>
      <xdr:spPr>
        <a:xfrm>
          <a:off x="8686800" y="1844802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53975</xdr:rowOff>
    </xdr:from>
    <xdr:to>
      <xdr:col>46</xdr:col>
      <xdr:colOff>38100</xdr:colOff>
      <xdr:row>107</xdr:row>
      <xdr:rowOff>155575</xdr:rowOff>
    </xdr:to>
    <xdr:sp macro="" textlink="">
      <xdr:nvSpPr>
        <xdr:cNvPr id="471" name="楕円 470">
          <a:extLst>
            <a:ext uri="{FF2B5EF4-FFF2-40B4-BE49-F238E27FC236}">
              <a16:creationId xmlns:a16="http://schemas.microsoft.com/office/drawing/2014/main" id="{2CD08087-4F67-4C0E-9ECF-4764DCC171BF}"/>
            </a:ext>
          </a:extLst>
        </xdr:cNvPr>
        <xdr:cNvSpPr/>
      </xdr:nvSpPr>
      <xdr:spPr>
        <a:xfrm>
          <a:off x="7846060" y="184029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104775</xdr:rowOff>
    </xdr:from>
    <xdr:to>
      <xdr:col>50</xdr:col>
      <xdr:colOff>114300</xdr:colOff>
      <xdr:row>107</xdr:row>
      <xdr:rowOff>104775</xdr:rowOff>
    </xdr:to>
    <xdr:cxnSp macro="">
      <xdr:nvCxnSpPr>
        <xdr:cNvPr id="472" name="直線コネクタ 471">
          <a:extLst>
            <a:ext uri="{FF2B5EF4-FFF2-40B4-BE49-F238E27FC236}">
              <a16:creationId xmlns:a16="http://schemas.microsoft.com/office/drawing/2014/main" id="{8F216947-7C1C-4E61-B716-3324675ADBEB}"/>
            </a:ext>
          </a:extLst>
        </xdr:cNvPr>
        <xdr:cNvCxnSpPr/>
      </xdr:nvCxnSpPr>
      <xdr:spPr>
        <a:xfrm>
          <a:off x="7889240" y="1844802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53975</xdr:rowOff>
    </xdr:from>
    <xdr:to>
      <xdr:col>41</xdr:col>
      <xdr:colOff>101600</xdr:colOff>
      <xdr:row>107</xdr:row>
      <xdr:rowOff>155575</xdr:rowOff>
    </xdr:to>
    <xdr:sp macro="" textlink="">
      <xdr:nvSpPr>
        <xdr:cNvPr id="473" name="楕円 472">
          <a:extLst>
            <a:ext uri="{FF2B5EF4-FFF2-40B4-BE49-F238E27FC236}">
              <a16:creationId xmlns:a16="http://schemas.microsoft.com/office/drawing/2014/main" id="{1318B8C9-AAA9-4A8E-8E60-8D53FC7F1C86}"/>
            </a:ext>
          </a:extLst>
        </xdr:cNvPr>
        <xdr:cNvSpPr/>
      </xdr:nvSpPr>
      <xdr:spPr>
        <a:xfrm>
          <a:off x="7029450" y="184029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104775</xdr:rowOff>
    </xdr:from>
    <xdr:to>
      <xdr:col>45</xdr:col>
      <xdr:colOff>177800</xdr:colOff>
      <xdr:row>107</xdr:row>
      <xdr:rowOff>104775</xdr:rowOff>
    </xdr:to>
    <xdr:cxnSp macro="">
      <xdr:nvCxnSpPr>
        <xdr:cNvPr id="474" name="直線コネクタ 473">
          <a:extLst>
            <a:ext uri="{FF2B5EF4-FFF2-40B4-BE49-F238E27FC236}">
              <a16:creationId xmlns:a16="http://schemas.microsoft.com/office/drawing/2014/main" id="{31F50D3C-182E-4F9D-B0EB-8EF709308D96}"/>
            </a:ext>
          </a:extLst>
        </xdr:cNvPr>
        <xdr:cNvCxnSpPr/>
      </xdr:nvCxnSpPr>
      <xdr:spPr>
        <a:xfrm>
          <a:off x="7084060" y="1844802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53975</xdr:rowOff>
    </xdr:from>
    <xdr:to>
      <xdr:col>36</xdr:col>
      <xdr:colOff>165100</xdr:colOff>
      <xdr:row>107</xdr:row>
      <xdr:rowOff>155575</xdr:rowOff>
    </xdr:to>
    <xdr:sp macro="" textlink="">
      <xdr:nvSpPr>
        <xdr:cNvPr id="475" name="楕円 474">
          <a:extLst>
            <a:ext uri="{FF2B5EF4-FFF2-40B4-BE49-F238E27FC236}">
              <a16:creationId xmlns:a16="http://schemas.microsoft.com/office/drawing/2014/main" id="{86C3C86B-9869-4827-ACE4-DB06F78AD7DE}"/>
            </a:ext>
          </a:extLst>
        </xdr:cNvPr>
        <xdr:cNvSpPr/>
      </xdr:nvSpPr>
      <xdr:spPr>
        <a:xfrm>
          <a:off x="6231890" y="1840293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104775</xdr:rowOff>
    </xdr:from>
    <xdr:to>
      <xdr:col>41</xdr:col>
      <xdr:colOff>50800</xdr:colOff>
      <xdr:row>107</xdr:row>
      <xdr:rowOff>104775</xdr:rowOff>
    </xdr:to>
    <xdr:cxnSp macro="">
      <xdr:nvCxnSpPr>
        <xdr:cNvPr id="476" name="直線コネクタ 475">
          <a:extLst>
            <a:ext uri="{FF2B5EF4-FFF2-40B4-BE49-F238E27FC236}">
              <a16:creationId xmlns:a16="http://schemas.microsoft.com/office/drawing/2014/main" id="{780F1FEC-291A-4567-B77A-134100ECEE4A}"/>
            </a:ext>
          </a:extLst>
        </xdr:cNvPr>
        <xdr:cNvCxnSpPr/>
      </xdr:nvCxnSpPr>
      <xdr:spPr>
        <a:xfrm>
          <a:off x="6286500" y="1844802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E63A7DEF-B4BB-465B-9B66-0DE1CD1C251C}"/>
            </a:ext>
          </a:extLst>
        </xdr:cNvPr>
        <xdr:cNvSpPr txBox="1"/>
      </xdr:nvSpPr>
      <xdr:spPr>
        <a:xfrm>
          <a:off x="8454467" y="177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2BA64D5D-0C77-4229-B4B0-061DCD8EC3C7}"/>
            </a:ext>
          </a:extLst>
        </xdr:cNvPr>
        <xdr:cNvSpPr txBox="1"/>
      </xdr:nvSpPr>
      <xdr:spPr>
        <a:xfrm>
          <a:off x="7673417" y="1776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A1A23B19-FDCE-4ACA-9409-801ECD59D214}"/>
            </a:ext>
          </a:extLst>
        </xdr:cNvPr>
        <xdr:cNvSpPr txBox="1"/>
      </xdr:nvSpPr>
      <xdr:spPr>
        <a:xfrm>
          <a:off x="6866332" y="1776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4EA33722-9B50-4BA7-8A2E-C720D872EC50}"/>
            </a:ext>
          </a:extLst>
        </xdr:cNvPr>
        <xdr:cNvSpPr txBox="1"/>
      </xdr:nvSpPr>
      <xdr:spPr>
        <a:xfrm>
          <a:off x="6068772" y="177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146702</xdr:rowOff>
    </xdr:from>
    <xdr:ext cx="469744" cy="259045"/>
    <xdr:sp macro="" textlink="">
      <xdr:nvSpPr>
        <xdr:cNvPr id="481" name="n_1mainValue【市民会館】&#10;一人当たり面積">
          <a:extLst>
            <a:ext uri="{FF2B5EF4-FFF2-40B4-BE49-F238E27FC236}">
              <a16:creationId xmlns:a16="http://schemas.microsoft.com/office/drawing/2014/main" id="{E80D23B4-DB4D-446F-944F-B1518A0E5E53}"/>
            </a:ext>
          </a:extLst>
        </xdr:cNvPr>
        <xdr:cNvSpPr txBox="1"/>
      </xdr:nvSpPr>
      <xdr:spPr>
        <a:xfrm>
          <a:off x="8454467"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146702</xdr:rowOff>
    </xdr:from>
    <xdr:ext cx="469744" cy="259045"/>
    <xdr:sp macro="" textlink="">
      <xdr:nvSpPr>
        <xdr:cNvPr id="482" name="n_2mainValue【市民会館】&#10;一人当たり面積">
          <a:extLst>
            <a:ext uri="{FF2B5EF4-FFF2-40B4-BE49-F238E27FC236}">
              <a16:creationId xmlns:a16="http://schemas.microsoft.com/office/drawing/2014/main" id="{FF6EFB9B-531A-47AB-B4B9-AE283CA8F8F4}"/>
            </a:ext>
          </a:extLst>
        </xdr:cNvPr>
        <xdr:cNvSpPr txBox="1"/>
      </xdr:nvSpPr>
      <xdr:spPr>
        <a:xfrm>
          <a:off x="7673417"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146702</xdr:rowOff>
    </xdr:from>
    <xdr:ext cx="469744" cy="259045"/>
    <xdr:sp macro="" textlink="">
      <xdr:nvSpPr>
        <xdr:cNvPr id="483" name="n_3mainValue【市民会館】&#10;一人当たり面積">
          <a:extLst>
            <a:ext uri="{FF2B5EF4-FFF2-40B4-BE49-F238E27FC236}">
              <a16:creationId xmlns:a16="http://schemas.microsoft.com/office/drawing/2014/main" id="{95B9BDEC-64A0-4CF3-A70E-DD599EA03A76}"/>
            </a:ext>
          </a:extLst>
        </xdr:cNvPr>
        <xdr:cNvSpPr txBox="1"/>
      </xdr:nvSpPr>
      <xdr:spPr>
        <a:xfrm>
          <a:off x="6866332"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146702</xdr:rowOff>
    </xdr:from>
    <xdr:ext cx="469744" cy="259045"/>
    <xdr:sp macro="" textlink="">
      <xdr:nvSpPr>
        <xdr:cNvPr id="484" name="n_4mainValue【市民会館】&#10;一人当たり面積">
          <a:extLst>
            <a:ext uri="{FF2B5EF4-FFF2-40B4-BE49-F238E27FC236}">
              <a16:creationId xmlns:a16="http://schemas.microsoft.com/office/drawing/2014/main" id="{3D425038-3579-4A07-AAE4-72A6C1127ACB}"/>
            </a:ext>
          </a:extLst>
        </xdr:cNvPr>
        <xdr:cNvSpPr txBox="1"/>
      </xdr:nvSpPr>
      <xdr:spPr>
        <a:xfrm>
          <a:off x="6068772"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C3813427-F8D8-4B37-A754-4F1A0D15581E}"/>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4120E951-4AD4-4386-A290-9BF2CDCA845B}"/>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244AED4A-1712-4512-98F8-199B6AFA1125}"/>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E23EF375-DA82-4587-BAA8-E858BF92EE59}"/>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EA357AE4-4A45-42EE-AE66-FEE937F6F64E}"/>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F1DBAD1C-8BDB-4EF0-BF3D-B9771DB31378}"/>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354D713A-638E-419C-9D47-1303A6674CF9}"/>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7CED2325-394D-446E-8D60-D2525374E088}"/>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DBBCE54F-2AEB-4A4A-99AB-F84AE83AA64B}"/>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197DCCC7-B0F0-49DE-8586-E492D5279D86}"/>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9F811C3D-DCD2-444C-A6B7-4D8CC881E0D5}"/>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2FC9405D-BB3B-43E1-A72E-A5D71EA35BDE}"/>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A82F9C69-F478-4D6E-B533-4001006A0B13}"/>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C2129105-C7B4-49E0-918B-5C8BCFC470E4}"/>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379B64E5-F75C-4DB4-8D2F-92FA62AFD1D0}"/>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FEBB31B2-7504-4700-9840-1BA705692C46}"/>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DC46A852-EA59-4ACF-9D08-D0C908057BFA}"/>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2CB5299B-E0B8-4E26-8168-0D5023F7CD53}"/>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E3258155-2044-4478-A7F0-2A525721653C}"/>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56A3DE9F-BFF9-4FAE-BD90-42FAF2E7532A}"/>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FF8E710F-90B5-451F-870D-7B87C3B5F531}"/>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93B3EF40-6398-4EF7-8653-282F0D5D5140}"/>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41E117C8-0914-41B3-B395-061DB6C39A6C}"/>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94C071DB-B3A1-4F60-9110-362E4A33A20B}"/>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CF9E6BA8-0D6F-4D77-B6E7-734753623075}"/>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2F2CEE8C-5CED-4FF8-BA89-2D483838612C}"/>
            </a:ext>
          </a:extLst>
        </xdr:cNvPr>
        <xdr:cNvCxnSpPr/>
      </xdr:nvCxnSpPr>
      <xdr:spPr>
        <a:xfrm flipV="1">
          <a:off x="14703424" y="5856242"/>
          <a:ext cx="0" cy="1285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419ABF83-59F1-4122-A9E9-860260C35FA3}"/>
            </a:ext>
          </a:extLst>
        </xdr:cNvPr>
        <xdr:cNvSpPr txBox="1"/>
      </xdr:nvSpPr>
      <xdr:spPr>
        <a:xfrm>
          <a:off x="1474216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9E7DA548-EBF1-4D0A-B4A9-7E4DA2E4CEA7}"/>
            </a:ext>
          </a:extLst>
        </xdr:cNvPr>
        <xdr:cNvCxnSpPr/>
      </xdr:nvCxnSpPr>
      <xdr:spPr>
        <a:xfrm>
          <a:off x="14611350" y="7141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16DC6223-E159-4930-B5A5-3D0B37712340}"/>
            </a:ext>
          </a:extLst>
        </xdr:cNvPr>
        <xdr:cNvSpPr txBox="1"/>
      </xdr:nvSpPr>
      <xdr:spPr>
        <a:xfrm>
          <a:off x="14742160" y="5631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7B5290DB-D312-4F82-8C51-9CE0CBDD12BE}"/>
            </a:ext>
          </a:extLst>
        </xdr:cNvPr>
        <xdr:cNvCxnSpPr/>
      </xdr:nvCxnSpPr>
      <xdr:spPr>
        <a:xfrm>
          <a:off x="14611350" y="58562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BEA3A8AA-7C8B-498E-98FF-F08495EB8CF6}"/>
            </a:ext>
          </a:extLst>
        </xdr:cNvPr>
        <xdr:cNvSpPr txBox="1"/>
      </xdr:nvSpPr>
      <xdr:spPr>
        <a:xfrm>
          <a:off x="14742160" y="645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A093A9BF-E06C-4973-A47A-94DE59BB7058}"/>
            </a:ext>
          </a:extLst>
        </xdr:cNvPr>
        <xdr:cNvSpPr/>
      </xdr:nvSpPr>
      <xdr:spPr>
        <a:xfrm>
          <a:off x="14649450" y="660962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153057E3-0B8B-4933-BF07-F9B4FBC760C0}"/>
            </a:ext>
          </a:extLst>
        </xdr:cNvPr>
        <xdr:cNvSpPr/>
      </xdr:nvSpPr>
      <xdr:spPr>
        <a:xfrm>
          <a:off x="13887450" y="66186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D6470B85-9915-410B-A74A-83BF96A7D11D}"/>
            </a:ext>
          </a:extLst>
        </xdr:cNvPr>
        <xdr:cNvSpPr/>
      </xdr:nvSpPr>
      <xdr:spPr>
        <a:xfrm>
          <a:off x="13089890" y="65911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A628EEA0-702F-4E5E-8B2A-392A18914232}"/>
            </a:ext>
          </a:extLst>
        </xdr:cNvPr>
        <xdr:cNvSpPr/>
      </xdr:nvSpPr>
      <xdr:spPr>
        <a:xfrm>
          <a:off x="12303760" y="65688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3DA8E78D-67A4-44BD-9951-78027D701608}"/>
            </a:ext>
          </a:extLst>
        </xdr:cNvPr>
        <xdr:cNvSpPr/>
      </xdr:nvSpPr>
      <xdr:spPr>
        <a:xfrm>
          <a:off x="11487150" y="65603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57ADE9CB-26BC-4D27-B7D0-4C023BAB8AB6}"/>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EF5420C8-D72B-42B4-AA4B-FEA3C78E89FC}"/>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D7E942FC-63BE-40C4-9C90-ECE290E7CE96}"/>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18D6035D-C11B-4BBD-93C2-758B839DB6FE}"/>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860F9115-0C7C-4AC6-9F7A-0D918EC89CCA}"/>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116840</xdr:rowOff>
    </xdr:from>
    <xdr:to>
      <xdr:col>85</xdr:col>
      <xdr:colOff>177800</xdr:colOff>
      <xdr:row>41</xdr:row>
      <xdr:rowOff>46990</xdr:rowOff>
    </xdr:to>
    <xdr:sp macro="" textlink="">
      <xdr:nvSpPr>
        <xdr:cNvPr id="526" name="楕円 525">
          <a:extLst>
            <a:ext uri="{FF2B5EF4-FFF2-40B4-BE49-F238E27FC236}">
              <a16:creationId xmlns:a16="http://schemas.microsoft.com/office/drawing/2014/main" id="{06DE7693-510D-4866-BB00-A0BC900F9523}"/>
            </a:ext>
          </a:extLst>
        </xdr:cNvPr>
        <xdr:cNvSpPr/>
      </xdr:nvSpPr>
      <xdr:spPr>
        <a:xfrm>
          <a:off x="14649450" y="69748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31767</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8243D76B-A68D-4BE4-B34C-180EAB1C05BB}"/>
            </a:ext>
          </a:extLst>
        </xdr:cNvPr>
        <xdr:cNvSpPr txBox="1"/>
      </xdr:nvSpPr>
      <xdr:spPr>
        <a:xfrm>
          <a:off x="14742160" y="6887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105410</xdr:rowOff>
    </xdr:from>
    <xdr:to>
      <xdr:col>81</xdr:col>
      <xdr:colOff>101600</xdr:colOff>
      <xdr:row>41</xdr:row>
      <xdr:rowOff>35560</xdr:rowOff>
    </xdr:to>
    <xdr:sp macro="" textlink="">
      <xdr:nvSpPr>
        <xdr:cNvPr id="528" name="楕円 527">
          <a:extLst>
            <a:ext uri="{FF2B5EF4-FFF2-40B4-BE49-F238E27FC236}">
              <a16:creationId xmlns:a16="http://schemas.microsoft.com/office/drawing/2014/main" id="{2F589C64-7F3A-4F0D-B97B-1B0D95992885}"/>
            </a:ext>
          </a:extLst>
        </xdr:cNvPr>
        <xdr:cNvSpPr/>
      </xdr:nvSpPr>
      <xdr:spPr>
        <a:xfrm>
          <a:off x="13887450" y="69615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156210</xdr:rowOff>
    </xdr:from>
    <xdr:to>
      <xdr:col>85</xdr:col>
      <xdr:colOff>127000</xdr:colOff>
      <xdr:row>40</xdr:row>
      <xdr:rowOff>167640</xdr:rowOff>
    </xdr:to>
    <xdr:cxnSp macro="">
      <xdr:nvCxnSpPr>
        <xdr:cNvPr id="529" name="直線コネクタ 528">
          <a:extLst>
            <a:ext uri="{FF2B5EF4-FFF2-40B4-BE49-F238E27FC236}">
              <a16:creationId xmlns:a16="http://schemas.microsoft.com/office/drawing/2014/main" id="{9F4BA9F9-093C-40C4-88E7-6F7C22B92124}"/>
            </a:ext>
          </a:extLst>
        </xdr:cNvPr>
        <xdr:cNvCxnSpPr/>
      </xdr:nvCxnSpPr>
      <xdr:spPr>
        <a:xfrm>
          <a:off x="13942060" y="7016115"/>
          <a:ext cx="762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98878</xdr:rowOff>
    </xdr:from>
    <xdr:to>
      <xdr:col>76</xdr:col>
      <xdr:colOff>165100</xdr:colOff>
      <xdr:row>41</xdr:row>
      <xdr:rowOff>29028</xdr:rowOff>
    </xdr:to>
    <xdr:sp macro="" textlink="">
      <xdr:nvSpPr>
        <xdr:cNvPr id="530" name="楕円 529">
          <a:extLst>
            <a:ext uri="{FF2B5EF4-FFF2-40B4-BE49-F238E27FC236}">
              <a16:creationId xmlns:a16="http://schemas.microsoft.com/office/drawing/2014/main" id="{6EA202A0-49E6-457B-8C02-DB9D9E3C42B5}"/>
            </a:ext>
          </a:extLst>
        </xdr:cNvPr>
        <xdr:cNvSpPr/>
      </xdr:nvSpPr>
      <xdr:spPr>
        <a:xfrm>
          <a:off x="13089890" y="695306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149678</xdr:rowOff>
    </xdr:from>
    <xdr:to>
      <xdr:col>81</xdr:col>
      <xdr:colOff>50800</xdr:colOff>
      <xdr:row>40</xdr:row>
      <xdr:rowOff>156210</xdr:rowOff>
    </xdr:to>
    <xdr:cxnSp macro="">
      <xdr:nvCxnSpPr>
        <xdr:cNvPr id="531" name="直線コネクタ 530">
          <a:extLst>
            <a:ext uri="{FF2B5EF4-FFF2-40B4-BE49-F238E27FC236}">
              <a16:creationId xmlns:a16="http://schemas.microsoft.com/office/drawing/2014/main" id="{D1A7DDA7-8D99-49B2-A4DB-A9412933B56C}"/>
            </a:ext>
          </a:extLst>
        </xdr:cNvPr>
        <xdr:cNvCxnSpPr/>
      </xdr:nvCxnSpPr>
      <xdr:spPr>
        <a:xfrm>
          <a:off x="13144500" y="7007678"/>
          <a:ext cx="79756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59690</xdr:rowOff>
    </xdr:from>
    <xdr:to>
      <xdr:col>72</xdr:col>
      <xdr:colOff>38100</xdr:colOff>
      <xdr:row>40</xdr:row>
      <xdr:rowOff>161290</xdr:rowOff>
    </xdr:to>
    <xdr:sp macro="" textlink="">
      <xdr:nvSpPr>
        <xdr:cNvPr id="532" name="楕円 531">
          <a:extLst>
            <a:ext uri="{FF2B5EF4-FFF2-40B4-BE49-F238E27FC236}">
              <a16:creationId xmlns:a16="http://schemas.microsoft.com/office/drawing/2014/main" id="{6A4185FC-EE52-4FF0-AA7E-5AF6A6265BB7}"/>
            </a:ext>
          </a:extLst>
        </xdr:cNvPr>
        <xdr:cNvSpPr/>
      </xdr:nvSpPr>
      <xdr:spPr>
        <a:xfrm>
          <a:off x="12303760" y="691388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110490</xdr:rowOff>
    </xdr:from>
    <xdr:to>
      <xdr:col>76</xdr:col>
      <xdr:colOff>114300</xdr:colOff>
      <xdr:row>40</xdr:row>
      <xdr:rowOff>149678</xdr:rowOff>
    </xdr:to>
    <xdr:cxnSp macro="">
      <xdr:nvCxnSpPr>
        <xdr:cNvPr id="533" name="直線コネクタ 532">
          <a:extLst>
            <a:ext uri="{FF2B5EF4-FFF2-40B4-BE49-F238E27FC236}">
              <a16:creationId xmlns:a16="http://schemas.microsoft.com/office/drawing/2014/main" id="{FA9594AC-D73F-4287-90B1-6279B7BD7E0C}"/>
            </a:ext>
          </a:extLst>
        </xdr:cNvPr>
        <xdr:cNvCxnSpPr/>
      </xdr:nvCxnSpPr>
      <xdr:spPr>
        <a:xfrm>
          <a:off x="12346940" y="6968490"/>
          <a:ext cx="79756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43362</xdr:rowOff>
    </xdr:from>
    <xdr:to>
      <xdr:col>67</xdr:col>
      <xdr:colOff>101600</xdr:colOff>
      <xdr:row>40</xdr:row>
      <xdr:rowOff>144962</xdr:rowOff>
    </xdr:to>
    <xdr:sp macro="" textlink="">
      <xdr:nvSpPr>
        <xdr:cNvPr id="534" name="楕円 533">
          <a:extLst>
            <a:ext uri="{FF2B5EF4-FFF2-40B4-BE49-F238E27FC236}">
              <a16:creationId xmlns:a16="http://schemas.microsoft.com/office/drawing/2014/main" id="{519FBBF3-0A63-4C9F-99AE-9C965E912C37}"/>
            </a:ext>
          </a:extLst>
        </xdr:cNvPr>
        <xdr:cNvSpPr/>
      </xdr:nvSpPr>
      <xdr:spPr>
        <a:xfrm>
          <a:off x="11487150" y="690326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94162</xdr:rowOff>
    </xdr:from>
    <xdr:to>
      <xdr:col>71</xdr:col>
      <xdr:colOff>177800</xdr:colOff>
      <xdr:row>40</xdr:row>
      <xdr:rowOff>110490</xdr:rowOff>
    </xdr:to>
    <xdr:cxnSp macro="">
      <xdr:nvCxnSpPr>
        <xdr:cNvPr id="535" name="直線コネクタ 534">
          <a:extLst>
            <a:ext uri="{FF2B5EF4-FFF2-40B4-BE49-F238E27FC236}">
              <a16:creationId xmlns:a16="http://schemas.microsoft.com/office/drawing/2014/main" id="{7528EEAA-45B5-47DC-9C37-BE13BE825FA6}"/>
            </a:ext>
          </a:extLst>
        </xdr:cNvPr>
        <xdr:cNvCxnSpPr/>
      </xdr:nvCxnSpPr>
      <xdr:spPr>
        <a:xfrm>
          <a:off x="11541760" y="6955972"/>
          <a:ext cx="805180" cy="1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6198A55B-88A4-4241-9443-D059F935FFC7}"/>
            </a:ext>
          </a:extLst>
        </xdr:cNvPr>
        <xdr:cNvSpPr txBox="1"/>
      </xdr:nvSpPr>
      <xdr:spPr>
        <a:xfrm>
          <a:off x="13738234" y="639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BB31D353-2276-4A82-9BFB-5BAD8E4AB3B4}"/>
            </a:ext>
          </a:extLst>
        </xdr:cNvPr>
        <xdr:cNvSpPr txBox="1"/>
      </xdr:nvSpPr>
      <xdr:spPr>
        <a:xfrm>
          <a:off x="12957184" y="6362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63984D47-762B-4E70-AE1C-A61434F8AB9F}"/>
            </a:ext>
          </a:extLst>
        </xdr:cNvPr>
        <xdr:cNvSpPr txBox="1"/>
      </xdr:nvSpPr>
      <xdr:spPr>
        <a:xfrm>
          <a:off x="12171054" y="6344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E77D9FAB-4BC0-4FEE-A67E-39DA108A29AA}"/>
            </a:ext>
          </a:extLst>
        </xdr:cNvPr>
        <xdr:cNvSpPr txBox="1"/>
      </xdr:nvSpPr>
      <xdr:spPr>
        <a:xfrm>
          <a:off x="11354444" y="6335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26687</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C2C308B8-979A-4BB6-A08D-DAEDC52F572B}"/>
            </a:ext>
          </a:extLst>
        </xdr:cNvPr>
        <xdr:cNvSpPr txBox="1"/>
      </xdr:nvSpPr>
      <xdr:spPr>
        <a:xfrm>
          <a:off x="13738234" y="705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20155</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A501F815-6E2E-408A-A918-46F552BA0851}"/>
            </a:ext>
          </a:extLst>
        </xdr:cNvPr>
        <xdr:cNvSpPr txBox="1"/>
      </xdr:nvSpPr>
      <xdr:spPr>
        <a:xfrm>
          <a:off x="12957184" y="704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152417</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9E08A3F0-6CA1-4464-BB12-B954B64760C7}"/>
            </a:ext>
          </a:extLst>
        </xdr:cNvPr>
        <xdr:cNvSpPr txBox="1"/>
      </xdr:nvSpPr>
      <xdr:spPr>
        <a:xfrm>
          <a:off x="12171054" y="701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136089</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48D7B130-4D61-4E4B-916F-5DD232CD84C2}"/>
            </a:ext>
          </a:extLst>
        </xdr:cNvPr>
        <xdr:cNvSpPr txBox="1"/>
      </xdr:nvSpPr>
      <xdr:spPr>
        <a:xfrm>
          <a:off x="11354444" y="6990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FC6D51C9-B306-45E3-931C-1D3328C8978B}"/>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7540E71B-9135-4B12-8720-6BFD22DB67B7}"/>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812BCD4E-5BAA-4BC7-816D-619DECCFAAC4}"/>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57C281CD-A1D8-4F54-B7B3-C622C946D140}"/>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85B5AACE-FCD0-44B8-A103-090D0123C4C8}"/>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BF873B9C-415C-4701-B3C9-DA67DD3049F1}"/>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A867E74A-18CB-4225-82A6-E05EBF366399}"/>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97C61119-1B1C-4BD4-9CDA-B3A11859FEF6}"/>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B57C4FCB-E07C-4B68-B5E3-D99271DF0F90}"/>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F16C92DF-FC7E-450D-A80B-32CF88044182}"/>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32A0CF95-1AF0-4CB3-9991-0D940FB4B701}"/>
            </a:ext>
          </a:extLst>
        </xdr:cNvPr>
        <xdr:cNvCxnSpPr/>
      </xdr:nvCxnSpPr>
      <xdr:spPr>
        <a:xfrm>
          <a:off x="16459200" y="704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9FC4029F-3B16-4CEA-9C91-5E9924B32EDF}"/>
            </a:ext>
          </a:extLst>
        </xdr:cNvPr>
        <xdr:cNvSpPr txBox="1"/>
      </xdr:nvSpPr>
      <xdr:spPr>
        <a:xfrm>
          <a:off x="16252324" y="69081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BBD57690-2293-4A57-8EDC-6530FBB77838}"/>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3F42DF4F-B777-4D9D-B86F-B24A7F20BF4B}"/>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F06FCE8F-D694-48FC-A4E2-87290AC69222}"/>
            </a:ext>
          </a:extLst>
        </xdr:cNvPr>
        <xdr:cNvCxnSpPr/>
      </xdr:nvCxnSpPr>
      <xdr:spPr>
        <a:xfrm>
          <a:off x="1645920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BEBCE803-9903-4C5F-B2A4-2152B5371F82}"/>
            </a:ext>
          </a:extLst>
        </xdr:cNvPr>
        <xdr:cNvSpPr txBox="1"/>
      </xdr:nvSpPr>
      <xdr:spPr>
        <a:xfrm>
          <a:off x="15943791" y="57613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C30D6CF3-6B97-4A97-B953-8614F20DF0A1}"/>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EDD140A0-376E-4DCB-9F7E-8EAE29D46C5C}"/>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FE01FF77-D992-4B12-8B28-306284636A34}"/>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EFDBA424-1756-42D0-BEC3-1E480C9AB12C}"/>
            </a:ext>
          </a:extLst>
        </xdr:cNvPr>
        <xdr:cNvCxnSpPr/>
      </xdr:nvCxnSpPr>
      <xdr:spPr>
        <a:xfrm flipV="1">
          <a:off x="19947254" y="5877436"/>
          <a:ext cx="0" cy="1155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96EE71AF-EB2D-46C6-A497-BC43D73628BA}"/>
            </a:ext>
          </a:extLst>
        </xdr:cNvPr>
        <xdr:cNvSpPr txBox="1"/>
      </xdr:nvSpPr>
      <xdr:spPr>
        <a:xfrm>
          <a:off x="19985990" y="703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B05EAC58-DAEA-499D-A5B4-5F16076D6FB2}"/>
            </a:ext>
          </a:extLst>
        </xdr:cNvPr>
        <xdr:cNvCxnSpPr/>
      </xdr:nvCxnSpPr>
      <xdr:spPr>
        <a:xfrm>
          <a:off x="19885660" y="70328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D1555AF1-DD9E-4F36-93B0-236A9FF1C07B}"/>
            </a:ext>
          </a:extLst>
        </xdr:cNvPr>
        <xdr:cNvSpPr txBox="1"/>
      </xdr:nvSpPr>
      <xdr:spPr>
        <a:xfrm>
          <a:off x="19985990" y="565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0EFED5D7-1D64-4C22-ADB9-E0499E3CB57E}"/>
            </a:ext>
          </a:extLst>
        </xdr:cNvPr>
        <xdr:cNvCxnSpPr/>
      </xdr:nvCxnSpPr>
      <xdr:spPr>
        <a:xfrm>
          <a:off x="19885660" y="587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D76EAE50-7D4D-43E7-8752-3F4465BFF824}"/>
            </a:ext>
          </a:extLst>
        </xdr:cNvPr>
        <xdr:cNvSpPr txBox="1"/>
      </xdr:nvSpPr>
      <xdr:spPr>
        <a:xfrm>
          <a:off x="19985990" y="6498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751391C4-2965-4808-B754-60CC31924359}"/>
            </a:ext>
          </a:extLst>
        </xdr:cNvPr>
        <xdr:cNvSpPr/>
      </xdr:nvSpPr>
      <xdr:spPr>
        <a:xfrm>
          <a:off x="19904710" y="652179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FDAF1CEC-94E5-48F8-830B-4F436AF7604F}"/>
            </a:ext>
          </a:extLst>
        </xdr:cNvPr>
        <xdr:cNvSpPr/>
      </xdr:nvSpPr>
      <xdr:spPr>
        <a:xfrm>
          <a:off x="19161760" y="65593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5B94AF5B-F6C8-4370-AF8E-577EAA8F21E7}"/>
            </a:ext>
          </a:extLst>
        </xdr:cNvPr>
        <xdr:cNvSpPr/>
      </xdr:nvSpPr>
      <xdr:spPr>
        <a:xfrm>
          <a:off x="18345150" y="65692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449B383B-39E3-4F43-8FE7-62D0773BEC96}"/>
            </a:ext>
          </a:extLst>
        </xdr:cNvPr>
        <xdr:cNvSpPr/>
      </xdr:nvSpPr>
      <xdr:spPr>
        <a:xfrm>
          <a:off x="17547590" y="657026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663A8E5B-72BB-4CCC-AFD7-1AD4455AF3FD}"/>
            </a:ext>
          </a:extLst>
        </xdr:cNvPr>
        <xdr:cNvSpPr/>
      </xdr:nvSpPr>
      <xdr:spPr>
        <a:xfrm>
          <a:off x="16761460" y="659059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02531AA0-9A50-4414-8BED-B9057D0830EC}"/>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1A049C5A-95E7-45B9-8104-568C0D522A51}"/>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E066725C-3494-406C-BF22-F9B66AD13267}"/>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308D922D-610A-4163-9713-BAAB34467460}"/>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F2A315E5-3035-4833-A902-0395F102FD41}"/>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22811</xdr:rowOff>
    </xdr:from>
    <xdr:to>
      <xdr:col>116</xdr:col>
      <xdr:colOff>114300</xdr:colOff>
      <xdr:row>37</xdr:row>
      <xdr:rowOff>124411</xdr:rowOff>
    </xdr:to>
    <xdr:sp macro="" textlink="">
      <xdr:nvSpPr>
        <xdr:cNvPr id="579" name="楕円 578">
          <a:extLst>
            <a:ext uri="{FF2B5EF4-FFF2-40B4-BE49-F238E27FC236}">
              <a16:creationId xmlns:a16="http://schemas.microsoft.com/office/drawing/2014/main" id="{B560829D-20E6-4956-842E-2D9128F11DD0}"/>
            </a:ext>
          </a:extLst>
        </xdr:cNvPr>
        <xdr:cNvSpPr/>
      </xdr:nvSpPr>
      <xdr:spPr>
        <a:xfrm>
          <a:off x="19904710" y="636265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45688</xdr:rowOff>
    </xdr:from>
    <xdr:ext cx="599010" cy="259045"/>
    <xdr:sp macro="" textlink="">
      <xdr:nvSpPr>
        <xdr:cNvPr id="580" name="【一般廃棄物処理施設】&#10;一人当たり有形固定資産（償却資産）額該当値テキスト">
          <a:extLst>
            <a:ext uri="{FF2B5EF4-FFF2-40B4-BE49-F238E27FC236}">
              <a16:creationId xmlns:a16="http://schemas.microsoft.com/office/drawing/2014/main" id="{4D800C7B-EF4E-4655-A4DA-AEB6B6116C7C}"/>
            </a:ext>
          </a:extLst>
        </xdr:cNvPr>
        <xdr:cNvSpPr txBox="1"/>
      </xdr:nvSpPr>
      <xdr:spPr>
        <a:xfrm>
          <a:off x="19985990" y="6219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27160</xdr:rowOff>
    </xdr:from>
    <xdr:to>
      <xdr:col>112</xdr:col>
      <xdr:colOff>38100</xdr:colOff>
      <xdr:row>37</xdr:row>
      <xdr:rowOff>128760</xdr:rowOff>
    </xdr:to>
    <xdr:sp macro="" textlink="">
      <xdr:nvSpPr>
        <xdr:cNvPr id="581" name="楕円 580">
          <a:extLst>
            <a:ext uri="{FF2B5EF4-FFF2-40B4-BE49-F238E27FC236}">
              <a16:creationId xmlns:a16="http://schemas.microsoft.com/office/drawing/2014/main" id="{CD827A31-CEB3-414A-A066-CE2341B4FFEA}"/>
            </a:ext>
          </a:extLst>
        </xdr:cNvPr>
        <xdr:cNvSpPr/>
      </xdr:nvSpPr>
      <xdr:spPr>
        <a:xfrm>
          <a:off x="19161760" y="636890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73611</xdr:rowOff>
    </xdr:from>
    <xdr:to>
      <xdr:col>116</xdr:col>
      <xdr:colOff>63500</xdr:colOff>
      <xdr:row>37</xdr:row>
      <xdr:rowOff>77960</xdr:rowOff>
    </xdr:to>
    <xdr:cxnSp macro="">
      <xdr:nvCxnSpPr>
        <xdr:cNvPr id="582" name="直線コネクタ 581">
          <a:extLst>
            <a:ext uri="{FF2B5EF4-FFF2-40B4-BE49-F238E27FC236}">
              <a16:creationId xmlns:a16="http://schemas.microsoft.com/office/drawing/2014/main" id="{C19E19C3-FBEE-4984-87EC-2F2F214C58FB}"/>
            </a:ext>
          </a:extLst>
        </xdr:cNvPr>
        <xdr:cNvCxnSpPr/>
      </xdr:nvCxnSpPr>
      <xdr:spPr>
        <a:xfrm flipV="1">
          <a:off x="19204940" y="6417261"/>
          <a:ext cx="742950" cy="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18565</xdr:rowOff>
    </xdr:from>
    <xdr:to>
      <xdr:col>107</xdr:col>
      <xdr:colOff>101600</xdr:colOff>
      <xdr:row>37</xdr:row>
      <xdr:rowOff>120165</xdr:rowOff>
    </xdr:to>
    <xdr:sp macro="" textlink="">
      <xdr:nvSpPr>
        <xdr:cNvPr id="583" name="楕円 582">
          <a:extLst>
            <a:ext uri="{FF2B5EF4-FFF2-40B4-BE49-F238E27FC236}">
              <a16:creationId xmlns:a16="http://schemas.microsoft.com/office/drawing/2014/main" id="{61D2EFA4-61F7-48C5-9695-52816DE52908}"/>
            </a:ext>
          </a:extLst>
        </xdr:cNvPr>
        <xdr:cNvSpPr/>
      </xdr:nvSpPr>
      <xdr:spPr>
        <a:xfrm>
          <a:off x="18345150" y="636602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69365</xdr:rowOff>
    </xdr:from>
    <xdr:to>
      <xdr:col>111</xdr:col>
      <xdr:colOff>177800</xdr:colOff>
      <xdr:row>37</xdr:row>
      <xdr:rowOff>77960</xdr:rowOff>
    </xdr:to>
    <xdr:cxnSp macro="">
      <xdr:nvCxnSpPr>
        <xdr:cNvPr id="584" name="直線コネクタ 583">
          <a:extLst>
            <a:ext uri="{FF2B5EF4-FFF2-40B4-BE49-F238E27FC236}">
              <a16:creationId xmlns:a16="http://schemas.microsoft.com/office/drawing/2014/main" id="{853EFE02-097F-4C82-BD7D-7165A67D6042}"/>
            </a:ext>
          </a:extLst>
        </xdr:cNvPr>
        <xdr:cNvCxnSpPr/>
      </xdr:nvCxnSpPr>
      <xdr:spPr>
        <a:xfrm>
          <a:off x="18399760" y="6411110"/>
          <a:ext cx="805180" cy="1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36167</xdr:rowOff>
    </xdr:from>
    <xdr:to>
      <xdr:col>102</xdr:col>
      <xdr:colOff>165100</xdr:colOff>
      <xdr:row>37</xdr:row>
      <xdr:rowOff>137767</xdr:rowOff>
    </xdr:to>
    <xdr:sp macro="" textlink="">
      <xdr:nvSpPr>
        <xdr:cNvPr id="585" name="楕円 584">
          <a:extLst>
            <a:ext uri="{FF2B5EF4-FFF2-40B4-BE49-F238E27FC236}">
              <a16:creationId xmlns:a16="http://schemas.microsoft.com/office/drawing/2014/main" id="{3C4A7D67-9187-4FAC-9FA7-7A343E57A702}"/>
            </a:ext>
          </a:extLst>
        </xdr:cNvPr>
        <xdr:cNvSpPr/>
      </xdr:nvSpPr>
      <xdr:spPr>
        <a:xfrm>
          <a:off x="17547590" y="637981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69365</xdr:rowOff>
    </xdr:from>
    <xdr:to>
      <xdr:col>107</xdr:col>
      <xdr:colOff>50800</xdr:colOff>
      <xdr:row>37</xdr:row>
      <xdr:rowOff>86967</xdr:rowOff>
    </xdr:to>
    <xdr:cxnSp macro="">
      <xdr:nvCxnSpPr>
        <xdr:cNvPr id="586" name="直線コネクタ 585">
          <a:extLst>
            <a:ext uri="{FF2B5EF4-FFF2-40B4-BE49-F238E27FC236}">
              <a16:creationId xmlns:a16="http://schemas.microsoft.com/office/drawing/2014/main" id="{3D9A7710-BC42-477C-AF7B-C9AFFD2D85B8}"/>
            </a:ext>
          </a:extLst>
        </xdr:cNvPr>
        <xdr:cNvCxnSpPr/>
      </xdr:nvCxnSpPr>
      <xdr:spPr>
        <a:xfrm flipV="1">
          <a:off x="17602200" y="6411110"/>
          <a:ext cx="797560" cy="21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17668</xdr:rowOff>
    </xdr:from>
    <xdr:to>
      <xdr:col>98</xdr:col>
      <xdr:colOff>38100</xdr:colOff>
      <xdr:row>37</xdr:row>
      <xdr:rowOff>119268</xdr:rowOff>
    </xdr:to>
    <xdr:sp macro="" textlink="">
      <xdr:nvSpPr>
        <xdr:cNvPr id="587" name="楕円 586">
          <a:extLst>
            <a:ext uri="{FF2B5EF4-FFF2-40B4-BE49-F238E27FC236}">
              <a16:creationId xmlns:a16="http://schemas.microsoft.com/office/drawing/2014/main" id="{F33694AD-6B70-439B-890F-E641CB454B2D}"/>
            </a:ext>
          </a:extLst>
        </xdr:cNvPr>
        <xdr:cNvSpPr/>
      </xdr:nvSpPr>
      <xdr:spPr>
        <a:xfrm>
          <a:off x="16761460" y="636512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68468</xdr:rowOff>
    </xdr:from>
    <xdr:to>
      <xdr:col>102</xdr:col>
      <xdr:colOff>114300</xdr:colOff>
      <xdr:row>37</xdr:row>
      <xdr:rowOff>86967</xdr:rowOff>
    </xdr:to>
    <xdr:cxnSp macro="">
      <xdr:nvCxnSpPr>
        <xdr:cNvPr id="588" name="直線コネクタ 587">
          <a:extLst>
            <a:ext uri="{FF2B5EF4-FFF2-40B4-BE49-F238E27FC236}">
              <a16:creationId xmlns:a16="http://schemas.microsoft.com/office/drawing/2014/main" id="{2E6E3637-78A1-449A-B0FF-311D188B87C9}"/>
            </a:ext>
          </a:extLst>
        </xdr:cNvPr>
        <xdr:cNvCxnSpPr/>
      </xdr:nvCxnSpPr>
      <xdr:spPr>
        <a:xfrm>
          <a:off x="16804640" y="6410213"/>
          <a:ext cx="797560" cy="2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135066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035A41EB-E0F0-40AA-BA17-0799D9125FCE}"/>
            </a:ext>
          </a:extLst>
        </xdr:cNvPr>
        <xdr:cNvSpPr txBox="1"/>
      </xdr:nvSpPr>
      <xdr:spPr>
        <a:xfrm>
          <a:off x="18951721" y="664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143027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7551D380-C568-41E2-9273-04D11E81C18E}"/>
            </a:ext>
          </a:extLst>
        </xdr:cNvPr>
        <xdr:cNvSpPr txBox="1"/>
      </xdr:nvSpPr>
      <xdr:spPr>
        <a:xfrm>
          <a:off x="18170671" y="6656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151702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08DD7291-9A2F-41CD-A1C5-F247E7283376}"/>
            </a:ext>
          </a:extLst>
        </xdr:cNvPr>
        <xdr:cNvSpPr txBox="1"/>
      </xdr:nvSpPr>
      <xdr:spPr>
        <a:xfrm>
          <a:off x="17354061" y="666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168225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5AE48DF2-0358-4536-9DA7-EE00A598F263}"/>
            </a:ext>
          </a:extLst>
        </xdr:cNvPr>
        <xdr:cNvSpPr txBox="1"/>
      </xdr:nvSpPr>
      <xdr:spPr>
        <a:xfrm>
          <a:off x="16556501" y="668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145287</xdr:rowOff>
    </xdr:from>
    <xdr:ext cx="599010" cy="259045"/>
    <xdr:sp macro="" textlink="">
      <xdr:nvSpPr>
        <xdr:cNvPr id="593" name="n_1mainValue【一般廃棄物処理施設】&#10;一人当たり有形固定資産（償却資産）額">
          <a:extLst>
            <a:ext uri="{FF2B5EF4-FFF2-40B4-BE49-F238E27FC236}">
              <a16:creationId xmlns:a16="http://schemas.microsoft.com/office/drawing/2014/main" id="{8595762B-46CA-4B02-80EC-4C5C7D70F6E8}"/>
            </a:ext>
          </a:extLst>
        </xdr:cNvPr>
        <xdr:cNvSpPr txBox="1"/>
      </xdr:nvSpPr>
      <xdr:spPr>
        <a:xfrm>
          <a:off x="18919405" y="6144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136692</xdr:rowOff>
    </xdr:from>
    <xdr:ext cx="599010" cy="259045"/>
    <xdr:sp macro="" textlink="">
      <xdr:nvSpPr>
        <xdr:cNvPr id="594" name="n_2mainValue【一般廃棄物処理施設】&#10;一人当たり有形固定資産（償却資産）額">
          <a:extLst>
            <a:ext uri="{FF2B5EF4-FFF2-40B4-BE49-F238E27FC236}">
              <a16:creationId xmlns:a16="http://schemas.microsoft.com/office/drawing/2014/main" id="{02B2B056-9AE0-4522-8BBB-82F159155B42}"/>
            </a:ext>
          </a:extLst>
        </xdr:cNvPr>
        <xdr:cNvSpPr txBox="1"/>
      </xdr:nvSpPr>
      <xdr:spPr>
        <a:xfrm>
          <a:off x="18138355" y="613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154294</xdr:rowOff>
    </xdr:from>
    <xdr:ext cx="599010" cy="259045"/>
    <xdr:sp macro="" textlink="">
      <xdr:nvSpPr>
        <xdr:cNvPr id="595" name="n_3mainValue【一般廃棄物処理施設】&#10;一人当たり有形固定資産（償却資産）額">
          <a:extLst>
            <a:ext uri="{FF2B5EF4-FFF2-40B4-BE49-F238E27FC236}">
              <a16:creationId xmlns:a16="http://schemas.microsoft.com/office/drawing/2014/main" id="{F8A27F1E-8FD1-4CE0-89BD-8BCBF1ECC726}"/>
            </a:ext>
          </a:extLst>
        </xdr:cNvPr>
        <xdr:cNvSpPr txBox="1"/>
      </xdr:nvSpPr>
      <xdr:spPr>
        <a:xfrm>
          <a:off x="17323650" y="6155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135795</xdr:rowOff>
    </xdr:from>
    <xdr:ext cx="599010" cy="259045"/>
    <xdr:sp macro="" textlink="">
      <xdr:nvSpPr>
        <xdr:cNvPr id="596" name="n_4mainValue【一般廃棄物処理施設】&#10;一人当たり有形固定資産（償却資産）額">
          <a:extLst>
            <a:ext uri="{FF2B5EF4-FFF2-40B4-BE49-F238E27FC236}">
              <a16:creationId xmlns:a16="http://schemas.microsoft.com/office/drawing/2014/main" id="{3B7E9159-C6AE-471E-B73E-F3478AAFEE44}"/>
            </a:ext>
          </a:extLst>
        </xdr:cNvPr>
        <xdr:cNvSpPr txBox="1"/>
      </xdr:nvSpPr>
      <xdr:spPr>
        <a:xfrm>
          <a:off x="16526090" y="6132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F2E0429A-1D73-4CD7-8E7A-5FF15A98758C}"/>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9943EBBB-E622-4980-B388-D19EA60CFDEC}"/>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38256B33-4A9B-4CE8-B737-055F5BE06368}"/>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34A87965-03C2-4C5D-A665-EA3C47AE5C48}"/>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853D8669-D8FF-453B-89B4-2B67D27C036F}"/>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26FB70CB-2D36-4EC7-A926-99CC2CD33785}"/>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892FF1DF-5F2A-4BBA-AB0E-32804A25ECAA}"/>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E157BF60-A2F5-48CA-86A7-4387D8DC88F5}"/>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E400C5FE-271B-4231-BC5B-24DEBB1C6B63}"/>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4E9FE83D-0CD1-46E6-8D3F-D4CE8F3E211C}"/>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4B5D756E-AA02-455B-934E-B2DAC6AF878B}"/>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89E334BF-165F-4092-88EB-91D75C075884}"/>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8862D46E-9579-4A79-B5AC-A6DE27346BF3}"/>
            </a:ext>
          </a:extLst>
        </xdr:cNvPr>
        <xdr:cNvSpPr txBox="1"/>
      </xdr:nvSpPr>
      <xdr:spPr>
        <a:xfrm>
          <a:off x="10842791" y="1082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DAE72CA7-E72C-4998-B8DC-251FE30AAA6A}"/>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6B735735-D75F-4BBC-AC75-69BAE48C7C98}"/>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F17346E6-B576-4178-909E-236F002FA1C0}"/>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90DA4783-F334-44E2-8BEC-9070FA29B6E0}"/>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B31578D9-E253-47A7-A558-8339F6A7EF75}"/>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7AE1A0A3-A56E-4870-A80A-EAB8838C835B}"/>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1E38398E-6589-45D0-9746-30DDC029A06B}"/>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0F7CD256-B1DD-4CDF-B0E0-7B8B3763C5BA}"/>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5B650D7A-2300-4433-8020-3B3C17EAA045}"/>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BE54B0E7-BB06-43AE-973D-6729C8707173}"/>
            </a:ext>
          </a:extLst>
        </xdr:cNvPr>
        <xdr:cNvCxnSpPr/>
      </xdr:nvCxnSpPr>
      <xdr:spPr>
        <a:xfrm flipV="1">
          <a:off x="14703424" y="9569577"/>
          <a:ext cx="0" cy="1247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E37932AC-A32C-42E4-A4CB-232B31FB9AF1}"/>
            </a:ext>
          </a:extLst>
        </xdr:cNvPr>
        <xdr:cNvSpPr txBox="1"/>
      </xdr:nvSpPr>
      <xdr:spPr>
        <a:xfrm>
          <a:off x="1474216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020AF337-3131-4030-B2FB-A08DCAF0A632}"/>
            </a:ext>
          </a:extLst>
        </xdr:cNvPr>
        <xdr:cNvCxnSpPr/>
      </xdr:nvCxnSpPr>
      <xdr:spPr>
        <a:xfrm>
          <a:off x="14611350" y="10816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F0F0CAD0-F2D4-44C7-ADB0-1EDF81D0E363}"/>
            </a:ext>
          </a:extLst>
        </xdr:cNvPr>
        <xdr:cNvSpPr txBox="1"/>
      </xdr:nvSpPr>
      <xdr:spPr>
        <a:xfrm>
          <a:off x="14742160" y="9350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2D4B3033-9899-48D0-921D-25225E67C735}"/>
            </a:ext>
          </a:extLst>
        </xdr:cNvPr>
        <xdr:cNvCxnSpPr/>
      </xdr:nvCxnSpPr>
      <xdr:spPr>
        <a:xfrm>
          <a:off x="14611350" y="95695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BC51381A-B1B0-4A7A-BAEC-6DD0EDA7FD34}"/>
            </a:ext>
          </a:extLst>
        </xdr:cNvPr>
        <xdr:cNvSpPr txBox="1"/>
      </xdr:nvSpPr>
      <xdr:spPr>
        <a:xfrm>
          <a:off x="14742160" y="100403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C2C2DBCE-2D01-4AFE-A41B-EBC70353B86A}"/>
            </a:ext>
          </a:extLst>
        </xdr:cNvPr>
        <xdr:cNvSpPr/>
      </xdr:nvSpPr>
      <xdr:spPr>
        <a:xfrm>
          <a:off x="14649450" y="101927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D4711547-36D4-4FB0-835A-7ECF4E29AAFC}"/>
            </a:ext>
          </a:extLst>
        </xdr:cNvPr>
        <xdr:cNvSpPr/>
      </xdr:nvSpPr>
      <xdr:spPr>
        <a:xfrm>
          <a:off x="13887450" y="101516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FCCF7D4A-478C-418E-B793-598CB634A3D0}"/>
            </a:ext>
          </a:extLst>
        </xdr:cNvPr>
        <xdr:cNvSpPr/>
      </xdr:nvSpPr>
      <xdr:spPr>
        <a:xfrm>
          <a:off x="13089890" y="1010780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071C473D-65B7-4559-AE2D-C367A1500C6C}"/>
            </a:ext>
          </a:extLst>
        </xdr:cNvPr>
        <xdr:cNvSpPr/>
      </xdr:nvSpPr>
      <xdr:spPr>
        <a:xfrm>
          <a:off x="12303760" y="101032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C66002F4-CA1B-4943-9BDA-317771318CD9}"/>
            </a:ext>
          </a:extLst>
        </xdr:cNvPr>
        <xdr:cNvSpPr/>
      </xdr:nvSpPr>
      <xdr:spPr>
        <a:xfrm>
          <a:off x="11487150" y="100300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250BCD22-F7FE-4946-939E-E900E6400CD1}"/>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E95D61D9-7155-46EF-AE69-DD6FA8F9307C}"/>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D7FC2D84-D004-4A05-A7F3-7D8174ECCCD6}"/>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162519EF-6196-433D-86E9-C238C6476879}"/>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3F1BB7E9-5F36-4625-80E6-37AC93A23D48}"/>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86360</xdr:rowOff>
    </xdr:from>
    <xdr:to>
      <xdr:col>85</xdr:col>
      <xdr:colOff>177800</xdr:colOff>
      <xdr:row>60</xdr:row>
      <xdr:rowOff>16510</xdr:rowOff>
    </xdr:to>
    <xdr:sp macro="" textlink="">
      <xdr:nvSpPr>
        <xdr:cNvPr id="635" name="楕円 634">
          <a:extLst>
            <a:ext uri="{FF2B5EF4-FFF2-40B4-BE49-F238E27FC236}">
              <a16:creationId xmlns:a16="http://schemas.microsoft.com/office/drawing/2014/main" id="{25B55FE9-7AA4-4E8E-91F8-9FFA3827DFE6}"/>
            </a:ext>
          </a:extLst>
        </xdr:cNvPr>
        <xdr:cNvSpPr/>
      </xdr:nvSpPr>
      <xdr:spPr>
        <a:xfrm>
          <a:off x="14649450" y="102038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64787</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259A7DED-EEBB-4084-8FAD-E8576B0E5E71}"/>
            </a:ext>
          </a:extLst>
        </xdr:cNvPr>
        <xdr:cNvSpPr txBox="1"/>
      </xdr:nvSpPr>
      <xdr:spPr>
        <a:xfrm>
          <a:off x="14742160" y="1017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56642</xdr:rowOff>
    </xdr:from>
    <xdr:to>
      <xdr:col>81</xdr:col>
      <xdr:colOff>101600</xdr:colOff>
      <xdr:row>59</xdr:row>
      <xdr:rowOff>158242</xdr:rowOff>
    </xdr:to>
    <xdr:sp macro="" textlink="">
      <xdr:nvSpPr>
        <xdr:cNvPr id="637" name="楕円 636">
          <a:extLst>
            <a:ext uri="{FF2B5EF4-FFF2-40B4-BE49-F238E27FC236}">
              <a16:creationId xmlns:a16="http://schemas.microsoft.com/office/drawing/2014/main" id="{39681475-6CEE-4D6F-8EAD-9A52EAFC34E0}"/>
            </a:ext>
          </a:extLst>
        </xdr:cNvPr>
        <xdr:cNvSpPr/>
      </xdr:nvSpPr>
      <xdr:spPr>
        <a:xfrm>
          <a:off x="13887450" y="1017600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107442</xdr:rowOff>
    </xdr:from>
    <xdr:to>
      <xdr:col>85</xdr:col>
      <xdr:colOff>127000</xdr:colOff>
      <xdr:row>59</xdr:row>
      <xdr:rowOff>137160</xdr:rowOff>
    </xdr:to>
    <xdr:cxnSp macro="">
      <xdr:nvCxnSpPr>
        <xdr:cNvPr id="638" name="直線コネクタ 637">
          <a:extLst>
            <a:ext uri="{FF2B5EF4-FFF2-40B4-BE49-F238E27FC236}">
              <a16:creationId xmlns:a16="http://schemas.microsoft.com/office/drawing/2014/main" id="{4FF5F603-F526-4160-B1E3-0A009EC9DA99}"/>
            </a:ext>
          </a:extLst>
        </xdr:cNvPr>
        <xdr:cNvCxnSpPr/>
      </xdr:nvCxnSpPr>
      <xdr:spPr>
        <a:xfrm>
          <a:off x="13942060" y="10221087"/>
          <a:ext cx="76200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13208</xdr:rowOff>
    </xdr:from>
    <xdr:to>
      <xdr:col>76</xdr:col>
      <xdr:colOff>165100</xdr:colOff>
      <xdr:row>59</xdr:row>
      <xdr:rowOff>114808</xdr:rowOff>
    </xdr:to>
    <xdr:sp macro="" textlink="">
      <xdr:nvSpPr>
        <xdr:cNvPr id="639" name="楕円 638">
          <a:extLst>
            <a:ext uri="{FF2B5EF4-FFF2-40B4-BE49-F238E27FC236}">
              <a16:creationId xmlns:a16="http://schemas.microsoft.com/office/drawing/2014/main" id="{AD5D225D-A29D-4373-B512-57EC727040A0}"/>
            </a:ext>
          </a:extLst>
        </xdr:cNvPr>
        <xdr:cNvSpPr/>
      </xdr:nvSpPr>
      <xdr:spPr>
        <a:xfrm>
          <a:off x="13089890" y="1013256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64008</xdr:rowOff>
    </xdr:from>
    <xdr:to>
      <xdr:col>81</xdr:col>
      <xdr:colOff>50800</xdr:colOff>
      <xdr:row>59</xdr:row>
      <xdr:rowOff>107442</xdr:rowOff>
    </xdr:to>
    <xdr:cxnSp macro="">
      <xdr:nvCxnSpPr>
        <xdr:cNvPr id="640" name="直線コネクタ 639">
          <a:extLst>
            <a:ext uri="{FF2B5EF4-FFF2-40B4-BE49-F238E27FC236}">
              <a16:creationId xmlns:a16="http://schemas.microsoft.com/office/drawing/2014/main" id="{10B71BE6-5A67-4803-9487-B423D4A67276}"/>
            </a:ext>
          </a:extLst>
        </xdr:cNvPr>
        <xdr:cNvCxnSpPr/>
      </xdr:nvCxnSpPr>
      <xdr:spPr>
        <a:xfrm>
          <a:off x="13144500" y="10175748"/>
          <a:ext cx="79756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136652</xdr:rowOff>
    </xdr:from>
    <xdr:to>
      <xdr:col>72</xdr:col>
      <xdr:colOff>38100</xdr:colOff>
      <xdr:row>59</xdr:row>
      <xdr:rowOff>66802</xdr:rowOff>
    </xdr:to>
    <xdr:sp macro="" textlink="">
      <xdr:nvSpPr>
        <xdr:cNvPr id="641" name="楕円 640">
          <a:extLst>
            <a:ext uri="{FF2B5EF4-FFF2-40B4-BE49-F238E27FC236}">
              <a16:creationId xmlns:a16="http://schemas.microsoft.com/office/drawing/2014/main" id="{BF693F64-4E63-4B93-B2D9-1CDC72712267}"/>
            </a:ext>
          </a:extLst>
        </xdr:cNvPr>
        <xdr:cNvSpPr/>
      </xdr:nvSpPr>
      <xdr:spPr>
        <a:xfrm>
          <a:off x="12303760" y="100769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16002</xdr:rowOff>
    </xdr:from>
    <xdr:to>
      <xdr:col>76</xdr:col>
      <xdr:colOff>114300</xdr:colOff>
      <xdr:row>59</xdr:row>
      <xdr:rowOff>64008</xdr:rowOff>
    </xdr:to>
    <xdr:cxnSp macro="">
      <xdr:nvCxnSpPr>
        <xdr:cNvPr id="642" name="直線コネクタ 641">
          <a:extLst>
            <a:ext uri="{FF2B5EF4-FFF2-40B4-BE49-F238E27FC236}">
              <a16:creationId xmlns:a16="http://schemas.microsoft.com/office/drawing/2014/main" id="{0E2DCC54-FB7B-47A0-9E9C-0A156D3F87CC}"/>
            </a:ext>
          </a:extLst>
        </xdr:cNvPr>
        <xdr:cNvCxnSpPr/>
      </xdr:nvCxnSpPr>
      <xdr:spPr>
        <a:xfrm>
          <a:off x="12346940" y="10135362"/>
          <a:ext cx="797560" cy="4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84074</xdr:rowOff>
    </xdr:from>
    <xdr:to>
      <xdr:col>67</xdr:col>
      <xdr:colOff>101600</xdr:colOff>
      <xdr:row>57</xdr:row>
      <xdr:rowOff>14224</xdr:rowOff>
    </xdr:to>
    <xdr:sp macro="" textlink="">
      <xdr:nvSpPr>
        <xdr:cNvPr id="643" name="楕円 642">
          <a:extLst>
            <a:ext uri="{FF2B5EF4-FFF2-40B4-BE49-F238E27FC236}">
              <a16:creationId xmlns:a16="http://schemas.microsoft.com/office/drawing/2014/main" id="{291C8D37-CCD5-456D-85E2-E72FBFEBEA6C}"/>
            </a:ext>
          </a:extLst>
        </xdr:cNvPr>
        <xdr:cNvSpPr/>
      </xdr:nvSpPr>
      <xdr:spPr>
        <a:xfrm>
          <a:off x="11487150" y="968717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134874</xdr:rowOff>
    </xdr:from>
    <xdr:to>
      <xdr:col>71</xdr:col>
      <xdr:colOff>177800</xdr:colOff>
      <xdr:row>59</xdr:row>
      <xdr:rowOff>16002</xdr:rowOff>
    </xdr:to>
    <xdr:cxnSp macro="">
      <xdr:nvCxnSpPr>
        <xdr:cNvPr id="644" name="直線コネクタ 643">
          <a:extLst>
            <a:ext uri="{FF2B5EF4-FFF2-40B4-BE49-F238E27FC236}">
              <a16:creationId xmlns:a16="http://schemas.microsoft.com/office/drawing/2014/main" id="{B83DCE76-B606-4E6A-A761-98B904579C13}"/>
            </a:ext>
          </a:extLst>
        </xdr:cNvPr>
        <xdr:cNvCxnSpPr/>
      </xdr:nvCxnSpPr>
      <xdr:spPr>
        <a:xfrm>
          <a:off x="11541760" y="9732264"/>
          <a:ext cx="805180" cy="403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20E6A3EA-EDF6-4A16-A473-5E95AFB87A9B}"/>
            </a:ext>
          </a:extLst>
        </xdr:cNvPr>
        <xdr:cNvSpPr txBox="1"/>
      </xdr:nvSpPr>
      <xdr:spPr>
        <a:xfrm>
          <a:off x="1373823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5B918241-58A2-4FD2-9AF7-2D5DEB761156}"/>
            </a:ext>
          </a:extLst>
        </xdr:cNvPr>
        <xdr:cNvSpPr txBox="1"/>
      </xdr:nvSpPr>
      <xdr:spPr>
        <a:xfrm>
          <a:off x="12957184" y="987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78503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AD5122C1-FE43-469D-9296-13E0E87D8B74}"/>
            </a:ext>
          </a:extLst>
        </xdr:cNvPr>
        <xdr:cNvSpPr txBox="1"/>
      </xdr:nvSpPr>
      <xdr:spPr>
        <a:xfrm>
          <a:off x="12171054" y="1019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5351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F41152F2-5E34-4C04-8479-656DCFE4F6D3}"/>
            </a:ext>
          </a:extLst>
        </xdr:cNvPr>
        <xdr:cNvSpPr txBox="1"/>
      </xdr:nvSpPr>
      <xdr:spPr>
        <a:xfrm>
          <a:off x="11354444" y="10122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149369</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38A9A2FA-F701-4626-AF46-BAEBF796D32A}"/>
            </a:ext>
          </a:extLst>
        </xdr:cNvPr>
        <xdr:cNvSpPr txBox="1"/>
      </xdr:nvSpPr>
      <xdr:spPr>
        <a:xfrm>
          <a:off x="13738234" y="1026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105935</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D02E0940-EB76-4541-B08A-935EEED79472}"/>
            </a:ext>
          </a:extLst>
        </xdr:cNvPr>
        <xdr:cNvSpPr txBox="1"/>
      </xdr:nvSpPr>
      <xdr:spPr>
        <a:xfrm>
          <a:off x="12957184" y="10219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83329</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773BDEB2-A649-4F9A-832D-757B84A7ECF5}"/>
            </a:ext>
          </a:extLst>
        </xdr:cNvPr>
        <xdr:cNvSpPr txBox="1"/>
      </xdr:nvSpPr>
      <xdr:spPr>
        <a:xfrm>
          <a:off x="12171054" y="9857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30751</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CA44C970-16AB-48CC-ACBF-3D1BC1478805}"/>
            </a:ext>
          </a:extLst>
        </xdr:cNvPr>
        <xdr:cNvSpPr txBox="1"/>
      </xdr:nvSpPr>
      <xdr:spPr>
        <a:xfrm>
          <a:off x="11354444" y="9458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1C7BCDCC-C0D7-48D2-B80E-A7E4B77C67DE}"/>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09CC38CB-E9AB-4F42-B2F8-5689ADEE19C4}"/>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3EB5447B-2FC8-4A09-A5BD-44ABB94CC648}"/>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FE88B453-52C0-471C-88D3-1DE640361B28}"/>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FD384FD7-E477-4E6C-95A8-D56A4FAC3ED3}"/>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5B2CA2AA-9878-40B4-BF41-71866A2888AC}"/>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2FFD4FA6-ED0F-45A0-B72B-6901D72DE37E}"/>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DC9B5398-49E8-4FF4-A6E4-63420CDAA7EE}"/>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FDB0F802-79B9-4F50-993D-04FB5AA89D67}"/>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A7142A12-5940-4E69-9AFC-C37DC7385048}"/>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BBFFF2CD-F0DB-4BC7-A66E-4D29EFFA9996}"/>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6D0C20AF-27AE-479E-8D1E-985FEAB9DFE0}"/>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57F6AB7D-EAF2-4F15-BDCF-74CC1B9B15C0}"/>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EEABB7F6-C616-43FB-BF32-E0C29A72637A}"/>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B8EA9FCA-2497-459A-AF41-91183EB3A9F8}"/>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99B69038-6407-4E2D-B060-2E8301F0C228}"/>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0949F1E1-D0CA-4E07-90FC-5D0BDB10121F}"/>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E6CD06A4-7886-43C7-9682-3D1358D8FA9B}"/>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C76CE2A2-3019-43E4-BA6F-38D9CE23DB51}"/>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72D0D365-75D9-4E3E-8754-35AE6FC24F1C}"/>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191EC5CE-BFB3-436D-8985-266921466529}"/>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CAC147D1-C2D8-43A1-B8A7-279ADC977DC6}"/>
            </a:ext>
          </a:extLst>
        </xdr:cNvPr>
        <xdr:cNvCxnSpPr/>
      </xdr:nvCxnSpPr>
      <xdr:spPr>
        <a:xfrm flipV="1">
          <a:off x="19947254" y="9524238"/>
          <a:ext cx="0" cy="144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61B39786-1012-485A-BCEB-BBBF253A8585}"/>
            </a:ext>
          </a:extLst>
        </xdr:cNvPr>
        <xdr:cNvSpPr txBox="1"/>
      </xdr:nvSpPr>
      <xdr:spPr>
        <a:xfrm>
          <a:off x="19985990" y="1097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682424FC-975A-4545-8192-8257CA2E9840}"/>
            </a:ext>
          </a:extLst>
        </xdr:cNvPr>
        <xdr:cNvCxnSpPr/>
      </xdr:nvCxnSpPr>
      <xdr:spPr>
        <a:xfrm>
          <a:off x="19885660" y="109655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D1477F9D-E704-4606-B7D1-A6D720307A41}"/>
            </a:ext>
          </a:extLst>
        </xdr:cNvPr>
        <xdr:cNvSpPr txBox="1"/>
      </xdr:nvSpPr>
      <xdr:spPr>
        <a:xfrm>
          <a:off x="19985990" y="9305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AC34ED60-2738-4802-814E-2BEF3391B09E}"/>
            </a:ext>
          </a:extLst>
        </xdr:cNvPr>
        <xdr:cNvCxnSpPr/>
      </xdr:nvCxnSpPr>
      <xdr:spPr>
        <a:xfrm>
          <a:off x="19885660" y="9524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B7CD689C-45EC-4F5B-81DD-D9C763CE39B5}"/>
            </a:ext>
          </a:extLst>
        </xdr:cNvPr>
        <xdr:cNvSpPr txBox="1"/>
      </xdr:nvSpPr>
      <xdr:spPr>
        <a:xfrm>
          <a:off x="19985990" y="10649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A5821AFB-D904-4FB6-9373-F2CC8840094F}"/>
            </a:ext>
          </a:extLst>
        </xdr:cNvPr>
        <xdr:cNvSpPr/>
      </xdr:nvSpPr>
      <xdr:spPr>
        <a:xfrm>
          <a:off x="19904710" y="1079779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3B5D0FA9-C3EF-48A9-8EAE-A86977E4BC8C}"/>
            </a:ext>
          </a:extLst>
        </xdr:cNvPr>
        <xdr:cNvSpPr/>
      </xdr:nvSpPr>
      <xdr:spPr>
        <a:xfrm>
          <a:off x="19161760" y="1080236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B06604E7-BA2C-4700-8696-E8B14159794E}"/>
            </a:ext>
          </a:extLst>
        </xdr:cNvPr>
        <xdr:cNvSpPr/>
      </xdr:nvSpPr>
      <xdr:spPr>
        <a:xfrm>
          <a:off x="18345150" y="1080236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7003A4BA-3665-461E-935D-08CD6E9D1291}"/>
            </a:ext>
          </a:extLst>
        </xdr:cNvPr>
        <xdr:cNvSpPr/>
      </xdr:nvSpPr>
      <xdr:spPr>
        <a:xfrm>
          <a:off x="17547590" y="1080312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1CB83F22-F845-4A8B-9040-26651062FA4E}"/>
            </a:ext>
          </a:extLst>
        </xdr:cNvPr>
        <xdr:cNvSpPr/>
      </xdr:nvSpPr>
      <xdr:spPr>
        <a:xfrm>
          <a:off x="16761460" y="1080312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AF050330-18C5-43C8-B3CE-059832D1DC1A}"/>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77ADB496-B2EE-4596-BAEE-7CC0B799B692}"/>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593DFDB5-E8F9-4C39-97B8-8BFFAB682D86}"/>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B16CBA7B-9C34-4B9C-99C6-9D19D9AE0084}"/>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493A4E17-584B-40FD-9161-927FE5DB095A}"/>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29210</xdr:rowOff>
    </xdr:from>
    <xdr:to>
      <xdr:col>116</xdr:col>
      <xdr:colOff>114300</xdr:colOff>
      <xdr:row>63</xdr:row>
      <xdr:rowOff>130810</xdr:rowOff>
    </xdr:to>
    <xdr:sp macro="" textlink="">
      <xdr:nvSpPr>
        <xdr:cNvPr id="690" name="楕円 689">
          <a:extLst>
            <a:ext uri="{FF2B5EF4-FFF2-40B4-BE49-F238E27FC236}">
              <a16:creationId xmlns:a16="http://schemas.microsoft.com/office/drawing/2014/main" id="{6FE34454-8DEE-4737-8E39-FD45320DA1EA}"/>
            </a:ext>
          </a:extLst>
        </xdr:cNvPr>
        <xdr:cNvSpPr/>
      </xdr:nvSpPr>
      <xdr:spPr>
        <a:xfrm>
          <a:off x="19904710" y="1082865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6FA3B48E-BE2D-4455-AA63-3A2F39ADD7E8}"/>
            </a:ext>
          </a:extLst>
        </xdr:cNvPr>
        <xdr:cNvSpPr txBox="1"/>
      </xdr:nvSpPr>
      <xdr:spPr>
        <a:xfrm>
          <a:off x="19985990" y="1077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29210</xdr:rowOff>
    </xdr:from>
    <xdr:to>
      <xdr:col>112</xdr:col>
      <xdr:colOff>38100</xdr:colOff>
      <xdr:row>63</xdr:row>
      <xdr:rowOff>130810</xdr:rowOff>
    </xdr:to>
    <xdr:sp macro="" textlink="">
      <xdr:nvSpPr>
        <xdr:cNvPr id="692" name="楕円 691">
          <a:extLst>
            <a:ext uri="{FF2B5EF4-FFF2-40B4-BE49-F238E27FC236}">
              <a16:creationId xmlns:a16="http://schemas.microsoft.com/office/drawing/2014/main" id="{C7BEE14F-19E0-4039-823A-DCE99A87566E}"/>
            </a:ext>
          </a:extLst>
        </xdr:cNvPr>
        <xdr:cNvSpPr/>
      </xdr:nvSpPr>
      <xdr:spPr>
        <a:xfrm>
          <a:off x="19161760" y="1082865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80010</xdr:rowOff>
    </xdr:from>
    <xdr:to>
      <xdr:col>116</xdr:col>
      <xdr:colOff>63500</xdr:colOff>
      <xdr:row>63</xdr:row>
      <xdr:rowOff>80010</xdr:rowOff>
    </xdr:to>
    <xdr:cxnSp macro="">
      <xdr:nvCxnSpPr>
        <xdr:cNvPr id="693" name="直線コネクタ 692">
          <a:extLst>
            <a:ext uri="{FF2B5EF4-FFF2-40B4-BE49-F238E27FC236}">
              <a16:creationId xmlns:a16="http://schemas.microsoft.com/office/drawing/2014/main" id="{71B5AFAE-23BC-41FD-8B20-2D910242B0A0}"/>
            </a:ext>
          </a:extLst>
        </xdr:cNvPr>
        <xdr:cNvCxnSpPr/>
      </xdr:nvCxnSpPr>
      <xdr:spPr>
        <a:xfrm>
          <a:off x="19204940" y="1088326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33782</xdr:rowOff>
    </xdr:from>
    <xdr:to>
      <xdr:col>107</xdr:col>
      <xdr:colOff>101600</xdr:colOff>
      <xdr:row>63</xdr:row>
      <xdr:rowOff>135382</xdr:rowOff>
    </xdr:to>
    <xdr:sp macro="" textlink="">
      <xdr:nvSpPr>
        <xdr:cNvPr id="694" name="楕円 693">
          <a:extLst>
            <a:ext uri="{FF2B5EF4-FFF2-40B4-BE49-F238E27FC236}">
              <a16:creationId xmlns:a16="http://schemas.microsoft.com/office/drawing/2014/main" id="{098BAE9E-4189-47CB-9F66-651CB59233A8}"/>
            </a:ext>
          </a:extLst>
        </xdr:cNvPr>
        <xdr:cNvSpPr/>
      </xdr:nvSpPr>
      <xdr:spPr>
        <a:xfrm>
          <a:off x="18345150" y="1083322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80010</xdr:rowOff>
    </xdr:from>
    <xdr:to>
      <xdr:col>111</xdr:col>
      <xdr:colOff>177800</xdr:colOff>
      <xdr:row>63</xdr:row>
      <xdr:rowOff>84582</xdr:rowOff>
    </xdr:to>
    <xdr:cxnSp macro="">
      <xdr:nvCxnSpPr>
        <xdr:cNvPr id="695" name="直線コネクタ 694">
          <a:extLst>
            <a:ext uri="{FF2B5EF4-FFF2-40B4-BE49-F238E27FC236}">
              <a16:creationId xmlns:a16="http://schemas.microsoft.com/office/drawing/2014/main" id="{A556CF1B-35E9-4690-90C8-B3A77D161287}"/>
            </a:ext>
          </a:extLst>
        </xdr:cNvPr>
        <xdr:cNvCxnSpPr/>
      </xdr:nvCxnSpPr>
      <xdr:spPr>
        <a:xfrm flipV="1">
          <a:off x="18399760" y="10883265"/>
          <a:ext cx="80518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33782</xdr:rowOff>
    </xdr:from>
    <xdr:to>
      <xdr:col>102</xdr:col>
      <xdr:colOff>165100</xdr:colOff>
      <xdr:row>63</xdr:row>
      <xdr:rowOff>135382</xdr:rowOff>
    </xdr:to>
    <xdr:sp macro="" textlink="">
      <xdr:nvSpPr>
        <xdr:cNvPr id="696" name="楕円 695">
          <a:extLst>
            <a:ext uri="{FF2B5EF4-FFF2-40B4-BE49-F238E27FC236}">
              <a16:creationId xmlns:a16="http://schemas.microsoft.com/office/drawing/2014/main" id="{D86E96F9-D283-49AD-BE88-44D04DE947CA}"/>
            </a:ext>
          </a:extLst>
        </xdr:cNvPr>
        <xdr:cNvSpPr/>
      </xdr:nvSpPr>
      <xdr:spPr>
        <a:xfrm>
          <a:off x="17547590" y="1083322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84582</xdr:rowOff>
    </xdr:from>
    <xdr:to>
      <xdr:col>107</xdr:col>
      <xdr:colOff>50800</xdr:colOff>
      <xdr:row>63</xdr:row>
      <xdr:rowOff>84582</xdr:rowOff>
    </xdr:to>
    <xdr:cxnSp macro="">
      <xdr:nvCxnSpPr>
        <xdr:cNvPr id="697" name="直線コネクタ 696">
          <a:extLst>
            <a:ext uri="{FF2B5EF4-FFF2-40B4-BE49-F238E27FC236}">
              <a16:creationId xmlns:a16="http://schemas.microsoft.com/office/drawing/2014/main" id="{5638561C-C9F9-48FC-895A-58F00CCDFD61}"/>
            </a:ext>
          </a:extLst>
        </xdr:cNvPr>
        <xdr:cNvCxnSpPr/>
      </xdr:nvCxnSpPr>
      <xdr:spPr>
        <a:xfrm>
          <a:off x="17602200" y="1088783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33782</xdr:rowOff>
    </xdr:from>
    <xdr:to>
      <xdr:col>98</xdr:col>
      <xdr:colOff>38100</xdr:colOff>
      <xdr:row>63</xdr:row>
      <xdr:rowOff>135382</xdr:rowOff>
    </xdr:to>
    <xdr:sp macro="" textlink="">
      <xdr:nvSpPr>
        <xdr:cNvPr id="698" name="楕円 697">
          <a:extLst>
            <a:ext uri="{FF2B5EF4-FFF2-40B4-BE49-F238E27FC236}">
              <a16:creationId xmlns:a16="http://schemas.microsoft.com/office/drawing/2014/main" id="{A1B9BE27-B4BA-47DD-BB0C-A20555A00EAA}"/>
            </a:ext>
          </a:extLst>
        </xdr:cNvPr>
        <xdr:cNvSpPr/>
      </xdr:nvSpPr>
      <xdr:spPr>
        <a:xfrm>
          <a:off x="16761460" y="1083322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84582</xdr:rowOff>
    </xdr:from>
    <xdr:to>
      <xdr:col>102</xdr:col>
      <xdr:colOff>114300</xdr:colOff>
      <xdr:row>63</xdr:row>
      <xdr:rowOff>84582</xdr:rowOff>
    </xdr:to>
    <xdr:cxnSp macro="">
      <xdr:nvCxnSpPr>
        <xdr:cNvPr id="699" name="直線コネクタ 698">
          <a:extLst>
            <a:ext uri="{FF2B5EF4-FFF2-40B4-BE49-F238E27FC236}">
              <a16:creationId xmlns:a16="http://schemas.microsoft.com/office/drawing/2014/main" id="{734BEE8C-110C-46B0-A408-313CDA528074}"/>
            </a:ext>
          </a:extLst>
        </xdr:cNvPr>
        <xdr:cNvCxnSpPr/>
      </xdr:nvCxnSpPr>
      <xdr:spPr>
        <a:xfrm>
          <a:off x="16804640" y="1088783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5988D3A9-982C-4C79-B958-D3F41DAEB019}"/>
            </a:ext>
          </a:extLst>
        </xdr:cNvPr>
        <xdr:cNvSpPr txBox="1"/>
      </xdr:nvSpPr>
      <xdr:spPr>
        <a:xfrm>
          <a:off x="18982132"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CB013357-D12E-44E9-9E3B-A4EF6C17FF0E}"/>
            </a:ext>
          </a:extLst>
        </xdr:cNvPr>
        <xdr:cNvSpPr txBox="1"/>
      </xdr:nvSpPr>
      <xdr:spPr>
        <a:xfrm>
          <a:off x="18182032"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D018CDE8-DE14-4946-B63F-756003E65669}"/>
            </a:ext>
          </a:extLst>
        </xdr:cNvPr>
        <xdr:cNvSpPr txBox="1"/>
      </xdr:nvSpPr>
      <xdr:spPr>
        <a:xfrm>
          <a:off x="17384472" y="10580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84FD7492-3754-4DD1-9EB2-1BBBFAAF005C}"/>
            </a:ext>
          </a:extLst>
        </xdr:cNvPr>
        <xdr:cNvSpPr txBox="1"/>
      </xdr:nvSpPr>
      <xdr:spPr>
        <a:xfrm>
          <a:off x="16588817" y="10580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121937</xdr:rowOff>
    </xdr:from>
    <xdr:ext cx="469744" cy="259045"/>
    <xdr:sp macro="" textlink="">
      <xdr:nvSpPr>
        <xdr:cNvPr id="704" name="n_1mainValue【保健センター・保健所】&#10;一人当たり面積">
          <a:extLst>
            <a:ext uri="{FF2B5EF4-FFF2-40B4-BE49-F238E27FC236}">
              <a16:creationId xmlns:a16="http://schemas.microsoft.com/office/drawing/2014/main" id="{1FF2C7FE-CE07-4AFE-9F83-C0C640B11411}"/>
            </a:ext>
          </a:extLst>
        </xdr:cNvPr>
        <xdr:cNvSpPr txBox="1"/>
      </xdr:nvSpPr>
      <xdr:spPr>
        <a:xfrm>
          <a:off x="18982132" y="1092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126509</xdr:rowOff>
    </xdr:from>
    <xdr:ext cx="469744" cy="259045"/>
    <xdr:sp macro="" textlink="">
      <xdr:nvSpPr>
        <xdr:cNvPr id="705" name="n_2mainValue【保健センター・保健所】&#10;一人当たり面積">
          <a:extLst>
            <a:ext uri="{FF2B5EF4-FFF2-40B4-BE49-F238E27FC236}">
              <a16:creationId xmlns:a16="http://schemas.microsoft.com/office/drawing/2014/main" id="{8E70D036-F1E5-41C2-A46D-8DC43405DFBE}"/>
            </a:ext>
          </a:extLst>
        </xdr:cNvPr>
        <xdr:cNvSpPr txBox="1"/>
      </xdr:nvSpPr>
      <xdr:spPr>
        <a:xfrm>
          <a:off x="18182032" y="1093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126509</xdr:rowOff>
    </xdr:from>
    <xdr:ext cx="469744" cy="259045"/>
    <xdr:sp macro="" textlink="">
      <xdr:nvSpPr>
        <xdr:cNvPr id="706" name="n_3mainValue【保健センター・保健所】&#10;一人当たり面積">
          <a:extLst>
            <a:ext uri="{FF2B5EF4-FFF2-40B4-BE49-F238E27FC236}">
              <a16:creationId xmlns:a16="http://schemas.microsoft.com/office/drawing/2014/main" id="{D3514B93-1817-4B56-9ED7-7A4DAFE709AC}"/>
            </a:ext>
          </a:extLst>
        </xdr:cNvPr>
        <xdr:cNvSpPr txBox="1"/>
      </xdr:nvSpPr>
      <xdr:spPr>
        <a:xfrm>
          <a:off x="17384472" y="1093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126509</xdr:rowOff>
    </xdr:from>
    <xdr:ext cx="469744" cy="259045"/>
    <xdr:sp macro="" textlink="">
      <xdr:nvSpPr>
        <xdr:cNvPr id="707" name="n_4mainValue【保健センター・保健所】&#10;一人当たり面積">
          <a:extLst>
            <a:ext uri="{FF2B5EF4-FFF2-40B4-BE49-F238E27FC236}">
              <a16:creationId xmlns:a16="http://schemas.microsoft.com/office/drawing/2014/main" id="{5DD56831-FB13-4D1B-8ADD-70239C5EB46A}"/>
            </a:ext>
          </a:extLst>
        </xdr:cNvPr>
        <xdr:cNvSpPr txBox="1"/>
      </xdr:nvSpPr>
      <xdr:spPr>
        <a:xfrm>
          <a:off x="16588817" y="1093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19CADD7D-8BEF-4F90-8161-EB4548AA4BA1}"/>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89AE2EA4-A31A-451D-AEF9-0658DD64BB8C}"/>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7D4933FF-B38D-4088-AAF6-B15B4CF71D25}"/>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724A8254-F808-4059-9B30-FB78DEA40218}"/>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7BC743AD-8445-402F-89E9-A5A216D536C9}"/>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F69F4C78-F9C0-4476-8610-981D28442744}"/>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F87E58B0-3E46-4D35-8F4D-BB24528F4169}"/>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546E2C06-543A-43CE-8234-7F185348521D}"/>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5E7C10AB-7C4F-412B-A3C6-0E25D33E2BC9}"/>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E9B4CC5C-A1B9-42F4-BBC6-7008131DE77A}"/>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4A65C073-CF1C-4742-8E19-03689863D1FE}"/>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E6ADE251-A26D-4AEE-B75E-11832A184435}"/>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AE03606E-2D72-4634-A681-87467BC26526}"/>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CF6648D8-114D-4E04-8A7E-3415453A7A7B}"/>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2013C8D7-CF9D-4391-826E-2BB7093EF1E4}"/>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37F22933-D2B7-4B6E-BCB5-69C1A9113C97}"/>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C6251C69-C4AB-43BA-AC72-36D3BFB5BEFF}"/>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CB01D068-660C-42A3-AD70-57AC7C706339}"/>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C8954A04-8EB4-4E98-BBBD-0AD1566735C9}"/>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DA8AC52C-25B7-42CB-ABFC-CC04F2AC64B8}"/>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FA166A7B-2F3F-41EF-9DA2-FC3E534FCA34}"/>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7A26FF4B-94E6-4410-A44C-917247219ACE}"/>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26CBD264-66FB-4AE1-8CBE-3C65658C408A}"/>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B9C2A61B-5CB9-4DE1-8F23-F4A58745915F}"/>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04C34A5E-4663-4D88-B371-85361F0520A1}"/>
            </a:ext>
          </a:extLst>
        </xdr:cNvPr>
        <xdr:cNvCxnSpPr/>
      </xdr:nvCxnSpPr>
      <xdr:spPr>
        <a:xfrm flipV="1">
          <a:off x="14703424" y="13514070"/>
          <a:ext cx="0" cy="107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6A83A23F-838B-4A43-B2FF-1BD3ECD453B8}"/>
            </a:ext>
          </a:extLst>
        </xdr:cNvPr>
        <xdr:cNvSpPr txBox="1"/>
      </xdr:nvSpPr>
      <xdr:spPr>
        <a:xfrm>
          <a:off x="14742160"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9DA802A3-5359-4CF7-A6D6-F74604B5FBE7}"/>
            </a:ext>
          </a:extLst>
        </xdr:cNvPr>
        <xdr:cNvCxnSpPr/>
      </xdr:nvCxnSpPr>
      <xdr:spPr>
        <a:xfrm>
          <a:off x="14611350" y="14590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FD71E384-85EF-4332-BE16-501C0A72BE33}"/>
            </a:ext>
          </a:extLst>
        </xdr:cNvPr>
        <xdr:cNvSpPr txBox="1"/>
      </xdr:nvSpPr>
      <xdr:spPr>
        <a:xfrm>
          <a:off x="14742160" y="13295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0C67C099-000E-42DF-BC23-5DADFAFC7822}"/>
            </a:ext>
          </a:extLst>
        </xdr:cNvPr>
        <xdr:cNvCxnSpPr/>
      </xdr:nvCxnSpPr>
      <xdr:spPr>
        <a:xfrm>
          <a:off x="14611350" y="13514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7FF186C9-62C4-4F79-AA2D-00F66AEC5BC0}"/>
            </a:ext>
          </a:extLst>
        </xdr:cNvPr>
        <xdr:cNvSpPr txBox="1"/>
      </xdr:nvSpPr>
      <xdr:spPr>
        <a:xfrm>
          <a:off x="14742160" y="138861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341C53FD-DC3B-4136-977D-1AEB57BFC7B9}"/>
            </a:ext>
          </a:extLst>
        </xdr:cNvPr>
        <xdr:cNvSpPr/>
      </xdr:nvSpPr>
      <xdr:spPr>
        <a:xfrm>
          <a:off x="14649450" y="140290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EB518A0A-4AA4-4C5C-B786-5EADE9B38221}"/>
            </a:ext>
          </a:extLst>
        </xdr:cNvPr>
        <xdr:cNvSpPr/>
      </xdr:nvSpPr>
      <xdr:spPr>
        <a:xfrm>
          <a:off x="13887450" y="140233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99D1D68E-C33E-47D9-90CF-FC0EC0FDBA33}"/>
            </a:ext>
          </a:extLst>
        </xdr:cNvPr>
        <xdr:cNvSpPr/>
      </xdr:nvSpPr>
      <xdr:spPr>
        <a:xfrm>
          <a:off x="13089890" y="140119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61118E9D-077D-4FD5-96B9-F088534A1BB0}"/>
            </a:ext>
          </a:extLst>
        </xdr:cNvPr>
        <xdr:cNvSpPr/>
      </xdr:nvSpPr>
      <xdr:spPr>
        <a:xfrm>
          <a:off x="12303760" y="139947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B38AB369-49BC-4A4C-B091-FC7EB8EA7190}"/>
            </a:ext>
          </a:extLst>
        </xdr:cNvPr>
        <xdr:cNvSpPr/>
      </xdr:nvSpPr>
      <xdr:spPr>
        <a:xfrm>
          <a:off x="11487150" y="139757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6D2B4A3E-C50B-4931-ADE8-E27DF0CE3B6A}"/>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603CAA12-64A5-4103-8581-1566593FF8ED}"/>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49060BD2-2023-4995-AD53-DCC46FDF3AB7}"/>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4BF0430A-59EE-4B4F-AD3B-55CBE6AA2872}"/>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308DD9E8-CB88-472E-89B6-94FFD7798759}"/>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48261</xdr:rowOff>
    </xdr:from>
    <xdr:to>
      <xdr:col>85</xdr:col>
      <xdr:colOff>177800</xdr:colOff>
      <xdr:row>84</xdr:row>
      <xdr:rowOff>149861</xdr:rowOff>
    </xdr:to>
    <xdr:sp macro="" textlink="">
      <xdr:nvSpPr>
        <xdr:cNvPr id="748" name="楕円 747">
          <a:extLst>
            <a:ext uri="{FF2B5EF4-FFF2-40B4-BE49-F238E27FC236}">
              <a16:creationId xmlns:a16="http://schemas.microsoft.com/office/drawing/2014/main" id="{946CBE9B-978C-4B8D-BD18-61D1E3C155D8}"/>
            </a:ext>
          </a:extLst>
        </xdr:cNvPr>
        <xdr:cNvSpPr/>
      </xdr:nvSpPr>
      <xdr:spPr>
        <a:xfrm>
          <a:off x="14649450" y="144519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134638</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53AB5C29-2F0C-4AB0-9BC3-47EA7524556E}"/>
            </a:ext>
          </a:extLst>
        </xdr:cNvPr>
        <xdr:cNvSpPr txBox="1"/>
      </xdr:nvSpPr>
      <xdr:spPr>
        <a:xfrm>
          <a:off x="14742160" y="1436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27305</xdr:rowOff>
    </xdr:from>
    <xdr:to>
      <xdr:col>81</xdr:col>
      <xdr:colOff>101600</xdr:colOff>
      <xdr:row>84</xdr:row>
      <xdr:rowOff>128905</xdr:rowOff>
    </xdr:to>
    <xdr:sp macro="" textlink="">
      <xdr:nvSpPr>
        <xdr:cNvPr id="750" name="楕円 749">
          <a:extLst>
            <a:ext uri="{FF2B5EF4-FFF2-40B4-BE49-F238E27FC236}">
              <a16:creationId xmlns:a16="http://schemas.microsoft.com/office/drawing/2014/main" id="{4D63A075-F0F3-4148-AA76-D6FEC6B64F67}"/>
            </a:ext>
          </a:extLst>
        </xdr:cNvPr>
        <xdr:cNvSpPr/>
      </xdr:nvSpPr>
      <xdr:spPr>
        <a:xfrm>
          <a:off x="13887450" y="144272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78105</xdr:rowOff>
    </xdr:from>
    <xdr:to>
      <xdr:col>85</xdr:col>
      <xdr:colOff>127000</xdr:colOff>
      <xdr:row>84</xdr:row>
      <xdr:rowOff>99061</xdr:rowOff>
    </xdr:to>
    <xdr:cxnSp macro="">
      <xdr:nvCxnSpPr>
        <xdr:cNvPr id="751" name="直線コネクタ 750">
          <a:extLst>
            <a:ext uri="{FF2B5EF4-FFF2-40B4-BE49-F238E27FC236}">
              <a16:creationId xmlns:a16="http://schemas.microsoft.com/office/drawing/2014/main" id="{1608EB5A-5230-4379-B5DB-1F1D20175FC5}"/>
            </a:ext>
          </a:extLst>
        </xdr:cNvPr>
        <xdr:cNvCxnSpPr/>
      </xdr:nvCxnSpPr>
      <xdr:spPr>
        <a:xfrm>
          <a:off x="13942060" y="14479905"/>
          <a:ext cx="762000" cy="1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166370</xdr:rowOff>
    </xdr:from>
    <xdr:to>
      <xdr:col>76</xdr:col>
      <xdr:colOff>165100</xdr:colOff>
      <xdr:row>84</xdr:row>
      <xdr:rowOff>96520</xdr:rowOff>
    </xdr:to>
    <xdr:sp macro="" textlink="">
      <xdr:nvSpPr>
        <xdr:cNvPr id="752" name="楕円 751">
          <a:extLst>
            <a:ext uri="{FF2B5EF4-FFF2-40B4-BE49-F238E27FC236}">
              <a16:creationId xmlns:a16="http://schemas.microsoft.com/office/drawing/2014/main" id="{4716F727-E3BB-4523-821C-4F7E060676B2}"/>
            </a:ext>
          </a:extLst>
        </xdr:cNvPr>
        <xdr:cNvSpPr/>
      </xdr:nvSpPr>
      <xdr:spPr>
        <a:xfrm>
          <a:off x="13089890" y="144005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45720</xdr:rowOff>
    </xdr:from>
    <xdr:to>
      <xdr:col>81</xdr:col>
      <xdr:colOff>50800</xdr:colOff>
      <xdr:row>84</xdr:row>
      <xdr:rowOff>78105</xdr:rowOff>
    </xdr:to>
    <xdr:cxnSp macro="">
      <xdr:nvCxnSpPr>
        <xdr:cNvPr id="753" name="直線コネクタ 752">
          <a:extLst>
            <a:ext uri="{FF2B5EF4-FFF2-40B4-BE49-F238E27FC236}">
              <a16:creationId xmlns:a16="http://schemas.microsoft.com/office/drawing/2014/main" id="{E8608BE7-FE42-4972-942D-AD13C97BE6A6}"/>
            </a:ext>
          </a:extLst>
        </xdr:cNvPr>
        <xdr:cNvCxnSpPr/>
      </xdr:nvCxnSpPr>
      <xdr:spPr>
        <a:xfrm>
          <a:off x="13144500" y="14449425"/>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82550</xdr:rowOff>
    </xdr:from>
    <xdr:to>
      <xdr:col>72</xdr:col>
      <xdr:colOff>38100</xdr:colOff>
      <xdr:row>84</xdr:row>
      <xdr:rowOff>12700</xdr:rowOff>
    </xdr:to>
    <xdr:sp macro="" textlink="">
      <xdr:nvSpPr>
        <xdr:cNvPr id="754" name="楕円 753">
          <a:extLst>
            <a:ext uri="{FF2B5EF4-FFF2-40B4-BE49-F238E27FC236}">
              <a16:creationId xmlns:a16="http://schemas.microsoft.com/office/drawing/2014/main" id="{5132ADBE-E897-4A31-86ED-EB0B17493661}"/>
            </a:ext>
          </a:extLst>
        </xdr:cNvPr>
        <xdr:cNvSpPr/>
      </xdr:nvSpPr>
      <xdr:spPr>
        <a:xfrm>
          <a:off x="12303760" y="143148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133350</xdr:rowOff>
    </xdr:from>
    <xdr:to>
      <xdr:col>76</xdr:col>
      <xdr:colOff>114300</xdr:colOff>
      <xdr:row>84</xdr:row>
      <xdr:rowOff>45720</xdr:rowOff>
    </xdr:to>
    <xdr:cxnSp macro="">
      <xdr:nvCxnSpPr>
        <xdr:cNvPr id="755" name="直線コネクタ 754">
          <a:extLst>
            <a:ext uri="{FF2B5EF4-FFF2-40B4-BE49-F238E27FC236}">
              <a16:creationId xmlns:a16="http://schemas.microsoft.com/office/drawing/2014/main" id="{BAE91155-2763-4B4C-92C8-89F9C613323A}"/>
            </a:ext>
          </a:extLst>
        </xdr:cNvPr>
        <xdr:cNvCxnSpPr/>
      </xdr:nvCxnSpPr>
      <xdr:spPr>
        <a:xfrm>
          <a:off x="12346940" y="14359890"/>
          <a:ext cx="79756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84455</xdr:rowOff>
    </xdr:from>
    <xdr:to>
      <xdr:col>67</xdr:col>
      <xdr:colOff>101600</xdr:colOff>
      <xdr:row>84</xdr:row>
      <xdr:rowOff>14605</xdr:rowOff>
    </xdr:to>
    <xdr:sp macro="" textlink="">
      <xdr:nvSpPr>
        <xdr:cNvPr id="756" name="楕円 755">
          <a:extLst>
            <a:ext uri="{FF2B5EF4-FFF2-40B4-BE49-F238E27FC236}">
              <a16:creationId xmlns:a16="http://schemas.microsoft.com/office/drawing/2014/main" id="{32AF4AA2-CE99-4C07-8B1F-79AFFC21F64F}"/>
            </a:ext>
          </a:extLst>
        </xdr:cNvPr>
        <xdr:cNvSpPr/>
      </xdr:nvSpPr>
      <xdr:spPr>
        <a:xfrm>
          <a:off x="11487150" y="143167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133350</xdr:rowOff>
    </xdr:from>
    <xdr:to>
      <xdr:col>71</xdr:col>
      <xdr:colOff>177800</xdr:colOff>
      <xdr:row>83</xdr:row>
      <xdr:rowOff>135255</xdr:rowOff>
    </xdr:to>
    <xdr:cxnSp macro="">
      <xdr:nvCxnSpPr>
        <xdr:cNvPr id="757" name="直線コネクタ 756">
          <a:extLst>
            <a:ext uri="{FF2B5EF4-FFF2-40B4-BE49-F238E27FC236}">
              <a16:creationId xmlns:a16="http://schemas.microsoft.com/office/drawing/2014/main" id="{F5B706DC-A72F-4837-923E-DA3E47B04B96}"/>
            </a:ext>
          </a:extLst>
        </xdr:cNvPr>
        <xdr:cNvCxnSpPr/>
      </xdr:nvCxnSpPr>
      <xdr:spPr>
        <a:xfrm flipV="1">
          <a:off x="11541760" y="14359890"/>
          <a:ext cx="80518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86377</xdr:rowOff>
    </xdr:from>
    <xdr:ext cx="405111" cy="259045"/>
    <xdr:sp macro="" textlink="">
      <xdr:nvSpPr>
        <xdr:cNvPr id="758" name="n_1aveValue【消防施設】&#10;有形固定資産減価償却率">
          <a:extLst>
            <a:ext uri="{FF2B5EF4-FFF2-40B4-BE49-F238E27FC236}">
              <a16:creationId xmlns:a16="http://schemas.microsoft.com/office/drawing/2014/main" id="{9D7544A3-23C8-4F5F-BB67-938318190DFE}"/>
            </a:ext>
          </a:extLst>
        </xdr:cNvPr>
        <xdr:cNvSpPr txBox="1"/>
      </xdr:nvSpPr>
      <xdr:spPr>
        <a:xfrm>
          <a:off x="13738234" y="1380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59" name="n_2aveValue【消防施設】&#10;有形固定資産減価償却率">
          <a:extLst>
            <a:ext uri="{FF2B5EF4-FFF2-40B4-BE49-F238E27FC236}">
              <a16:creationId xmlns:a16="http://schemas.microsoft.com/office/drawing/2014/main" id="{37FCA9C4-008F-4420-9A8E-AC601B348FE3}"/>
            </a:ext>
          </a:extLst>
        </xdr:cNvPr>
        <xdr:cNvSpPr txBox="1"/>
      </xdr:nvSpPr>
      <xdr:spPr>
        <a:xfrm>
          <a:off x="1295718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0" name="n_3aveValue【消防施設】&#10;有形固定資産減価償却率">
          <a:extLst>
            <a:ext uri="{FF2B5EF4-FFF2-40B4-BE49-F238E27FC236}">
              <a16:creationId xmlns:a16="http://schemas.microsoft.com/office/drawing/2014/main" id="{75B5F796-3482-474A-AA16-77DF4E60FEA1}"/>
            </a:ext>
          </a:extLst>
        </xdr:cNvPr>
        <xdr:cNvSpPr txBox="1"/>
      </xdr:nvSpPr>
      <xdr:spPr>
        <a:xfrm>
          <a:off x="1217105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761" name="n_4aveValue【消防施設】&#10;有形固定資産減価償却率">
          <a:extLst>
            <a:ext uri="{FF2B5EF4-FFF2-40B4-BE49-F238E27FC236}">
              <a16:creationId xmlns:a16="http://schemas.microsoft.com/office/drawing/2014/main" id="{6AB66FAE-F125-4BD2-86FF-F91303B759DD}"/>
            </a:ext>
          </a:extLst>
        </xdr:cNvPr>
        <xdr:cNvSpPr txBox="1"/>
      </xdr:nvSpPr>
      <xdr:spPr>
        <a:xfrm>
          <a:off x="11354444" y="13747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120032</xdr:rowOff>
    </xdr:from>
    <xdr:ext cx="405111" cy="259045"/>
    <xdr:sp macro="" textlink="">
      <xdr:nvSpPr>
        <xdr:cNvPr id="762" name="n_1mainValue【消防施設】&#10;有形固定資産減価償却率">
          <a:extLst>
            <a:ext uri="{FF2B5EF4-FFF2-40B4-BE49-F238E27FC236}">
              <a16:creationId xmlns:a16="http://schemas.microsoft.com/office/drawing/2014/main" id="{BD3AC4BD-776D-4A59-A308-944D81EC4CDA}"/>
            </a:ext>
          </a:extLst>
        </xdr:cNvPr>
        <xdr:cNvSpPr txBox="1"/>
      </xdr:nvSpPr>
      <xdr:spPr>
        <a:xfrm>
          <a:off x="13738234" y="1452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87647</xdr:rowOff>
    </xdr:from>
    <xdr:ext cx="405111" cy="259045"/>
    <xdr:sp macro="" textlink="">
      <xdr:nvSpPr>
        <xdr:cNvPr id="763" name="n_2mainValue【消防施設】&#10;有形固定資産減価償却率">
          <a:extLst>
            <a:ext uri="{FF2B5EF4-FFF2-40B4-BE49-F238E27FC236}">
              <a16:creationId xmlns:a16="http://schemas.microsoft.com/office/drawing/2014/main" id="{E97DF2D2-EF7B-4C7E-ADA4-A63AC66C74C5}"/>
            </a:ext>
          </a:extLst>
        </xdr:cNvPr>
        <xdr:cNvSpPr txBox="1"/>
      </xdr:nvSpPr>
      <xdr:spPr>
        <a:xfrm>
          <a:off x="12957184"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3827</xdr:rowOff>
    </xdr:from>
    <xdr:ext cx="405111" cy="259045"/>
    <xdr:sp macro="" textlink="">
      <xdr:nvSpPr>
        <xdr:cNvPr id="764" name="n_3mainValue【消防施設】&#10;有形固定資産減価償却率">
          <a:extLst>
            <a:ext uri="{FF2B5EF4-FFF2-40B4-BE49-F238E27FC236}">
              <a16:creationId xmlns:a16="http://schemas.microsoft.com/office/drawing/2014/main" id="{3B1E75F8-64A2-4A89-AA89-30FB391D2D2D}"/>
            </a:ext>
          </a:extLst>
        </xdr:cNvPr>
        <xdr:cNvSpPr txBox="1"/>
      </xdr:nvSpPr>
      <xdr:spPr>
        <a:xfrm>
          <a:off x="12171054" y="1440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5732</xdr:rowOff>
    </xdr:from>
    <xdr:ext cx="405111" cy="259045"/>
    <xdr:sp macro="" textlink="">
      <xdr:nvSpPr>
        <xdr:cNvPr id="765" name="n_4mainValue【消防施設】&#10;有形固定資産減価償却率">
          <a:extLst>
            <a:ext uri="{FF2B5EF4-FFF2-40B4-BE49-F238E27FC236}">
              <a16:creationId xmlns:a16="http://schemas.microsoft.com/office/drawing/2014/main" id="{F8911D5A-34D6-4C6E-B895-0400CCE449D1}"/>
            </a:ext>
          </a:extLst>
        </xdr:cNvPr>
        <xdr:cNvSpPr txBox="1"/>
      </xdr:nvSpPr>
      <xdr:spPr>
        <a:xfrm>
          <a:off x="11354444" y="1440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42D02722-2E55-4129-AED8-6D9542BC94F7}"/>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EF5E04BC-6F96-4635-BCC3-C165DD55CEE3}"/>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1E628A17-A1CD-4E96-BD14-C2B4A2280C90}"/>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DB8C7B95-40BB-4DC5-97F1-61FD116AEFC3}"/>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7D3C843A-E7CC-4063-B0B8-6EF3950A78D7}"/>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FC6A8CDB-F9C0-4700-BD62-55A3BCBB0427}"/>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2846A809-F031-4959-B510-4236BE1D1650}"/>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406CC09C-68E3-4AAC-A07C-DCEA078F86F7}"/>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52061906-BF1A-43AD-AAB4-40D2D3D29F96}"/>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1E05AFA9-B11A-4639-A738-986733964D7B}"/>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131386BA-EA61-4FA7-AFDB-6D6D60AA5552}"/>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FAC1F2F1-0C60-4129-BD88-6DEDF516343B}"/>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6F7B5FA4-3B85-464E-93F6-282356AEEDF4}"/>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1CEA79FB-DD3E-4CCA-B35F-CC40C255A5AB}"/>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09CD63AB-6256-42E4-8447-7F17E6A68981}"/>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11875681-5593-4660-9B57-78FE937954D4}"/>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B0191A57-5F2C-441B-A627-01D3BB14996D}"/>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0982EBC9-40CB-44E4-A4A0-A6EB7FB96F88}"/>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8CF73C48-6239-45DE-9EDC-18A426B29ADD}"/>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3E6BDB52-522B-495B-BEA8-16C74D81AC45}"/>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2AB76CCE-9D26-47A8-B7AC-BC8926624B75}"/>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BC8B3F28-28C1-4143-A358-2053FA7C7657}"/>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F91DE73D-3687-491D-ADDD-FA5449B261AF}"/>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EA5F2D60-B77D-4D84-9090-FE2AC9AA838F}"/>
            </a:ext>
          </a:extLst>
        </xdr:cNvPr>
        <xdr:cNvCxnSpPr/>
      </xdr:nvCxnSpPr>
      <xdr:spPr>
        <a:xfrm flipV="1">
          <a:off x="19947254" y="13231495"/>
          <a:ext cx="0" cy="1513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F7A87B17-2421-42DA-BFD7-E2DDB05BC7CB}"/>
            </a:ext>
          </a:extLst>
        </xdr:cNvPr>
        <xdr:cNvSpPr txBox="1"/>
      </xdr:nvSpPr>
      <xdr:spPr>
        <a:xfrm>
          <a:off x="19985990" y="147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0AA80469-6370-43E0-AEB0-22E6AC1FBE02}"/>
            </a:ext>
          </a:extLst>
        </xdr:cNvPr>
        <xdr:cNvCxnSpPr/>
      </xdr:nvCxnSpPr>
      <xdr:spPr>
        <a:xfrm>
          <a:off x="19885660" y="14744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EACDB2F6-3A1D-4834-8249-8EB363FF8E13}"/>
            </a:ext>
          </a:extLst>
        </xdr:cNvPr>
        <xdr:cNvSpPr txBox="1"/>
      </xdr:nvSpPr>
      <xdr:spPr>
        <a:xfrm>
          <a:off x="1998599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287BEC84-FCFD-4F0F-B37E-DBC76CEAAECF}"/>
            </a:ext>
          </a:extLst>
        </xdr:cNvPr>
        <xdr:cNvCxnSpPr/>
      </xdr:nvCxnSpPr>
      <xdr:spPr>
        <a:xfrm>
          <a:off x="19885660" y="132314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a:extLst>
            <a:ext uri="{FF2B5EF4-FFF2-40B4-BE49-F238E27FC236}">
              <a16:creationId xmlns:a16="http://schemas.microsoft.com/office/drawing/2014/main" id="{DD07221F-12D4-42EC-971B-827ABFC6AA1F}"/>
            </a:ext>
          </a:extLst>
        </xdr:cNvPr>
        <xdr:cNvSpPr txBox="1"/>
      </xdr:nvSpPr>
      <xdr:spPr>
        <a:xfrm>
          <a:off x="19985990" y="1401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B33A7BCB-582E-46EB-AC64-67A4369C3C3A}"/>
            </a:ext>
          </a:extLst>
        </xdr:cNvPr>
        <xdr:cNvSpPr/>
      </xdr:nvSpPr>
      <xdr:spPr>
        <a:xfrm>
          <a:off x="19904710" y="14156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ABDE2826-710D-42D0-AAB6-CDF47676073B}"/>
            </a:ext>
          </a:extLst>
        </xdr:cNvPr>
        <xdr:cNvSpPr/>
      </xdr:nvSpPr>
      <xdr:spPr>
        <a:xfrm>
          <a:off x="19161760" y="141566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1777AEDC-DB63-4010-9BC6-12052E4D0B1E}"/>
            </a:ext>
          </a:extLst>
        </xdr:cNvPr>
        <xdr:cNvSpPr/>
      </xdr:nvSpPr>
      <xdr:spPr>
        <a:xfrm>
          <a:off x="18345150" y="1417320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853F9E49-3E7E-42C7-BC4C-1EB6C42D5CC8}"/>
            </a:ext>
          </a:extLst>
        </xdr:cNvPr>
        <xdr:cNvSpPr/>
      </xdr:nvSpPr>
      <xdr:spPr>
        <a:xfrm>
          <a:off x="17547590" y="141897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AA5E6442-C460-40B3-B447-E982FF119BD1}"/>
            </a:ext>
          </a:extLst>
        </xdr:cNvPr>
        <xdr:cNvSpPr/>
      </xdr:nvSpPr>
      <xdr:spPr>
        <a:xfrm>
          <a:off x="16761460" y="141897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2F1874D6-40D3-423F-BCC6-6F47596ED9A1}"/>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3593410B-C7D4-4F89-A367-96C565846141}"/>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3AC6E76B-9F77-41A1-B5A5-F37A0C1FE88F}"/>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85BF0C8B-1CBD-4855-86BD-C91CFFBFCAA6}"/>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8D89FCAA-14E0-41DC-BCFD-B6F5835436C9}"/>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805" name="楕円 804">
          <a:extLst>
            <a:ext uri="{FF2B5EF4-FFF2-40B4-BE49-F238E27FC236}">
              <a16:creationId xmlns:a16="http://schemas.microsoft.com/office/drawing/2014/main" id="{7CB5EACD-C266-403F-8FAD-33E3BAE30144}"/>
            </a:ext>
          </a:extLst>
        </xdr:cNvPr>
        <xdr:cNvSpPr/>
      </xdr:nvSpPr>
      <xdr:spPr>
        <a:xfrm>
          <a:off x="19904710" y="143910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137177</xdr:rowOff>
    </xdr:from>
    <xdr:ext cx="469744" cy="259045"/>
    <xdr:sp macro="" textlink="">
      <xdr:nvSpPr>
        <xdr:cNvPr id="806" name="【消防施設】&#10;一人当たり面積該当値テキスト">
          <a:extLst>
            <a:ext uri="{FF2B5EF4-FFF2-40B4-BE49-F238E27FC236}">
              <a16:creationId xmlns:a16="http://schemas.microsoft.com/office/drawing/2014/main" id="{137986BB-6612-4A01-AFAD-4CA2A873A7F3}"/>
            </a:ext>
          </a:extLst>
        </xdr:cNvPr>
        <xdr:cNvSpPr txBox="1"/>
      </xdr:nvSpPr>
      <xdr:spPr>
        <a:xfrm>
          <a:off x="19985990"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158750</xdr:rowOff>
    </xdr:from>
    <xdr:to>
      <xdr:col>112</xdr:col>
      <xdr:colOff>38100</xdr:colOff>
      <xdr:row>84</xdr:row>
      <xdr:rowOff>88900</xdr:rowOff>
    </xdr:to>
    <xdr:sp macro="" textlink="">
      <xdr:nvSpPr>
        <xdr:cNvPr id="807" name="楕円 806">
          <a:extLst>
            <a:ext uri="{FF2B5EF4-FFF2-40B4-BE49-F238E27FC236}">
              <a16:creationId xmlns:a16="http://schemas.microsoft.com/office/drawing/2014/main" id="{903EC161-ADC8-43A1-A9AB-CAD2A228CACE}"/>
            </a:ext>
          </a:extLst>
        </xdr:cNvPr>
        <xdr:cNvSpPr/>
      </xdr:nvSpPr>
      <xdr:spPr>
        <a:xfrm>
          <a:off x="19161760" y="143910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38100</xdr:rowOff>
    </xdr:from>
    <xdr:to>
      <xdr:col>116</xdr:col>
      <xdr:colOff>63500</xdr:colOff>
      <xdr:row>84</xdr:row>
      <xdr:rowOff>38100</xdr:rowOff>
    </xdr:to>
    <xdr:cxnSp macro="">
      <xdr:nvCxnSpPr>
        <xdr:cNvPr id="808" name="直線コネクタ 807">
          <a:extLst>
            <a:ext uri="{FF2B5EF4-FFF2-40B4-BE49-F238E27FC236}">
              <a16:creationId xmlns:a16="http://schemas.microsoft.com/office/drawing/2014/main" id="{7FC37A99-F709-467A-BE33-E848A8A0804F}"/>
            </a:ext>
          </a:extLst>
        </xdr:cNvPr>
        <xdr:cNvCxnSpPr/>
      </xdr:nvCxnSpPr>
      <xdr:spPr>
        <a:xfrm>
          <a:off x="19204940" y="144399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146050</xdr:rowOff>
    </xdr:from>
    <xdr:to>
      <xdr:col>107</xdr:col>
      <xdr:colOff>101600</xdr:colOff>
      <xdr:row>84</xdr:row>
      <xdr:rowOff>76200</xdr:rowOff>
    </xdr:to>
    <xdr:sp macro="" textlink="">
      <xdr:nvSpPr>
        <xdr:cNvPr id="809" name="楕円 808">
          <a:extLst>
            <a:ext uri="{FF2B5EF4-FFF2-40B4-BE49-F238E27FC236}">
              <a16:creationId xmlns:a16="http://schemas.microsoft.com/office/drawing/2014/main" id="{A912E485-4AAD-46B8-94A2-E51DB30D9622}"/>
            </a:ext>
          </a:extLst>
        </xdr:cNvPr>
        <xdr:cNvSpPr/>
      </xdr:nvSpPr>
      <xdr:spPr>
        <a:xfrm>
          <a:off x="18345150" y="1437449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25400</xdr:rowOff>
    </xdr:from>
    <xdr:to>
      <xdr:col>111</xdr:col>
      <xdr:colOff>177800</xdr:colOff>
      <xdr:row>84</xdr:row>
      <xdr:rowOff>38100</xdr:rowOff>
    </xdr:to>
    <xdr:cxnSp macro="">
      <xdr:nvCxnSpPr>
        <xdr:cNvPr id="810" name="直線コネクタ 809">
          <a:extLst>
            <a:ext uri="{FF2B5EF4-FFF2-40B4-BE49-F238E27FC236}">
              <a16:creationId xmlns:a16="http://schemas.microsoft.com/office/drawing/2014/main" id="{1F06B449-7D31-4272-9F99-1158636C8D91}"/>
            </a:ext>
          </a:extLst>
        </xdr:cNvPr>
        <xdr:cNvCxnSpPr/>
      </xdr:nvCxnSpPr>
      <xdr:spPr>
        <a:xfrm>
          <a:off x="18399760" y="14423390"/>
          <a:ext cx="80518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146050</xdr:rowOff>
    </xdr:from>
    <xdr:to>
      <xdr:col>102</xdr:col>
      <xdr:colOff>165100</xdr:colOff>
      <xdr:row>84</xdr:row>
      <xdr:rowOff>76200</xdr:rowOff>
    </xdr:to>
    <xdr:sp macro="" textlink="">
      <xdr:nvSpPr>
        <xdr:cNvPr id="811" name="楕円 810">
          <a:extLst>
            <a:ext uri="{FF2B5EF4-FFF2-40B4-BE49-F238E27FC236}">
              <a16:creationId xmlns:a16="http://schemas.microsoft.com/office/drawing/2014/main" id="{3D3EE825-711B-47A5-8AFC-0EB52466249B}"/>
            </a:ext>
          </a:extLst>
        </xdr:cNvPr>
        <xdr:cNvSpPr/>
      </xdr:nvSpPr>
      <xdr:spPr>
        <a:xfrm>
          <a:off x="17547590" y="1437449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25400</xdr:rowOff>
    </xdr:from>
    <xdr:to>
      <xdr:col>107</xdr:col>
      <xdr:colOff>50800</xdr:colOff>
      <xdr:row>84</xdr:row>
      <xdr:rowOff>25400</xdr:rowOff>
    </xdr:to>
    <xdr:cxnSp macro="">
      <xdr:nvCxnSpPr>
        <xdr:cNvPr id="812" name="直線コネクタ 811">
          <a:extLst>
            <a:ext uri="{FF2B5EF4-FFF2-40B4-BE49-F238E27FC236}">
              <a16:creationId xmlns:a16="http://schemas.microsoft.com/office/drawing/2014/main" id="{7E456A39-F6C3-429A-BBD9-BED4D9EABDC2}"/>
            </a:ext>
          </a:extLst>
        </xdr:cNvPr>
        <xdr:cNvCxnSpPr/>
      </xdr:nvCxnSpPr>
      <xdr:spPr>
        <a:xfrm>
          <a:off x="17602200" y="144233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133350</xdr:rowOff>
    </xdr:from>
    <xdr:to>
      <xdr:col>98</xdr:col>
      <xdr:colOff>38100</xdr:colOff>
      <xdr:row>84</xdr:row>
      <xdr:rowOff>63500</xdr:rowOff>
    </xdr:to>
    <xdr:sp macro="" textlink="">
      <xdr:nvSpPr>
        <xdr:cNvPr id="813" name="楕円 812">
          <a:extLst>
            <a:ext uri="{FF2B5EF4-FFF2-40B4-BE49-F238E27FC236}">
              <a16:creationId xmlns:a16="http://schemas.microsoft.com/office/drawing/2014/main" id="{5052324E-CE1D-4917-B5EC-D220118C24E2}"/>
            </a:ext>
          </a:extLst>
        </xdr:cNvPr>
        <xdr:cNvSpPr/>
      </xdr:nvSpPr>
      <xdr:spPr>
        <a:xfrm>
          <a:off x="16761460" y="143598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12700</xdr:rowOff>
    </xdr:from>
    <xdr:to>
      <xdr:col>102</xdr:col>
      <xdr:colOff>114300</xdr:colOff>
      <xdr:row>84</xdr:row>
      <xdr:rowOff>25400</xdr:rowOff>
    </xdr:to>
    <xdr:cxnSp macro="">
      <xdr:nvCxnSpPr>
        <xdr:cNvPr id="814" name="直線コネクタ 813">
          <a:extLst>
            <a:ext uri="{FF2B5EF4-FFF2-40B4-BE49-F238E27FC236}">
              <a16:creationId xmlns:a16="http://schemas.microsoft.com/office/drawing/2014/main" id="{9AB9DDEE-AA5C-4435-8690-EF21B756203B}"/>
            </a:ext>
          </a:extLst>
        </xdr:cNvPr>
        <xdr:cNvCxnSpPr/>
      </xdr:nvCxnSpPr>
      <xdr:spPr>
        <a:xfrm>
          <a:off x="16804640" y="14418310"/>
          <a:ext cx="79756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15" name="n_1aveValue【消防施設】&#10;一人当たり面積">
          <a:extLst>
            <a:ext uri="{FF2B5EF4-FFF2-40B4-BE49-F238E27FC236}">
              <a16:creationId xmlns:a16="http://schemas.microsoft.com/office/drawing/2014/main" id="{850B8761-6DF8-4E61-905F-D397B83AF207}"/>
            </a:ext>
          </a:extLst>
        </xdr:cNvPr>
        <xdr:cNvSpPr txBox="1"/>
      </xdr:nvSpPr>
      <xdr:spPr>
        <a:xfrm>
          <a:off x="18982132" y="139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16" name="n_2aveValue【消防施設】&#10;一人当たり面積">
          <a:extLst>
            <a:ext uri="{FF2B5EF4-FFF2-40B4-BE49-F238E27FC236}">
              <a16:creationId xmlns:a16="http://schemas.microsoft.com/office/drawing/2014/main" id="{96055FC4-083A-49B3-9268-591EA80E1C2E}"/>
            </a:ext>
          </a:extLst>
        </xdr:cNvPr>
        <xdr:cNvSpPr txBox="1"/>
      </xdr:nvSpPr>
      <xdr:spPr>
        <a:xfrm>
          <a:off x="18182032" y="1394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817" name="n_3aveValue【消防施設】&#10;一人当たり面積">
          <a:extLst>
            <a:ext uri="{FF2B5EF4-FFF2-40B4-BE49-F238E27FC236}">
              <a16:creationId xmlns:a16="http://schemas.microsoft.com/office/drawing/2014/main" id="{75AD0571-DD53-455A-87A6-285430AAF226}"/>
            </a:ext>
          </a:extLst>
        </xdr:cNvPr>
        <xdr:cNvSpPr txBox="1"/>
      </xdr:nvSpPr>
      <xdr:spPr>
        <a:xfrm>
          <a:off x="17384472"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18" name="n_4aveValue【消防施設】&#10;一人当たり面積">
          <a:extLst>
            <a:ext uri="{FF2B5EF4-FFF2-40B4-BE49-F238E27FC236}">
              <a16:creationId xmlns:a16="http://schemas.microsoft.com/office/drawing/2014/main" id="{BC154877-1A16-492C-939D-2C08A36C0B8D}"/>
            </a:ext>
          </a:extLst>
        </xdr:cNvPr>
        <xdr:cNvSpPr txBox="1"/>
      </xdr:nvSpPr>
      <xdr:spPr>
        <a:xfrm>
          <a:off x="1658881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80027</xdr:rowOff>
    </xdr:from>
    <xdr:ext cx="469744" cy="259045"/>
    <xdr:sp macro="" textlink="">
      <xdr:nvSpPr>
        <xdr:cNvPr id="819" name="n_1mainValue【消防施設】&#10;一人当たり面積">
          <a:extLst>
            <a:ext uri="{FF2B5EF4-FFF2-40B4-BE49-F238E27FC236}">
              <a16:creationId xmlns:a16="http://schemas.microsoft.com/office/drawing/2014/main" id="{F9B735B2-84C7-4E15-8512-441EDADFD229}"/>
            </a:ext>
          </a:extLst>
        </xdr:cNvPr>
        <xdr:cNvSpPr txBox="1"/>
      </xdr:nvSpPr>
      <xdr:spPr>
        <a:xfrm>
          <a:off x="18982132" y="1448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67327</xdr:rowOff>
    </xdr:from>
    <xdr:ext cx="469744" cy="259045"/>
    <xdr:sp macro="" textlink="">
      <xdr:nvSpPr>
        <xdr:cNvPr id="820" name="n_2mainValue【消防施設】&#10;一人当たり面積">
          <a:extLst>
            <a:ext uri="{FF2B5EF4-FFF2-40B4-BE49-F238E27FC236}">
              <a16:creationId xmlns:a16="http://schemas.microsoft.com/office/drawing/2014/main" id="{2DF70D93-F3ED-42FA-8ADD-41E30BB90A54}"/>
            </a:ext>
          </a:extLst>
        </xdr:cNvPr>
        <xdr:cNvSpPr txBox="1"/>
      </xdr:nvSpPr>
      <xdr:spPr>
        <a:xfrm>
          <a:off x="18182032" y="1446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67327</xdr:rowOff>
    </xdr:from>
    <xdr:ext cx="469744" cy="259045"/>
    <xdr:sp macro="" textlink="">
      <xdr:nvSpPr>
        <xdr:cNvPr id="821" name="n_3mainValue【消防施設】&#10;一人当たり面積">
          <a:extLst>
            <a:ext uri="{FF2B5EF4-FFF2-40B4-BE49-F238E27FC236}">
              <a16:creationId xmlns:a16="http://schemas.microsoft.com/office/drawing/2014/main" id="{3133A91D-D9A9-4154-9FFD-5CDBF2CFEDB6}"/>
            </a:ext>
          </a:extLst>
        </xdr:cNvPr>
        <xdr:cNvSpPr txBox="1"/>
      </xdr:nvSpPr>
      <xdr:spPr>
        <a:xfrm>
          <a:off x="17384472" y="1446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54627</xdr:rowOff>
    </xdr:from>
    <xdr:ext cx="469744" cy="259045"/>
    <xdr:sp macro="" textlink="">
      <xdr:nvSpPr>
        <xdr:cNvPr id="822" name="n_4mainValue【消防施設】&#10;一人当たり面積">
          <a:extLst>
            <a:ext uri="{FF2B5EF4-FFF2-40B4-BE49-F238E27FC236}">
              <a16:creationId xmlns:a16="http://schemas.microsoft.com/office/drawing/2014/main" id="{A26D601A-519E-46B4-ADBC-CF927E7E2A9C}"/>
            </a:ext>
          </a:extLst>
        </xdr:cNvPr>
        <xdr:cNvSpPr txBox="1"/>
      </xdr:nvSpPr>
      <xdr:spPr>
        <a:xfrm>
          <a:off x="16588817" y="1446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61932164-D4B9-427B-BBE7-A5A91E17B292}"/>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5F88C3E2-36F6-4C6E-B908-41FD2DFA8601}"/>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9EC855A6-3EF7-4D37-A479-8812E1DC3817}"/>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DC4EEA3E-3C32-41C5-99B0-234B7AED1FB9}"/>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AE8E5958-95E6-450B-98C3-0169766D1751}"/>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D9572484-D0C2-4B6A-99FA-AA06F4E79393}"/>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FA1718DE-46F0-4AE8-9EAE-5B7F839FC4CC}"/>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767B9832-647B-4105-AD3B-8F022C49C215}"/>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B26D6F18-EAC6-46EF-A96F-673B5706CF1C}"/>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8BF0E421-F579-403A-B075-9C14FC3BE550}"/>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50393E4C-EE12-465E-9EA9-791FD05EBF11}"/>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058472C3-0073-4264-9C00-2214A9CFE5A8}"/>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08DBD4B1-8102-47AE-AAC6-8BADA5854DC2}"/>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FD177D4E-A6F9-4EC4-8655-3F324E7CBF57}"/>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4F562F20-C77D-43B9-BEF5-2A53F6FDB5CC}"/>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17A9713C-8004-4CAB-BB3A-E63EBC1E4482}"/>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1B34709C-225B-4A7B-9DD5-E3572255E2D5}"/>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8FC60900-FF06-41D3-AEDF-4B17E7AE364D}"/>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D9DC4878-CF2B-4CB8-8FAA-684E6979719A}"/>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91D3A839-D8E5-43BD-86D4-32FF30CD327D}"/>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7E83A739-6986-447D-8751-33CB8423F0C7}"/>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28C10727-A306-4336-98F2-7EE51D766219}"/>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076D0A6F-12B2-4CEB-8E8B-9804F6C130C2}"/>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95966410-B677-49B2-8CD0-95D37CE78E72}"/>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D03573BA-4D4E-4139-8437-9E1775C51BD1}"/>
            </a:ext>
          </a:extLst>
        </xdr:cNvPr>
        <xdr:cNvCxnSpPr/>
      </xdr:nvCxnSpPr>
      <xdr:spPr>
        <a:xfrm flipV="1">
          <a:off x="14703424" y="1716024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36C65BF7-0C2A-4D74-AE6D-B61D4747F8C4}"/>
            </a:ext>
          </a:extLst>
        </xdr:cNvPr>
        <xdr:cNvSpPr txBox="1"/>
      </xdr:nvSpPr>
      <xdr:spPr>
        <a:xfrm>
          <a:off x="14742160" y="184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F6EE96FA-8C28-4E09-8440-23EB578442D0}"/>
            </a:ext>
          </a:extLst>
        </xdr:cNvPr>
        <xdr:cNvCxnSpPr/>
      </xdr:nvCxnSpPr>
      <xdr:spPr>
        <a:xfrm>
          <a:off x="14611350" y="18446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391F1881-2CB4-499D-BEA1-A36364B512B6}"/>
            </a:ext>
          </a:extLst>
        </xdr:cNvPr>
        <xdr:cNvSpPr txBox="1"/>
      </xdr:nvSpPr>
      <xdr:spPr>
        <a:xfrm>
          <a:off x="14742160" y="1693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1A20F743-B784-422E-88FE-93552C9E7301}"/>
            </a:ext>
          </a:extLst>
        </xdr:cNvPr>
        <xdr:cNvCxnSpPr/>
      </xdr:nvCxnSpPr>
      <xdr:spPr>
        <a:xfrm>
          <a:off x="14611350" y="17160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36B57D33-4147-4D13-9E4E-07BD74DD1005}"/>
            </a:ext>
          </a:extLst>
        </xdr:cNvPr>
        <xdr:cNvSpPr txBox="1"/>
      </xdr:nvSpPr>
      <xdr:spPr>
        <a:xfrm>
          <a:off x="14742160" y="176199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B50712FE-B459-45D2-B4B7-98A826809F0C}"/>
            </a:ext>
          </a:extLst>
        </xdr:cNvPr>
        <xdr:cNvSpPr/>
      </xdr:nvSpPr>
      <xdr:spPr>
        <a:xfrm>
          <a:off x="14649450" y="177628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BE2AB90C-1DEE-4807-9C78-4166DB3DAD7F}"/>
            </a:ext>
          </a:extLst>
        </xdr:cNvPr>
        <xdr:cNvSpPr/>
      </xdr:nvSpPr>
      <xdr:spPr>
        <a:xfrm>
          <a:off x="13887450" y="17772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CA99CA7A-800D-4AAC-B9F0-748D592D4B4A}"/>
            </a:ext>
          </a:extLst>
        </xdr:cNvPr>
        <xdr:cNvSpPr/>
      </xdr:nvSpPr>
      <xdr:spPr>
        <a:xfrm>
          <a:off x="13089890" y="177571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03991E23-63D5-4076-B471-C8D5B4C41D67}"/>
            </a:ext>
          </a:extLst>
        </xdr:cNvPr>
        <xdr:cNvSpPr/>
      </xdr:nvSpPr>
      <xdr:spPr>
        <a:xfrm>
          <a:off x="12303760" y="177323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3E5B410E-210E-4E59-AF5B-9DB416CB591D}"/>
            </a:ext>
          </a:extLst>
        </xdr:cNvPr>
        <xdr:cNvSpPr/>
      </xdr:nvSpPr>
      <xdr:spPr>
        <a:xfrm>
          <a:off x="11487150" y="177076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CB3E3D0F-B7B6-459F-9E6D-9FE28846722E}"/>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CDCAA8D6-0AF3-46D6-8225-D9976B615EF0}"/>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17EF2802-C38B-413E-B539-C6FFC3DE0285}"/>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450FBDC3-56D0-4480-9301-92571E7B9B3A}"/>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2DB2E1ED-D527-46A8-A55C-110486D2C46F}"/>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67311</xdr:rowOff>
    </xdr:from>
    <xdr:to>
      <xdr:col>85</xdr:col>
      <xdr:colOff>177800</xdr:colOff>
      <xdr:row>104</xdr:row>
      <xdr:rowOff>168911</xdr:rowOff>
    </xdr:to>
    <xdr:sp macro="" textlink="">
      <xdr:nvSpPr>
        <xdr:cNvPr id="863" name="楕円 862">
          <a:extLst>
            <a:ext uri="{FF2B5EF4-FFF2-40B4-BE49-F238E27FC236}">
              <a16:creationId xmlns:a16="http://schemas.microsoft.com/office/drawing/2014/main" id="{B1270AB5-6AD6-4956-96BB-25832C4A42C2}"/>
            </a:ext>
          </a:extLst>
        </xdr:cNvPr>
        <xdr:cNvSpPr/>
      </xdr:nvSpPr>
      <xdr:spPr>
        <a:xfrm>
          <a:off x="14649450" y="178962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45738</xdr:rowOff>
    </xdr:from>
    <xdr:ext cx="405111" cy="259045"/>
    <xdr:sp macro="" textlink="">
      <xdr:nvSpPr>
        <xdr:cNvPr id="864" name="【庁舎】&#10;有形固定資産減価償却率該当値テキスト">
          <a:extLst>
            <a:ext uri="{FF2B5EF4-FFF2-40B4-BE49-F238E27FC236}">
              <a16:creationId xmlns:a16="http://schemas.microsoft.com/office/drawing/2014/main" id="{35CECA4D-4AA9-45F8-9E0A-5CBA8C5299B0}"/>
            </a:ext>
          </a:extLst>
        </xdr:cNvPr>
        <xdr:cNvSpPr txBox="1"/>
      </xdr:nvSpPr>
      <xdr:spPr>
        <a:xfrm>
          <a:off x="14742160" y="17878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130175</xdr:rowOff>
    </xdr:from>
    <xdr:to>
      <xdr:col>81</xdr:col>
      <xdr:colOff>101600</xdr:colOff>
      <xdr:row>105</xdr:row>
      <xdr:rowOff>60325</xdr:rowOff>
    </xdr:to>
    <xdr:sp macro="" textlink="">
      <xdr:nvSpPr>
        <xdr:cNvPr id="865" name="楕円 864">
          <a:extLst>
            <a:ext uri="{FF2B5EF4-FFF2-40B4-BE49-F238E27FC236}">
              <a16:creationId xmlns:a16="http://schemas.microsoft.com/office/drawing/2014/main" id="{AED5A0C8-B15A-43BD-8893-25EFF3A6F958}"/>
            </a:ext>
          </a:extLst>
        </xdr:cNvPr>
        <xdr:cNvSpPr/>
      </xdr:nvSpPr>
      <xdr:spPr>
        <a:xfrm>
          <a:off x="13887450" y="179647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118111</xdr:rowOff>
    </xdr:from>
    <xdr:to>
      <xdr:col>85</xdr:col>
      <xdr:colOff>127000</xdr:colOff>
      <xdr:row>105</xdr:row>
      <xdr:rowOff>9525</xdr:rowOff>
    </xdr:to>
    <xdr:cxnSp macro="">
      <xdr:nvCxnSpPr>
        <xdr:cNvPr id="866" name="直線コネクタ 865">
          <a:extLst>
            <a:ext uri="{FF2B5EF4-FFF2-40B4-BE49-F238E27FC236}">
              <a16:creationId xmlns:a16="http://schemas.microsoft.com/office/drawing/2014/main" id="{F7894BC4-4BBE-40B9-A13F-F3E0771763D1}"/>
            </a:ext>
          </a:extLst>
        </xdr:cNvPr>
        <xdr:cNvCxnSpPr/>
      </xdr:nvCxnSpPr>
      <xdr:spPr>
        <a:xfrm flipV="1">
          <a:off x="13942060" y="17950816"/>
          <a:ext cx="762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67311</xdr:rowOff>
    </xdr:from>
    <xdr:to>
      <xdr:col>76</xdr:col>
      <xdr:colOff>165100</xdr:colOff>
      <xdr:row>104</xdr:row>
      <xdr:rowOff>168911</xdr:rowOff>
    </xdr:to>
    <xdr:sp macro="" textlink="">
      <xdr:nvSpPr>
        <xdr:cNvPr id="867" name="楕円 866">
          <a:extLst>
            <a:ext uri="{FF2B5EF4-FFF2-40B4-BE49-F238E27FC236}">
              <a16:creationId xmlns:a16="http://schemas.microsoft.com/office/drawing/2014/main" id="{1545CEF4-3BBE-4BAF-866E-D7C2F031C915}"/>
            </a:ext>
          </a:extLst>
        </xdr:cNvPr>
        <xdr:cNvSpPr/>
      </xdr:nvSpPr>
      <xdr:spPr>
        <a:xfrm>
          <a:off x="13089890" y="1789620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118111</xdr:rowOff>
    </xdr:from>
    <xdr:to>
      <xdr:col>81</xdr:col>
      <xdr:colOff>50800</xdr:colOff>
      <xdr:row>105</xdr:row>
      <xdr:rowOff>9525</xdr:rowOff>
    </xdr:to>
    <xdr:cxnSp macro="">
      <xdr:nvCxnSpPr>
        <xdr:cNvPr id="868" name="直線コネクタ 867">
          <a:extLst>
            <a:ext uri="{FF2B5EF4-FFF2-40B4-BE49-F238E27FC236}">
              <a16:creationId xmlns:a16="http://schemas.microsoft.com/office/drawing/2014/main" id="{C22B9B08-C49A-41C5-BF9A-B383B1FCDE68}"/>
            </a:ext>
          </a:extLst>
        </xdr:cNvPr>
        <xdr:cNvCxnSpPr/>
      </xdr:nvCxnSpPr>
      <xdr:spPr>
        <a:xfrm>
          <a:off x="13144500" y="17950816"/>
          <a:ext cx="79756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139700</xdr:rowOff>
    </xdr:from>
    <xdr:to>
      <xdr:col>72</xdr:col>
      <xdr:colOff>38100</xdr:colOff>
      <xdr:row>104</xdr:row>
      <xdr:rowOff>69850</xdr:rowOff>
    </xdr:to>
    <xdr:sp macro="" textlink="">
      <xdr:nvSpPr>
        <xdr:cNvPr id="869" name="楕円 868">
          <a:extLst>
            <a:ext uri="{FF2B5EF4-FFF2-40B4-BE49-F238E27FC236}">
              <a16:creationId xmlns:a16="http://schemas.microsoft.com/office/drawing/2014/main" id="{E338F2F6-28B8-49DB-9211-87FD2CE62046}"/>
            </a:ext>
          </a:extLst>
        </xdr:cNvPr>
        <xdr:cNvSpPr/>
      </xdr:nvSpPr>
      <xdr:spPr>
        <a:xfrm>
          <a:off x="12303760" y="177952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19050</xdr:rowOff>
    </xdr:from>
    <xdr:to>
      <xdr:col>76</xdr:col>
      <xdr:colOff>114300</xdr:colOff>
      <xdr:row>104</xdr:row>
      <xdr:rowOff>118111</xdr:rowOff>
    </xdr:to>
    <xdr:cxnSp macro="">
      <xdr:nvCxnSpPr>
        <xdr:cNvPr id="870" name="直線コネクタ 869">
          <a:extLst>
            <a:ext uri="{FF2B5EF4-FFF2-40B4-BE49-F238E27FC236}">
              <a16:creationId xmlns:a16="http://schemas.microsoft.com/office/drawing/2014/main" id="{A8602ECC-B557-4BE2-B537-3DE77284002E}"/>
            </a:ext>
          </a:extLst>
        </xdr:cNvPr>
        <xdr:cNvCxnSpPr/>
      </xdr:nvCxnSpPr>
      <xdr:spPr>
        <a:xfrm>
          <a:off x="12346940" y="17846040"/>
          <a:ext cx="797560" cy="104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126364</xdr:rowOff>
    </xdr:from>
    <xdr:to>
      <xdr:col>67</xdr:col>
      <xdr:colOff>101600</xdr:colOff>
      <xdr:row>105</xdr:row>
      <xdr:rowOff>56514</xdr:rowOff>
    </xdr:to>
    <xdr:sp macro="" textlink="">
      <xdr:nvSpPr>
        <xdr:cNvPr id="871" name="楕円 870">
          <a:extLst>
            <a:ext uri="{FF2B5EF4-FFF2-40B4-BE49-F238E27FC236}">
              <a16:creationId xmlns:a16="http://schemas.microsoft.com/office/drawing/2014/main" id="{B29FDF68-EFE2-403B-92F4-BFA786C3AEA4}"/>
            </a:ext>
          </a:extLst>
        </xdr:cNvPr>
        <xdr:cNvSpPr/>
      </xdr:nvSpPr>
      <xdr:spPr>
        <a:xfrm>
          <a:off x="11487150" y="1796097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19050</xdr:rowOff>
    </xdr:from>
    <xdr:to>
      <xdr:col>71</xdr:col>
      <xdr:colOff>177800</xdr:colOff>
      <xdr:row>105</xdr:row>
      <xdr:rowOff>5714</xdr:rowOff>
    </xdr:to>
    <xdr:cxnSp macro="">
      <xdr:nvCxnSpPr>
        <xdr:cNvPr id="872" name="直線コネクタ 871">
          <a:extLst>
            <a:ext uri="{FF2B5EF4-FFF2-40B4-BE49-F238E27FC236}">
              <a16:creationId xmlns:a16="http://schemas.microsoft.com/office/drawing/2014/main" id="{5F98D8F9-B739-4A91-A3B7-7F0F72EB3031}"/>
            </a:ext>
          </a:extLst>
        </xdr:cNvPr>
        <xdr:cNvCxnSpPr/>
      </xdr:nvCxnSpPr>
      <xdr:spPr>
        <a:xfrm flipV="1">
          <a:off x="11541760" y="17846040"/>
          <a:ext cx="805180" cy="16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FD732325-E41B-4393-8350-7116AF3A5496}"/>
            </a:ext>
          </a:extLst>
        </xdr:cNvPr>
        <xdr:cNvSpPr txBox="1"/>
      </xdr:nvSpPr>
      <xdr:spPr>
        <a:xfrm>
          <a:off x="13738234" y="1754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8E2D2216-C265-43EA-9777-ACCD7360B55F}"/>
            </a:ext>
          </a:extLst>
        </xdr:cNvPr>
        <xdr:cNvSpPr txBox="1"/>
      </xdr:nvSpPr>
      <xdr:spPr>
        <a:xfrm>
          <a:off x="12957184" y="1753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89F164C9-6389-493D-8C2D-CCF4B2702F0D}"/>
            </a:ext>
          </a:extLst>
        </xdr:cNvPr>
        <xdr:cNvSpPr txBox="1"/>
      </xdr:nvSpPr>
      <xdr:spPr>
        <a:xfrm>
          <a:off x="12171054" y="1750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a:extLst>
            <a:ext uri="{FF2B5EF4-FFF2-40B4-BE49-F238E27FC236}">
              <a16:creationId xmlns:a16="http://schemas.microsoft.com/office/drawing/2014/main" id="{68EE07F4-D1B9-476B-91F3-7C788522C684}"/>
            </a:ext>
          </a:extLst>
        </xdr:cNvPr>
        <xdr:cNvSpPr txBox="1"/>
      </xdr:nvSpPr>
      <xdr:spPr>
        <a:xfrm>
          <a:off x="11354444" y="1748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51452</xdr:rowOff>
    </xdr:from>
    <xdr:ext cx="405111" cy="259045"/>
    <xdr:sp macro="" textlink="">
      <xdr:nvSpPr>
        <xdr:cNvPr id="877" name="n_1mainValue【庁舎】&#10;有形固定資産減価償却率">
          <a:extLst>
            <a:ext uri="{FF2B5EF4-FFF2-40B4-BE49-F238E27FC236}">
              <a16:creationId xmlns:a16="http://schemas.microsoft.com/office/drawing/2014/main" id="{F1A64030-E971-453E-B6AD-42FCE30CE13F}"/>
            </a:ext>
          </a:extLst>
        </xdr:cNvPr>
        <xdr:cNvSpPr txBox="1"/>
      </xdr:nvSpPr>
      <xdr:spPr>
        <a:xfrm>
          <a:off x="13738234" y="1805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160038</xdr:rowOff>
    </xdr:from>
    <xdr:ext cx="405111" cy="259045"/>
    <xdr:sp macro="" textlink="">
      <xdr:nvSpPr>
        <xdr:cNvPr id="878" name="n_2mainValue【庁舎】&#10;有形固定資産減価償却率">
          <a:extLst>
            <a:ext uri="{FF2B5EF4-FFF2-40B4-BE49-F238E27FC236}">
              <a16:creationId xmlns:a16="http://schemas.microsoft.com/office/drawing/2014/main" id="{BB046553-61AF-405D-91DC-17AFCF76E212}"/>
            </a:ext>
          </a:extLst>
        </xdr:cNvPr>
        <xdr:cNvSpPr txBox="1"/>
      </xdr:nvSpPr>
      <xdr:spPr>
        <a:xfrm>
          <a:off x="12957184" y="17992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60977</xdr:rowOff>
    </xdr:from>
    <xdr:ext cx="405111" cy="259045"/>
    <xdr:sp macro="" textlink="">
      <xdr:nvSpPr>
        <xdr:cNvPr id="879" name="n_3mainValue【庁舎】&#10;有形固定資産減価償却率">
          <a:extLst>
            <a:ext uri="{FF2B5EF4-FFF2-40B4-BE49-F238E27FC236}">
              <a16:creationId xmlns:a16="http://schemas.microsoft.com/office/drawing/2014/main" id="{C985BD4E-3C5B-47D4-8FB8-0FC926AA589C}"/>
            </a:ext>
          </a:extLst>
        </xdr:cNvPr>
        <xdr:cNvSpPr txBox="1"/>
      </xdr:nvSpPr>
      <xdr:spPr>
        <a:xfrm>
          <a:off x="12171054" y="1788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47641</xdr:rowOff>
    </xdr:from>
    <xdr:ext cx="405111" cy="259045"/>
    <xdr:sp macro="" textlink="">
      <xdr:nvSpPr>
        <xdr:cNvPr id="880" name="n_4mainValue【庁舎】&#10;有形固定資産減価償却率">
          <a:extLst>
            <a:ext uri="{FF2B5EF4-FFF2-40B4-BE49-F238E27FC236}">
              <a16:creationId xmlns:a16="http://schemas.microsoft.com/office/drawing/2014/main" id="{440A93A4-8AB8-4D0A-AD97-38CC0C0C3323}"/>
            </a:ext>
          </a:extLst>
        </xdr:cNvPr>
        <xdr:cNvSpPr txBox="1"/>
      </xdr:nvSpPr>
      <xdr:spPr>
        <a:xfrm>
          <a:off x="11354444" y="18051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0338D3CF-F9C8-41F7-9797-666CB757DA86}"/>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841D22FF-4443-41AD-8DF5-71594E708AA3}"/>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6086B6F0-111C-4E33-BB98-CDA483947F90}"/>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3D66C278-5431-4949-A07A-FD27D872E0CC}"/>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2CF359A8-73B8-45FB-B0DA-BC06710C6FC8}"/>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1321365B-0594-4A69-9724-A332CB99C185}"/>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5A573575-508B-4733-9B44-BE2A5F7A502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EB74B65E-A202-4662-966C-B0CF28526311}"/>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F2A227E1-E3DD-479D-A908-CC70091E3769}"/>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5B35E808-6A15-41B8-A44F-82DD4B2E3728}"/>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F148BB0D-DCCD-45A3-9C6C-2ECF0783ED7C}"/>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397D3AF3-681E-4003-A878-2AE520468798}"/>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0662707F-9751-4B5A-A4BF-433082FB979E}"/>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AD329183-A0DE-4AEB-A4F1-365B322BF99A}"/>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9397F4BE-77F5-4E85-AB00-51ED65653AA0}"/>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DE549745-FBED-40A6-910F-8263919209EA}"/>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DDEC0F7C-7C07-434C-A753-02F1AD3C6410}"/>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6316D6C8-6944-4566-A47F-F530CDFD1B55}"/>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B764D9F2-9FB8-48CD-A24F-BCB4EFE1C76E}"/>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5EDA934E-7270-4E93-B93C-06C5251BB89A}"/>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FB26D1DA-A8B9-4575-83E2-BC8F6FFB06B6}"/>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1617716E-3B4C-4E99-AA31-DF4B7AFED7DB}"/>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0A0CD9C1-098F-4AD3-86A3-2A12F1BEAA05}"/>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DB61E261-0890-4721-B665-8DFA270D0660}"/>
            </a:ext>
          </a:extLst>
        </xdr:cNvPr>
        <xdr:cNvCxnSpPr/>
      </xdr:nvCxnSpPr>
      <xdr:spPr>
        <a:xfrm flipV="1">
          <a:off x="19947254" y="17284065"/>
          <a:ext cx="0" cy="111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FEC71DF8-0FAC-44B7-A7DF-B4B43BE9EAE0}"/>
            </a:ext>
          </a:extLst>
        </xdr:cNvPr>
        <xdr:cNvSpPr txBox="1"/>
      </xdr:nvSpPr>
      <xdr:spPr>
        <a:xfrm>
          <a:off x="19985990" y="1840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945CFF8B-CDF6-4466-9E9F-045FDC125262}"/>
            </a:ext>
          </a:extLst>
        </xdr:cNvPr>
        <xdr:cNvCxnSpPr/>
      </xdr:nvCxnSpPr>
      <xdr:spPr>
        <a:xfrm>
          <a:off x="19885660" y="1839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52A82BC5-FEF4-4434-A8B3-3CBC0AC21CE8}"/>
            </a:ext>
          </a:extLst>
        </xdr:cNvPr>
        <xdr:cNvSpPr txBox="1"/>
      </xdr:nvSpPr>
      <xdr:spPr>
        <a:xfrm>
          <a:off x="19985990" y="1706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22A5424C-5402-4B62-ADD1-B3AD7AC996FA}"/>
            </a:ext>
          </a:extLst>
        </xdr:cNvPr>
        <xdr:cNvCxnSpPr/>
      </xdr:nvCxnSpPr>
      <xdr:spPr>
        <a:xfrm>
          <a:off x="19885660" y="172840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909" name="【庁舎】&#10;一人当たり面積平均値テキスト">
          <a:extLst>
            <a:ext uri="{FF2B5EF4-FFF2-40B4-BE49-F238E27FC236}">
              <a16:creationId xmlns:a16="http://schemas.microsoft.com/office/drawing/2014/main" id="{0797ACD0-6205-4E85-A7A1-4FFAD6BC6DEA}"/>
            </a:ext>
          </a:extLst>
        </xdr:cNvPr>
        <xdr:cNvSpPr txBox="1"/>
      </xdr:nvSpPr>
      <xdr:spPr>
        <a:xfrm>
          <a:off x="19985990" y="179000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D120C13B-D722-4431-98EB-7B25D8236217}"/>
            </a:ext>
          </a:extLst>
        </xdr:cNvPr>
        <xdr:cNvSpPr/>
      </xdr:nvSpPr>
      <xdr:spPr>
        <a:xfrm>
          <a:off x="19904710" y="180524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C2245909-E22C-41DB-AFEA-54224B5E960C}"/>
            </a:ext>
          </a:extLst>
        </xdr:cNvPr>
        <xdr:cNvSpPr/>
      </xdr:nvSpPr>
      <xdr:spPr>
        <a:xfrm>
          <a:off x="19161760" y="180619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115F3568-C536-4926-816A-7F4375FC57B2}"/>
            </a:ext>
          </a:extLst>
        </xdr:cNvPr>
        <xdr:cNvSpPr/>
      </xdr:nvSpPr>
      <xdr:spPr>
        <a:xfrm>
          <a:off x="18345150" y="180581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4BF8678A-7156-485C-91A3-6B8D197AB368}"/>
            </a:ext>
          </a:extLst>
        </xdr:cNvPr>
        <xdr:cNvSpPr/>
      </xdr:nvSpPr>
      <xdr:spPr>
        <a:xfrm>
          <a:off x="17547590" y="180676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E3E88407-877D-4723-B1A0-16AE3641A646}"/>
            </a:ext>
          </a:extLst>
        </xdr:cNvPr>
        <xdr:cNvSpPr/>
      </xdr:nvSpPr>
      <xdr:spPr>
        <a:xfrm>
          <a:off x="16761460" y="18077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EB897B7E-61DB-4F97-8229-E9C0CBA284ED}"/>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13DCF55E-97EC-4E8E-914F-7EB9FE01FF61}"/>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36123157-820F-44CE-971E-17E0C7998ACE}"/>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1C348658-AAE5-4D89-92EC-03B193F7CCFF}"/>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7A8480D2-48CA-4DFE-8CF3-76BB9831FDA9}"/>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166370</xdr:rowOff>
    </xdr:from>
    <xdr:to>
      <xdr:col>116</xdr:col>
      <xdr:colOff>114300</xdr:colOff>
      <xdr:row>107</xdr:row>
      <xdr:rowOff>96520</xdr:rowOff>
    </xdr:to>
    <xdr:sp macro="" textlink="">
      <xdr:nvSpPr>
        <xdr:cNvPr id="920" name="楕円 919">
          <a:extLst>
            <a:ext uri="{FF2B5EF4-FFF2-40B4-BE49-F238E27FC236}">
              <a16:creationId xmlns:a16="http://schemas.microsoft.com/office/drawing/2014/main" id="{70AAFA43-473A-40B8-B61F-3F38E837EB0C}"/>
            </a:ext>
          </a:extLst>
        </xdr:cNvPr>
        <xdr:cNvSpPr/>
      </xdr:nvSpPr>
      <xdr:spPr>
        <a:xfrm>
          <a:off x="19904710" y="183438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81297</xdr:rowOff>
    </xdr:from>
    <xdr:ext cx="469744" cy="259045"/>
    <xdr:sp macro="" textlink="">
      <xdr:nvSpPr>
        <xdr:cNvPr id="921" name="【庁舎】&#10;一人当たり面積該当値テキスト">
          <a:extLst>
            <a:ext uri="{FF2B5EF4-FFF2-40B4-BE49-F238E27FC236}">
              <a16:creationId xmlns:a16="http://schemas.microsoft.com/office/drawing/2014/main" id="{8AD330DC-FEF1-4621-9573-5482F2795D4B}"/>
            </a:ext>
          </a:extLst>
        </xdr:cNvPr>
        <xdr:cNvSpPr txBox="1"/>
      </xdr:nvSpPr>
      <xdr:spPr>
        <a:xfrm>
          <a:off x="19985990" y="18256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166370</xdr:rowOff>
    </xdr:from>
    <xdr:to>
      <xdr:col>112</xdr:col>
      <xdr:colOff>38100</xdr:colOff>
      <xdr:row>107</xdr:row>
      <xdr:rowOff>96520</xdr:rowOff>
    </xdr:to>
    <xdr:sp macro="" textlink="">
      <xdr:nvSpPr>
        <xdr:cNvPr id="922" name="楕円 921">
          <a:extLst>
            <a:ext uri="{FF2B5EF4-FFF2-40B4-BE49-F238E27FC236}">
              <a16:creationId xmlns:a16="http://schemas.microsoft.com/office/drawing/2014/main" id="{C8A9EFF6-0DAD-4FF6-BA6A-BB345B2EF23F}"/>
            </a:ext>
          </a:extLst>
        </xdr:cNvPr>
        <xdr:cNvSpPr/>
      </xdr:nvSpPr>
      <xdr:spPr>
        <a:xfrm>
          <a:off x="19161760" y="183438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45720</xdr:rowOff>
    </xdr:from>
    <xdr:to>
      <xdr:col>116</xdr:col>
      <xdr:colOff>63500</xdr:colOff>
      <xdr:row>107</xdr:row>
      <xdr:rowOff>45720</xdr:rowOff>
    </xdr:to>
    <xdr:cxnSp macro="">
      <xdr:nvCxnSpPr>
        <xdr:cNvPr id="923" name="直線コネクタ 922">
          <a:extLst>
            <a:ext uri="{FF2B5EF4-FFF2-40B4-BE49-F238E27FC236}">
              <a16:creationId xmlns:a16="http://schemas.microsoft.com/office/drawing/2014/main" id="{933AA277-5406-4FAB-9A12-98EA72DE9B2A}"/>
            </a:ext>
          </a:extLst>
        </xdr:cNvPr>
        <xdr:cNvCxnSpPr/>
      </xdr:nvCxnSpPr>
      <xdr:spPr>
        <a:xfrm>
          <a:off x="19204940" y="183927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166370</xdr:rowOff>
    </xdr:from>
    <xdr:to>
      <xdr:col>107</xdr:col>
      <xdr:colOff>101600</xdr:colOff>
      <xdr:row>107</xdr:row>
      <xdr:rowOff>96520</xdr:rowOff>
    </xdr:to>
    <xdr:sp macro="" textlink="">
      <xdr:nvSpPr>
        <xdr:cNvPr id="924" name="楕円 923">
          <a:extLst>
            <a:ext uri="{FF2B5EF4-FFF2-40B4-BE49-F238E27FC236}">
              <a16:creationId xmlns:a16="http://schemas.microsoft.com/office/drawing/2014/main" id="{D6C51777-2CAC-4FFB-955B-77588A9A1902}"/>
            </a:ext>
          </a:extLst>
        </xdr:cNvPr>
        <xdr:cNvSpPr/>
      </xdr:nvSpPr>
      <xdr:spPr>
        <a:xfrm>
          <a:off x="18345150" y="183438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45720</xdr:rowOff>
    </xdr:from>
    <xdr:to>
      <xdr:col>111</xdr:col>
      <xdr:colOff>177800</xdr:colOff>
      <xdr:row>107</xdr:row>
      <xdr:rowOff>45720</xdr:rowOff>
    </xdr:to>
    <xdr:cxnSp macro="">
      <xdr:nvCxnSpPr>
        <xdr:cNvPr id="925" name="直線コネクタ 924">
          <a:extLst>
            <a:ext uri="{FF2B5EF4-FFF2-40B4-BE49-F238E27FC236}">
              <a16:creationId xmlns:a16="http://schemas.microsoft.com/office/drawing/2014/main" id="{CED7FE7F-E6F1-4520-BE79-7DF358D58B77}"/>
            </a:ext>
          </a:extLst>
        </xdr:cNvPr>
        <xdr:cNvCxnSpPr/>
      </xdr:nvCxnSpPr>
      <xdr:spPr>
        <a:xfrm>
          <a:off x="18399760" y="1839277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170180</xdr:rowOff>
    </xdr:from>
    <xdr:to>
      <xdr:col>102</xdr:col>
      <xdr:colOff>165100</xdr:colOff>
      <xdr:row>107</xdr:row>
      <xdr:rowOff>100330</xdr:rowOff>
    </xdr:to>
    <xdr:sp macro="" textlink="">
      <xdr:nvSpPr>
        <xdr:cNvPr id="926" name="楕円 925">
          <a:extLst>
            <a:ext uri="{FF2B5EF4-FFF2-40B4-BE49-F238E27FC236}">
              <a16:creationId xmlns:a16="http://schemas.microsoft.com/office/drawing/2014/main" id="{5A26764F-A2DE-4F79-9ED5-3353DF9D53BB}"/>
            </a:ext>
          </a:extLst>
        </xdr:cNvPr>
        <xdr:cNvSpPr/>
      </xdr:nvSpPr>
      <xdr:spPr>
        <a:xfrm>
          <a:off x="17547590" y="183476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45720</xdr:rowOff>
    </xdr:from>
    <xdr:to>
      <xdr:col>107</xdr:col>
      <xdr:colOff>50800</xdr:colOff>
      <xdr:row>107</xdr:row>
      <xdr:rowOff>49530</xdr:rowOff>
    </xdr:to>
    <xdr:cxnSp macro="">
      <xdr:nvCxnSpPr>
        <xdr:cNvPr id="927" name="直線コネクタ 926">
          <a:extLst>
            <a:ext uri="{FF2B5EF4-FFF2-40B4-BE49-F238E27FC236}">
              <a16:creationId xmlns:a16="http://schemas.microsoft.com/office/drawing/2014/main" id="{3F252182-AE44-4BFD-BF0C-E056E2211B91}"/>
            </a:ext>
          </a:extLst>
        </xdr:cNvPr>
        <xdr:cNvCxnSpPr/>
      </xdr:nvCxnSpPr>
      <xdr:spPr>
        <a:xfrm flipV="1">
          <a:off x="17602200" y="18392775"/>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928" name="楕円 927">
          <a:extLst>
            <a:ext uri="{FF2B5EF4-FFF2-40B4-BE49-F238E27FC236}">
              <a16:creationId xmlns:a16="http://schemas.microsoft.com/office/drawing/2014/main" id="{7C608BA4-AC0F-497C-9E47-D54395BADFA2}"/>
            </a:ext>
          </a:extLst>
        </xdr:cNvPr>
        <xdr:cNvSpPr/>
      </xdr:nvSpPr>
      <xdr:spPr>
        <a:xfrm>
          <a:off x="16761460" y="183476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49530</xdr:rowOff>
    </xdr:from>
    <xdr:to>
      <xdr:col>102</xdr:col>
      <xdr:colOff>114300</xdr:colOff>
      <xdr:row>107</xdr:row>
      <xdr:rowOff>49530</xdr:rowOff>
    </xdr:to>
    <xdr:cxnSp macro="">
      <xdr:nvCxnSpPr>
        <xdr:cNvPr id="929" name="直線コネクタ 928">
          <a:extLst>
            <a:ext uri="{FF2B5EF4-FFF2-40B4-BE49-F238E27FC236}">
              <a16:creationId xmlns:a16="http://schemas.microsoft.com/office/drawing/2014/main" id="{A270EA09-FA5E-4034-8745-812CCE5EE49D}"/>
            </a:ext>
          </a:extLst>
        </xdr:cNvPr>
        <xdr:cNvCxnSpPr/>
      </xdr:nvCxnSpPr>
      <xdr:spPr>
        <a:xfrm>
          <a:off x="16804640" y="183984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0" name="n_1aveValue【庁舎】&#10;一人当たり面積">
          <a:extLst>
            <a:ext uri="{FF2B5EF4-FFF2-40B4-BE49-F238E27FC236}">
              <a16:creationId xmlns:a16="http://schemas.microsoft.com/office/drawing/2014/main" id="{3F2E522E-C344-42A1-9279-8BD188FF2E00}"/>
            </a:ext>
          </a:extLst>
        </xdr:cNvPr>
        <xdr:cNvSpPr txBox="1"/>
      </xdr:nvSpPr>
      <xdr:spPr>
        <a:xfrm>
          <a:off x="18982132"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1" name="n_2aveValue【庁舎】&#10;一人当たり面積">
          <a:extLst>
            <a:ext uri="{FF2B5EF4-FFF2-40B4-BE49-F238E27FC236}">
              <a16:creationId xmlns:a16="http://schemas.microsoft.com/office/drawing/2014/main" id="{7F03FBA9-E814-4C8A-8F9D-E06F41B60356}"/>
            </a:ext>
          </a:extLst>
        </xdr:cNvPr>
        <xdr:cNvSpPr txBox="1"/>
      </xdr:nvSpPr>
      <xdr:spPr>
        <a:xfrm>
          <a:off x="18182032" y="1783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32" name="n_3aveValue【庁舎】&#10;一人当たり面積">
          <a:extLst>
            <a:ext uri="{FF2B5EF4-FFF2-40B4-BE49-F238E27FC236}">
              <a16:creationId xmlns:a16="http://schemas.microsoft.com/office/drawing/2014/main" id="{F18B4164-F1E2-4B23-8D85-313CFDC47A6C}"/>
            </a:ext>
          </a:extLst>
        </xdr:cNvPr>
        <xdr:cNvSpPr txBox="1"/>
      </xdr:nvSpPr>
      <xdr:spPr>
        <a:xfrm>
          <a:off x="1738447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3" name="n_4aveValue【庁舎】&#10;一人当たり面積">
          <a:extLst>
            <a:ext uri="{FF2B5EF4-FFF2-40B4-BE49-F238E27FC236}">
              <a16:creationId xmlns:a16="http://schemas.microsoft.com/office/drawing/2014/main" id="{5184A56C-D340-41A9-A663-01B933259023}"/>
            </a:ext>
          </a:extLst>
        </xdr:cNvPr>
        <xdr:cNvSpPr txBox="1"/>
      </xdr:nvSpPr>
      <xdr:spPr>
        <a:xfrm>
          <a:off x="16588817"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87647</xdr:rowOff>
    </xdr:from>
    <xdr:ext cx="469744" cy="259045"/>
    <xdr:sp macro="" textlink="">
      <xdr:nvSpPr>
        <xdr:cNvPr id="934" name="n_1mainValue【庁舎】&#10;一人当たり面積">
          <a:extLst>
            <a:ext uri="{FF2B5EF4-FFF2-40B4-BE49-F238E27FC236}">
              <a16:creationId xmlns:a16="http://schemas.microsoft.com/office/drawing/2014/main" id="{C582C0F8-CEB4-4A42-AD8D-CC5BBA9A2E77}"/>
            </a:ext>
          </a:extLst>
        </xdr:cNvPr>
        <xdr:cNvSpPr txBox="1"/>
      </xdr:nvSpPr>
      <xdr:spPr>
        <a:xfrm>
          <a:off x="18982132"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87647</xdr:rowOff>
    </xdr:from>
    <xdr:ext cx="469744" cy="259045"/>
    <xdr:sp macro="" textlink="">
      <xdr:nvSpPr>
        <xdr:cNvPr id="935" name="n_2mainValue【庁舎】&#10;一人当たり面積">
          <a:extLst>
            <a:ext uri="{FF2B5EF4-FFF2-40B4-BE49-F238E27FC236}">
              <a16:creationId xmlns:a16="http://schemas.microsoft.com/office/drawing/2014/main" id="{1C06F985-2650-48D1-9D6E-5295DA2B302F}"/>
            </a:ext>
          </a:extLst>
        </xdr:cNvPr>
        <xdr:cNvSpPr txBox="1"/>
      </xdr:nvSpPr>
      <xdr:spPr>
        <a:xfrm>
          <a:off x="18182032"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91457</xdr:rowOff>
    </xdr:from>
    <xdr:ext cx="469744" cy="259045"/>
    <xdr:sp macro="" textlink="">
      <xdr:nvSpPr>
        <xdr:cNvPr id="936" name="n_3mainValue【庁舎】&#10;一人当たり面積">
          <a:extLst>
            <a:ext uri="{FF2B5EF4-FFF2-40B4-BE49-F238E27FC236}">
              <a16:creationId xmlns:a16="http://schemas.microsoft.com/office/drawing/2014/main" id="{D594C4FA-6F4D-46E3-9455-E59798FD7505}"/>
            </a:ext>
          </a:extLst>
        </xdr:cNvPr>
        <xdr:cNvSpPr txBox="1"/>
      </xdr:nvSpPr>
      <xdr:spPr>
        <a:xfrm>
          <a:off x="17384472" y="1844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91457</xdr:rowOff>
    </xdr:from>
    <xdr:ext cx="469744" cy="259045"/>
    <xdr:sp macro="" textlink="">
      <xdr:nvSpPr>
        <xdr:cNvPr id="937" name="n_4mainValue【庁舎】&#10;一人当たり面積">
          <a:extLst>
            <a:ext uri="{FF2B5EF4-FFF2-40B4-BE49-F238E27FC236}">
              <a16:creationId xmlns:a16="http://schemas.microsoft.com/office/drawing/2014/main" id="{9FBB2601-AD85-4FFF-890E-AB85070DB494}"/>
            </a:ext>
          </a:extLst>
        </xdr:cNvPr>
        <xdr:cNvSpPr txBox="1"/>
      </xdr:nvSpPr>
      <xdr:spPr>
        <a:xfrm>
          <a:off x="16588817" y="1844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20C00012-A958-4BF5-B2F4-C3D733325D56}"/>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82681459-40EE-4D84-BAC2-1E2821A2EB55}"/>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41646463-5136-4D52-809C-C67BD6520345}"/>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本市の施設については高度経済成長期からバブル経済期にかけて整備されたものが多いことから、ほとんどの施設で有形固定資産減価償却率が類似団体平均を大幅に上回っている。本市では尼崎市公共施設マネジメント基本方針に沿った計画的な施設の集約・統廃合・保全に努めているところであり、特に一般廃棄物処理施設にあたるクリーンセンター第</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工場、資源リサイクルセンター及びし尿処理施設については令和</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年までに寿命を迎えるため、令和</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年度から新施設稼働に向けた大規模な建替工事を行う予定であることから、今後大幅な改善が見込まれる。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ma0036901\Desktop\&#22522;&#37329;&#12304;&#23612;&#23822;&#24066;&#12305;&#12304;&#36001;&#25919;&#29366;&#27841;&#36039;&#26009;&#38598;&#12305;_282022_&#23612;&#23822;&#24066;_2024.xlsx" TargetMode="External"/><Relationship Id="rId1" Type="http://schemas.openxmlformats.org/officeDocument/2006/relationships/externalLinkPath" Target="file:///C:\Users\ama0036901\Desktop\&#22522;&#37329;&#12304;&#23612;&#23822;&#24066;&#12305;&#12304;&#36001;&#25919;&#29366;&#27841;&#36039;&#26009;&#38598;&#12305;_282022_&#23612;&#23822;&#24066;_202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Fs00e\&#22823;&#23481;&#37327;&#20849;&#26377;&#12501;&#12457;&#12523;&#12480;25\11000370-030&#36001;&#25919;&#29677;\&#36001;&#25919;&#26412;&#20307;\&#36001;&#25919;&#20418;\09%20&#20844;&#20250;&#35336;\R08\01_&#21508;&#31278;&#29031;&#20250;\05%2020260817&#12304;&#32207;&#21209;&#30465;&#36001;&#21209;&#35519;&#26619;&#35506;&#12305;&#20196;&#21644;6&#24180;&#24230;&#36001;&#25919;&#29366;&#27841;&#36039;&#26009;&#38598;&#12398;&#20316;&#25104;&#12395;&#12388;&#12356;&#12390;&#65288;2&#22238;&#30446;&#12539;&#22320;&#26041;&#20844;&#20250;&#35336;&#38306;&#20418;&#65289;\03%20&#24066;&#30010;&#22238;&#31572;\&#9675;03%20&#23612;&#23822;&#24066;\&#12304;&#36001;&#25919;&#29366;&#27841;&#36039;&#26009;&#38598;&#12305;_282022_&#23612;&#23822;&#24066;_2024(2&#22238;&#30446;).xlsx" TargetMode="External"/><Relationship Id="rId1" Type="http://schemas.openxmlformats.org/officeDocument/2006/relationships/externalLinkPath" Target="&#12304;&#36001;&#25919;&#29366;&#27841;&#36039;&#26009;&#38598;&#12305;_282022_&#23612;&#23822;&#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71">
          <cell r="B71" t="str">
            <v>R04</v>
          </cell>
          <cell r="C71" t="str">
            <v>R05</v>
          </cell>
          <cell r="D71" t="str">
            <v>R06</v>
          </cell>
        </row>
        <row r="72">
          <cell r="A72" t="str">
            <v>財政調整基金</v>
          </cell>
          <cell r="B72">
            <v>11732</v>
          </cell>
          <cell r="C72">
            <v>13144</v>
          </cell>
          <cell r="D72">
            <v>13655</v>
          </cell>
        </row>
        <row r="73">
          <cell r="A73" t="str">
            <v>減債基金</v>
          </cell>
          <cell r="B73">
            <v>13745</v>
          </cell>
          <cell r="C73">
            <v>15469</v>
          </cell>
          <cell r="D73">
            <v>16537</v>
          </cell>
        </row>
        <row r="74">
          <cell r="A74" t="str">
            <v>その他特定目的基金</v>
          </cell>
          <cell r="B74">
            <v>19109</v>
          </cell>
          <cell r="C74">
            <v>23707</v>
          </cell>
          <cell r="D74">
            <v>26248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51.4</v>
          </cell>
          <cell r="BX51">
            <v>36.299999999999997</v>
          </cell>
          <cell r="CF51">
            <v>19.5</v>
          </cell>
          <cell r="CN51">
            <v>2.8</v>
          </cell>
        </row>
        <row r="53">
          <cell r="BP53">
            <v>66.900000000000006</v>
          </cell>
          <cell r="BX53">
            <v>67.400000000000006</v>
          </cell>
          <cell r="CF53">
            <v>68.400000000000006</v>
          </cell>
          <cell r="CN53">
            <v>69.400000000000006</v>
          </cell>
          <cell r="CV53">
            <v>69.099999999999994</v>
          </cell>
        </row>
        <row r="55">
          <cell r="AN55" t="str">
            <v>類似団体内平均値</v>
          </cell>
          <cell r="BP55">
            <v>31.5</v>
          </cell>
          <cell r="BX55">
            <v>23.4</v>
          </cell>
          <cell r="CF55">
            <v>18.2</v>
          </cell>
          <cell r="CN55">
            <v>17.100000000000001</v>
          </cell>
          <cell r="CV55">
            <v>16.600000000000001</v>
          </cell>
        </row>
        <row r="57">
          <cell r="BP57">
            <v>62.9</v>
          </cell>
          <cell r="BX57">
            <v>63.9</v>
          </cell>
          <cell r="CF57">
            <v>64.900000000000006</v>
          </cell>
          <cell r="CN57">
            <v>65.8</v>
          </cell>
          <cell r="CV57">
            <v>66.7</v>
          </cell>
        </row>
        <row r="72">
          <cell r="BP72" t="str">
            <v>R02</v>
          </cell>
          <cell r="BX72" t="str">
            <v>R03</v>
          </cell>
          <cell r="CF72" t="str">
            <v>R04</v>
          </cell>
          <cell r="CN72" t="str">
            <v>R05</v>
          </cell>
          <cell r="CV72" t="str">
            <v>R06</v>
          </cell>
        </row>
        <row r="73">
          <cell r="AN73" t="str">
            <v>当該団体値</v>
          </cell>
          <cell r="BP73">
            <v>51.4</v>
          </cell>
          <cell r="BX73">
            <v>36.299999999999997</v>
          </cell>
          <cell r="CF73">
            <v>19.5</v>
          </cell>
          <cell r="CN73">
            <v>2.8</v>
          </cell>
        </row>
        <row r="75">
          <cell r="BP75">
            <v>10.9</v>
          </cell>
          <cell r="BX75">
            <v>9.6999999999999993</v>
          </cell>
          <cell r="CF75">
            <v>8.5</v>
          </cell>
          <cell r="CN75">
            <v>8.1</v>
          </cell>
          <cell r="CV75">
            <v>8</v>
          </cell>
        </row>
        <row r="77">
          <cell r="AN77" t="str">
            <v>類似団体内平均値</v>
          </cell>
          <cell r="BP77">
            <v>31.5</v>
          </cell>
          <cell r="BX77">
            <v>23.4</v>
          </cell>
          <cell r="CF77">
            <v>18.2</v>
          </cell>
          <cell r="CN77">
            <v>17.100000000000001</v>
          </cell>
          <cell r="CV77">
            <v>16.600000000000001</v>
          </cell>
        </row>
        <row r="79">
          <cell r="BP79">
            <v>5.4</v>
          </cell>
          <cell r="BX79">
            <v>5.2</v>
          </cell>
          <cell r="CF79">
            <v>5.2</v>
          </cell>
          <cell r="CN79">
            <v>5.2</v>
          </cell>
          <cell r="CV79">
            <v>5.2</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90" zoomScaleNormal="90" workbookViewId="0">
      <selection activeCell="B1" sqref="B1:DI1"/>
    </sheetView>
  </sheetViews>
  <sheetFormatPr defaultColWidth="0" defaultRowHeight="10.8" zeroHeight="1" x14ac:dyDescent="0.2"/>
  <cols>
    <col min="1" max="11" width="2.109375" style="157" customWidth="1"/>
    <col min="12" max="12" width="2.21875" style="157" customWidth="1"/>
    <col min="13" max="17" width="2.33203125" style="157" customWidth="1"/>
    <col min="18" max="119" width="2.109375" style="157" customWidth="1"/>
    <col min="120" max="16384" width="0" style="157"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58"/>
      <c r="DK1" s="158"/>
      <c r="DL1" s="158"/>
      <c r="DM1" s="158"/>
      <c r="DN1" s="158"/>
      <c r="DO1" s="158"/>
    </row>
    <row r="2" spans="1:119" ht="24" thickBot="1" x14ac:dyDescent="0.25">
      <c r="B2" s="159" t="s">
        <v>77</v>
      </c>
      <c r="C2" s="159"/>
      <c r="D2" s="160"/>
    </row>
    <row r="3" spans="1:119" ht="18.75" customHeight="1" thickBot="1" x14ac:dyDescent="0.25">
      <c r="A3" s="158"/>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58"/>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239931667</v>
      </c>
      <c r="BO4" s="358"/>
      <c r="BP4" s="358"/>
      <c r="BQ4" s="358"/>
      <c r="BR4" s="358"/>
      <c r="BS4" s="358"/>
      <c r="BT4" s="358"/>
      <c r="BU4" s="359"/>
      <c r="BV4" s="357">
        <v>227263405</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2.6</v>
      </c>
      <c r="CU4" s="364"/>
      <c r="CV4" s="364"/>
      <c r="CW4" s="364"/>
      <c r="CX4" s="364"/>
      <c r="CY4" s="364"/>
      <c r="CZ4" s="364"/>
      <c r="DA4" s="365"/>
      <c r="DB4" s="363">
        <v>2.2000000000000002</v>
      </c>
      <c r="DC4" s="364"/>
      <c r="DD4" s="364"/>
      <c r="DE4" s="364"/>
      <c r="DF4" s="364"/>
      <c r="DG4" s="364"/>
      <c r="DH4" s="364"/>
      <c r="DI4" s="365"/>
    </row>
    <row r="5" spans="1:119" ht="18.75" customHeight="1" x14ac:dyDescent="0.2">
      <c r="A5" s="158"/>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236476338</v>
      </c>
      <c r="BO5" s="395"/>
      <c r="BP5" s="395"/>
      <c r="BQ5" s="395"/>
      <c r="BR5" s="395"/>
      <c r="BS5" s="395"/>
      <c r="BT5" s="395"/>
      <c r="BU5" s="396"/>
      <c r="BV5" s="394">
        <v>224202280</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96.1</v>
      </c>
      <c r="CU5" s="392"/>
      <c r="CV5" s="392"/>
      <c r="CW5" s="392"/>
      <c r="CX5" s="392"/>
      <c r="CY5" s="392"/>
      <c r="CZ5" s="392"/>
      <c r="DA5" s="393"/>
      <c r="DB5" s="391">
        <v>97.4</v>
      </c>
      <c r="DC5" s="392"/>
      <c r="DD5" s="392"/>
      <c r="DE5" s="392"/>
      <c r="DF5" s="392"/>
      <c r="DG5" s="392"/>
      <c r="DH5" s="392"/>
      <c r="DI5" s="393"/>
    </row>
    <row r="6" spans="1:119" ht="18.75" customHeight="1" x14ac:dyDescent="0.2">
      <c r="A6" s="158"/>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3455329</v>
      </c>
      <c r="BO6" s="395"/>
      <c r="BP6" s="395"/>
      <c r="BQ6" s="395"/>
      <c r="BR6" s="395"/>
      <c r="BS6" s="395"/>
      <c r="BT6" s="395"/>
      <c r="BU6" s="396"/>
      <c r="BV6" s="394">
        <v>3061125</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96.1</v>
      </c>
      <c r="CU6" s="432"/>
      <c r="CV6" s="432"/>
      <c r="CW6" s="432"/>
      <c r="CX6" s="432"/>
      <c r="CY6" s="432"/>
      <c r="CZ6" s="432"/>
      <c r="DA6" s="433"/>
      <c r="DB6" s="431">
        <v>98.3</v>
      </c>
      <c r="DC6" s="432"/>
      <c r="DD6" s="432"/>
      <c r="DE6" s="432"/>
      <c r="DF6" s="432"/>
      <c r="DG6" s="432"/>
      <c r="DH6" s="432"/>
      <c r="DI6" s="433"/>
    </row>
    <row r="7" spans="1:119" ht="18.75" customHeight="1" x14ac:dyDescent="0.2">
      <c r="A7" s="158"/>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646228</v>
      </c>
      <c r="BO7" s="395"/>
      <c r="BP7" s="395"/>
      <c r="BQ7" s="395"/>
      <c r="BR7" s="395"/>
      <c r="BS7" s="395"/>
      <c r="BT7" s="395"/>
      <c r="BU7" s="396"/>
      <c r="BV7" s="394">
        <v>752296</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109613015</v>
      </c>
      <c r="CU7" s="395"/>
      <c r="CV7" s="395"/>
      <c r="CW7" s="395"/>
      <c r="CX7" s="395"/>
      <c r="CY7" s="395"/>
      <c r="CZ7" s="395"/>
      <c r="DA7" s="396"/>
      <c r="DB7" s="394">
        <v>107016234</v>
      </c>
      <c r="DC7" s="395"/>
      <c r="DD7" s="395"/>
      <c r="DE7" s="395"/>
      <c r="DF7" s="395"/>
      <c r="DG7" s="395"/>
      <c r="DH7" s="395"/>
      <c r="DI7" s="396"/>
    </row>
    <row r="8" spans="1:119" ht="18.75" customHeight="1" thickBot="1" x14ac:dyDescent="0.25">
      <c r="A8" s="158"/>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2809101</v>
      </c>
      <c r="BO8" s="395"/>
      <c r="BP8" s="395"/>
      <c r="BQ8" s="395"/>
      <c r="BR8" s="395"/>
      <c r="BS8" s="395"/>
      <c r="BT8" s="395"/>
      <c r="BU8" s="396"/>
      <c r="BV8" s="394">
        <v>2308829</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0.81</v>
      </c>
      <c r="CU8" s="435"/>
      <c r="CV8" s="435"/>
      <c r="CW8" s="435"/>
      <c r="CX8" s="435"/>
      <c r="CY8" s="435"/>
      <c r="CZ8" s="435"/>
      <c r="DA8" s="436"/>
      <c r="DB8" s="434">
        <v>0.81</v>
      </c>
      <c r="DC8" s="435"/>
      <c r="DD8" s="435"/>
      <c r="DE8" s="435"/>
      <c r="DF8" s="435"/>
      <c r="DG8" s="435"/>
      <c r="DH8" s="435"/>
      <c r="DI8" s="436"/>
    </row>
    <row r="9" spans="1:119" ht="18.75" customHeight="1" thickBot="1" x14ac:dyDescent="0.25">
      <c r="A9" s="158"/>
      <c r="B9" s="388" t="s">
        <v>107</v>
      </c>
      <c r="C9" s="389"/>
      <c r="D9" s="389"/>
      <c r="E9" s="389"/>
      <c r="F9" s="389"/>
      <c r="G9" s="389"/>
      <c r="H9" s="389"/>
      <c r="I9" s="389"/>
      <c r="J9" s="389"/>
      <c r="K9" s="437"/>
      <c r="L9" s="438" t="s">
        <v>108</v>
      </c>
      <c r="M9" s="439"/>
      <c r="N9" s="439"/>
      <c r="O9" s="439"/>
      <c r="P9" s="439"/>
      <c r="Q9" s="440"/>
      <c r="R9" s="441">
        <v>459593</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500272</v>
      </c>
      <c r="BO9" s="395"/>
      <c r="BP9" s="395"/>
      <c r="BQ9" s="395"/>
      <c r="BR9" s="395"/>
      <c r="BS9" s="395"/>
      <c r="BT9" s="395"/>
      <c r="BU9" s="396"/>
      <c r="BV9" s="394">
        <v>-5699</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15</v>
      </c>
      <c r="CU9" s="392"/>
      <c r="CV9" s="392"/>
      <c r="CW9" s="392"/>
      <c r="CX9" s="392"/>
      <c r="CY9" s="392"/>
      <c r="CZ9" s="392"/>
      <c r="DA9" s="393"/>
      <c r="DB9" s="391">
        <v>15.6</v>
      </c>
      <c r="DC9" s="392"/>
      <c r="DD9" s="392"/>
      <c r="DE9" s="392"/>
      <c r="DF9" s="392"/>
      <c r="DG9" s="392"/>
      <c r="DH9" s="392"/>
      <c r="DI9" s="393"/>
    </row>
    <row r="10" spans="1:119" ht="18.75" customHeight="1" thickBot="1" x14ac:dyDescent="0.25">
      <c r="A10" s="158"/>
      <c r="B10" s="388"/>
      <c r="C10" s="389"/>
      <c r="D10" s="389"/>
      <c r="E10" s="389"/>
      <c r="F10" s="389"/>
      <c r="G10" s="389"/>
      <c r="H10" s="389"/>
      <c r="I10" s="389"/>
      <c r="J10" s="389"/>
      <c r="K10" s="437"/>
      <c r="L10" s="444" t="s">
        <v>113</v>
      </c>
      <c r="M10" s="424"/>
      <c r="N10" s="424"/>
      <c r="O10" s="424"/>
      <c r="P10" s="424"/>
      <c r="Q10" s="425"/>
      <c r="R10" s="445">
        <v>452563</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2463070</v>
      </c>
      <c r="BO10" s="395"/>
      <c r="BP10" s="395"/>
      <c r="BQ10" s="395"/>
      <c r="BR10" s="395"/>
      <c r="BS10" s="395"/>
      <c r="BT10" s="395"/>
      <c r="BU10" s="396"/>
      <c r="BV10" s="394">
        <v>3830404</v>
      </c>
      <c r="BW10" s="395"/>
      <c r="BX10" s="395"/>
      <c r="BY10" s="395"/>
      <c r="BZ10" s="395"/>
      <c r="CA10" s="395"/>
      <c r="CB10" s="395"/>
      <c r="CC10" s="396"/>
      <c r="CD10" s="161" t="s">
        <v>116</v>
      </c>
      <c r="CE10" s="162"/>
      <c r="CF10" s="162"/>
      <c r="CG10" s="162"/>
      <c r="CH10" s="162"/>
      <c r="CI10" s="162"/>
      <c r="CJ10" s="162"/>
      <c r="CK10" s="162"/>
      <c r="CL10" s="162"/>
      <c r="CM10" s="162"/>
      <c r="CN10" s="162"/>
      <c r="CO10" s="162"/>
      <c r="CP10" s="162"/>
      <c r="CQ10" s="162"/>
      <c r="CR10" s="162"/>
      <c r="CS10" s="163"/>
      <c r="CT10" s="164"/>
      <c r="CU10" s="165"/>
      <c r="CV10" s="165"/>
      <c r="CW10" s="165"/>
      <c r="CX10" s="165"/>
      <c r="CY10" s="165"/>
      <c r="CZ10" s="165"/>
      <c r="DA10" s="166"/>
      <c r="DB10" s="164"/>
      <c r="DC10" s="165"/>
      <c r="DD10" s="165"/>
      <c r="DE10" s="165"/>
      <c r="DF10" s="165"/>
      <c r="DG10" s="165"/>
      <c r="DH10" s="165"/>
      <c r="DI10" s="166"/>
    </row>
    <row r="11" spans="1:119" ht="18.75" customHeight="1" thickBot="1" x14ac:dyDescent="0.25">
      <c r="A11" s="158"/>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1449900</v>
      </c>
      <c r="BO11" s="395"/>
      <c r="BP11" s="395"/>
      <c r="BQ11" s="395"/>
      <c r="BR11" s="395"/>
      <c r="BS11" s="395"/>
      <c r="BT11" s="395"/>
      <c r="BU11" s="396"/>
      <c r="BV11" s="394">
        <v>784400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58"/>
      <c r="B12" s="454" t="s">
        <v>123</v>
      </c>
      <c r="C12" s="455"/>
      <c r="D12" s="455"/>
      <c r="E12" s="455"/>
      <c r="F12" s="455"/>
      <c r="G12" s="455"/>
      <c r="H12" s="455"/>
      <c r="I12" s="455"/>
      <c r="J12" s="455"/>
      <c r="K12" s="456"/>
      <c r="L12" s="463" t="s">
        <v>124</v>
      </c>
      <c r="M12" s="464"/>
      <c r="N12" s="464"/>
      <c r="O12" s="464"/>
      <c r="P12" s="464"/>
      <c r="Q12" s="465"/>
      <c r="R12" s="466">
        <v>457508</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1952189</v>
      </c>
      <c r="BO12" s="395"/>
      <c r="BP12" s="395"/>
      <c r="BQ12" s="395"/>
      <c r="BR12" s="395"/>
      <c r="BS12" s="395"/>
      <c r="BT12" s="395"/>
      <c r="BU12" s="396"/>
      <c r="BV12" s="394">
        <v>2418817</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58"/>
      <c r="B13" s="457"/>
      <c r="C13" s="458"/>
      <c r="D13" s="458"/>
      <c r="E13" s="458"/>
      <c r="F13" s="458"/>
      <c r="G13" s="458"/>
      <c r="H13" s="458"/>
      <c r="I13" s="458"/>
      <c r="J13" s="458"/>
      <c r="K13" s="459"/>
      <c r="L13" s="167"/>
      <c r="M13" s="485" t="s">
        <v>130</v>
      </c>
      <c r="N13" s="486"/>
      <c r="O13" s="486"/>
      <c r="P13" s="486"/>
      <c r="Q13" s="487"/>
      <c r="R13" s="478">
        <v>443253</v>
      </c>
      <c r="S13" s="479"/>
      <c r="T13" s="479"/>
      <c r="U13" s="479"/>
      <c r="V13" s="480"/>
      <c r="W13" s="410" t="s">
        <v>131</v>
      </c>
      <c r="X13" s="411"/>
      <c r="Y13" s="411"/>
      <c r="Z13" s="411"/>
      <c r="AA13" s="411"/>
      <c r="AB13" s="401"/>
      <c r="AC13" s="445">
        <v>543</v>
      </c>
      <c r="AD13" s="446"/>
      <c r="AE13" s="446"/>
      <c r="AF13" s="446"/>
      <c r="AG13" s="488"/>
      <c r="AH13" s="445">
        <v>599</v>
      </c>
      <c r="AI13" s="446"/>
      <c r="AJ13" s="446"/>
      <c r="AK13" s="446"/>
      <c r="AL13" s="447"/>
      <c r="AM13" s="423" t="s">
        <v>132</v>
      </c>
      <c r="AN13" s="424"/>
      <c r="AO13" s="424"/>
      <c r="AP13" s="424"/>
      <c r="AQ13" s="424"/>
      <c r="AR13" s="424"/>
      <c r="AS13" s="424"/>
      <c r="AT13" s="425"/>
      <c r="AU13" s="426" t="s">
        <v>104</v>
      </c>
      <c r="AV13" s="427"/>
      <c r="AW13" s="427"/>
      <c r="AX13" s="427"/>
      <c r="AY13" s="428" t="s">
        <v>133</v>
      </c>
      <c r="AZ13" s="429"/>
      <c r="BA13" s="429"/>
      <c r="BB13" s="429"/>
      <c r="BC13" s="429"/>
      <c r="BD13" s="429"/>
      <c r="BE13" s="429"/>
      <c r="BF13" s="429"/>
      <c r="BG13" s="429"/>
      <c r="BH13" s="429"/>
      <c r="BI13" s="429"/>
      <c r="BJ13" s="429"/>
      <c r="BK13" s="429"/>
      <c r="BL13" s="429"/>
      <c r="BM13" s="430"/>
      <c r="BN13" s="394">
        <v>2461053</v>
      </c>
      <c r="BO13" s="395"/>
      <c r="BP13" s="395"/>
      <c r="BQ13" s="395"/>
      <c r="BR13" s="395"/>
      <c r="BS13" s="395"/>
      <c r="BT13" s="395"/>
      <c r="BU13" s="396"/>
      <c r="BV13" s="394">
        <v>2190288</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8</v>
      </c>
      <c r="CU13" s="392"/>
      <c r="CV13" s="392"/>
      <c r="CW13" s="392"/>
      <c r="CX13" s="392"/>
      <c r="CY13" s="392"/>
      <c r="CZ13" s="392"/>
      <c r="DA13" s="393"/>
      <c r="DB13" s="391">
        <v>8.1</v>
      </c>
      <c r="DC13" s="392"/>
      <c r="DD13" s="392"/>
      <c r="DE13" s="392"/>
      <c r="DF13" s="392"/>
      <c r="DG13" s="392"/>
      <c r="DH13" s="392"/>
      <c r="DI13" s="393"/>
    </row>
    <row r="14" spans="1:119" ht="18.75" customHeight="1" thickBot="1" x14ac:dyDescent="0.25">
      <c r="A14" s="158"/>
      <c r="B14" s="457"/>
      <c r="C14" s="458"/>
      <c r="D14" s="458"/>
      <c r="E14" s="458"/>
      <c r="F14" s="458"/>
      <c r="G14" s="458"/>
      <c r="H14" s="458"/>
      <c r="I14" s="458"/>
      <c r="J14" s="458"/>
      <c r="K14" s="459"/>
      <c r="L14" s="475" t="s">
        <v>135</v>
      </c>
      <c r="M14" s="476"/>
      <c r="N14" s="476"/>
      <c r="O14" s="476"/>
      <c r="P14" s="476"/>
      <c r="Q14" s="477"/>
      <c r="R14" s="478">
        <v>458046</v>
      </c>
      <c r="S14" s="479"/>
      <c r="T14" s="479"/>
      <c r="U14" s="479"/>
      <c r="V14" s="480"/>
      <c r="W14" s="384"/>
      <c r="X14" s="385"/>
      <c r="Y14" s="385"/>
      <c r="Z14" s="385"/>
      <c r="AA14" s="385"/>
      <c r="AB14" s="374"/>
      <c r="AC14" s="481">
        <v>0.3</v>
      </c>
      <c r="AD14" s="482"/>
      <c r="AE14" s="482"/>
      <c r="AF14" s="482"/>
      <c r="AG14" s="483"/>
      <c r="AH14" s="481">
        <v>0.3</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v>2.8</v>
      </c>
      <c r="DC14" s="493"/>
      <c r="DD14" s="493"/>
      <c r="DE14" s="493"/>
      <c r="DF14" s="493"/>
      <c r="DG14" s="493"/>
      <c r="DH14" s="493"/>
      <c r="DI14" s="494"/>
    </row>
    <row r="15" spans="1:119" ht="18.75" customHeight="1" x14ac:dyDescent="0.2">
      <c r="A15" s="158"/>
      <c r="B15" s="457"/>
      <c r="C15" s="458"/>
      <c r="D15" s="458"/>
      <c r="E15" s="458"/>
      <c r="F15" s="458"/>
      <c r="G15" s="458"/>
      <c r="H15" s="458"/>
      <c r="I15" s="458"/>
      <c r="J15" s="458"/>
      <c r="K15" s="459"/>
      <c r="L15" s="167"/>
      <c r="M15" s="485" t="s">
        <v>130</v>
      </c>
      <c r="N15" s="486"/>
      <c r="O15" s="486"/>
      <c r="P15" s="486"/>
      <c r="Q15" s="487"/>
      <c r="R15" s="478">
        <v>444946</v>
      </c>
      <c r="S15" s="479"/>
      <c r="T15" s="479"/>
      <c r="U15" s="479"/>
      <c r="V15" s="480"/>
      <c r="W15" s="410" t="s">
        <v>137</v>
      </c>
      <c r="X15" s="411"/>
      <c r="Y15" s="411"/>
      <c r="Z15" s="411"/>
      <c r="AA15" s="411"/>
      <c r="AB15" s="401"/>
      <c r="AC15" s="445">
        <v>44805</v>
      </c>
      <c r="AD15" s="446"/>
      <c r="AE15" s="446"/>
      <c r="AF15" s="446"/>
      <c r="AG15" s="488"/>
      <c r="AH15" s="445">
        <v>48807</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70648026</v>
      </c>
      <c r="BO15" s="358"/>
      <c r="BP15" s="358"/>
      <c r="BQ15" s="358"/>
      <c r="BR15" s="358"/>
      <c r="BS15" s="358"/>
      <c r="BT15" s="358"/>
      <c r="BU15" s="359"/>
      <c r="BV15" s="357">
        <v>68907403</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68"/>
      <c r="CU15" s="169"/>
      <c r="CV15" s="169"/>
      <c r="CW15" s="169"/>
      <c r="CX15" s="169"/>
      <c r="CY15" s="169"/>
      <c r="CZ15" s="169"/>
      <c r="DA15" s="170"/>
      <c r="DB15" s="168"/>
      <c r="DC15" s="169"/>
      <c r="DD15" s="169"/>
      <c r="DE15" s="169"/>
      <c r="DF15" s="169"/>
      <c r="DG15" s="169"/>
      <c r="DH15" s="169"/>
      <c r="DI15" s="170"/>
    </row>
    <row r="16" spans="1:119" ht="18.75" customHeight="1" x14ac:dyDescent="0.2">
      <c r="A16" s="158"/>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25.2</v>
      </c>
      <c r="AD16" s="482"/>
      <c r="AE16" s="482"/>
      <c r="AF16" s="482"/>
      <c r="AG16" s="483"/>
      <c r="AH16" s="481">
        <v>26.9</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88733508</v>
      </c>
      <c r="BO16" s="395"/>
      <c r="BP16" s="395"/>
      <c r="BQ16" s="395"/>
      <c r="BR16" s="395"/>
      <c r="BS16" s="395"/>
      <c r="BT16" s="395"/>
      <c r="BU16" s="396"/>
      <c r="BV16" s="394">
        <v>85365022</v>
      </c>
      <c r="BW16" s="395"/>
      <c r="BX16" s="395"/>
      <c r="BY16" s="395"/>
      <c r="BZ16" s="395"/>
      <c r="CA16" s="395"/>
      <c r="CB16" s="395"/>
      <c r="CC16" s="396"/>
      <c r="CD16" s="171"/>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58"/>
      <c r="B17" s="460"/>
      <c r="C17" s="461"/>
      <c r="D17" s="461"/>
      <c r="E17" s="461"/>
      <c r="F17" s="461"/>
      <c r="G17" s="461"/>
      <c r="H17" s="461"/>
      <c r="I17" s="461"/>
      <c r="J17" s="461"/>
      <c r="K17" s="462"/>
      <c r="L17" s="172"/>
      <c r="M17" s="505" t="s">
        <v>143</v>
      </c>
      <c r="N17" s="506"/>
      <c r="O17" s="506"/>
      <c r="P17" s="506"/>
      <c r="Q17" s="507"/>
      <c r="R17" s="500" t="s">
        <v>144</v>
      </c>
      <c r="S17" s="501"/>
      <c r="T17" s="501"/>
      <c r="U17" s="501"/>
      <c r="V17" s="502"/>
      <c r="W17" s="410" t="s">
        <v>145</v>
      </c>
      <c r="X17" s="411"/>
      <c r="Y17" s="411"/>
      <c r="Z17" s="411"/>
      <c r="AA17" s="411"/>
      <c r="AB17" s="401"/>
      <c r="AC17" s="445">
        <v>132677</v>
      </c>
      <c r="AD17" s="446"/>
      <c r="AE17" s="446"/>
      <c r="AF17" s="446"/>
      <c r="AG17" s="488"/>
      <c r="AH17" s="445">
        <v>131965</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90419158</v>
      </c>
      <c r="BO17" s="395"/>
      <c r="BP17" s="395"/>
      <c r="BQ17" s="395"/>
      <c r="BR17" s="395"/>
      <c r="BS17" s="395"/>
      <c r="BT17" s="395"/>
      <c r="BU17" s="396"/>
      <c r="BV17" s="394">
        <v>88121225</v>
      </c>
      <c r="BW17" s="395"/>
      <c r="BX17" s="395"/>
      <c r="BY17" s="395"/>
      <c r="BZ17" s="395"/>
      <c r="CA17" s="395"/>
      <c r="CB17" s="395"/>
      <c r="CC17" s="396"/>
      <c r="CD17" s="171"/>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58"/>
      <c r="B18" s="516" t="s">
        <v>147</v>
      </c>
      <c r="C18" s="437"/>
      <c r="D18" s="437"/>
      <c r="E18" s="517"/>
      <c r="F18" s="517"/>
      <c r="G18" s="517"/>
      <c r="H18" s="517"/>
      <c r="I18" s="517"/>
      <c r="J18" s="517"/>
      <c r="K18" s="517"/>
      <c r="L18" s="518">
        <v>50.7</v>
      </c>
      <c r="M18" s="518"/>
      <c r="N18" s="518"/>
      <c r="O18" s="518"/>
      <c r="P18" s="518"/>
      <c r="Q18" s="518"/>
      <c r="R18" s="519"/>
      <c r="S18" s="519"/>
      <c r="T18" s="519"/>
      <c r="U18" s="519"/>
      <c r="V18" s="520"/>
      <c r="W18" s="412"/>
      <c r="X18" s="413"/>
      <c r="Y18" s="413"/>
      <c r="Z18" s="413"/>
      <c r="AA18" s="413"/>
      <c r="AB18" s="404"/>
      <c r="AC18" s="521">
        <v>74.5</v>
      </c>
      <c r="AD18" s="522"/>
      <c r="AE18" s="522"/>
      <c r="AF18" s="522"/>
      <c r="AG18" s="523"/>
      <c r="AH18" s="521">
        <v>72.8</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110846711</v>
      </c>
      <c r="BO18" s="395"/>
      <c r="BP18" s="395"/>
      <c r="BQ18" s="395"/>
      <c r="BR18" s="395"/>
      <c r="BS18" s="395"/>
      <c r="BT18" s="395"/>
      <c r="BU18" s="396"/>
      <c r="BV18" s="394">
        <v>107439177</v>
      </c>
      <c r="BW18" s="395"/>
      <c r="BX18" s="395"/>
      <c r="BY18" s="395"/>
      <c r="BZ18" s="395"/>
      <c r="CA18" s="395"/>
      <c r="CB18" s="395"/>
      <c r="CC18" s="396"/>
      <c r="CD18" s="171"/>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58"/>
      <c r="B19" s="516" t="s">
        <v>149</v>
      </c>
      <c r="C19" s="437"/>
      <c r="D19" s="437"/>
      <c r="E19" s="517"/>
      <c r="F19" s="517"/>
      <c r="G19" s="517"/>
      <c r="H19" s="517"/>
      <c r="I19" s="517"/>
      <c r="J19" s="517"/>
      <c r="K19" s="517"/>
      <c r="L19" s="525">
        <v>9065</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141441853</v>
      </c>
      <c r="BO19" s="395"/>
      <c r="BP19" s="395"/>
      <c r="BQ19" s="395"/>
      <c r="BR19" s="395"/>
      <c r="BS19" s="395"/>
      <c r="BT19" s="395"/>
      <c r="BU19" s="396"/>
      <c r="BV19" s="394">
        <v>138435823</v>
      </c>
      <c r="BW19" s="395"/>
      <c r="BX19" s="395"/>
      <c r="BY19" s="395"/>
      <c r="BZ19" s="395"/>
      <c r="CA19" s="395"/>
      <c r="CB19" s="395"/>
      <c r="CC19" s="396"/>
      <c r="CD19" s="171"/>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58"/>
      <c r="B20" s="516" t="s">
        <v>151</v>
      </c>
      <c r="C20" s="437"/>
      <c r="D20" s="437"/>
      <c r="E20" s="517"/>
      <c r="F20" s="517"/>
      <c r="G20" s="517"/>
      <c r="H20" s="517"/>
      <c r="I20" s="517"/>
      <c r="J20" s="517"/>
      <c r="K20" s="517"/>
      <c r="L20" s="525">
        <v>221404</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1"/>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58"/>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1"/>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58"/>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163323950</v>
      </c>
      <c r="BO22" s="358"/>
      <c r="BP22" s="358"/>
      <c r="BQ22" s="358"/>
      <c r="BR22" s="358"/>
      <c r="BS22" s="358"/>
      <c r="BT22" s="358"/>
      <c r="BU22" s="359"/>
      <c r="BV22" s="357">
        <v>177249397</v>
      </c>
      <c r="BW22" s="358"/>
      <c r="BX22" s="358"/>
      <c r="BY22" s="358"/>
      <c r="BZ22" s="358"/>
      <c r="CA22" s="358"/>
      <c r="CB22" s="358"/>
      <c r="CC22" s="359"/>
      <c r="CD22" s="171"/>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58"/>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114355610</v>
      </c>
      <c r="BO23" s="395"/>
      <c r="BP23" s="395"/>
      <c r="BQ23" s="395"/>
      <c r="BR23" s="395"/>
      <c r="BS23" s="395"/>
      <c r="BT23" s="395"/>
      <c r="BU23" s="396"/>
      <c r="BV23" s="394">
        <v>126658395</v>
      </c>
      <c r="BW23" s="395"/>
      <c r="BX23" s="395"/>
      <c r="BY23" s="395"/>
      <c r="BZ23" s="395"/>
      <c r="CA23" s="395"/>
      <c r="CB23" s="395"/>
      <c r="CC23" s="396"/>
      <c r="CD23" s="171"/>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58"/>
      <c r="B24" s="565"/>
      <c r="C24" s="541"/>
      <c r="D24" s="542"/>
      <c r="E24" s="444" t="s">
        <v>161</v>
      </c>
      <c r="F24" s="424"/>
      <c r="G24" s="424"/>
      <c r="H24" s="424"/>
      <c r="I24" s="424"/>
      <c r="J24" s="424"/>
      <c r="K24" s="425"/>
      <c r="L24" s="445">
        <v>1</v>
      </c>
      <c r="M24" s="446"/>
      <c r="N24" s="446"/>
      <c r="O24" s="446"/>
      <c r="P24" s="488"/>
      <c r="Q24" s="445">
        <v>11770</v>
      </c>
      <c r="R24" s="446"/>
      <c r="S24" s="446"/>
      <c r="T24" s="446"/>
      <c r="U24" s="446"/>
      <c r="V24" s="488"/>
      <c r="W24" s="540"/>
      <c r="X24" s="541"/>
      <c r="Y24" s="542"/>
      <c r="Z24" s="444" t="s">
        <v>162</v>
      </c>
      <c r="AA24" s="424"/>
      <c r="AB24" s="424"/>
      <c r="AC24" s="424"/>
      <c r="AD24" s="424"/>
      <c r="AE24" s="424"/>
      <c r="AF24" s="424"/>
      <c r="AG24" s="425"/>
      <c r="AH24" s="445">
        <v>2637</v>
      </c>
      <c r="AI24" s="446"/>
      <c r="AJ24" s="446"/>
      <c r="AK24" s="446"/>
      <c r="AL24" s="488"/>
      <c r="AM24" s="445">
        <v>8127234</v>
      </c>
      <c r="AN24" s="446"/>
      <c r="AO24" s="446"/>
      <c r="AP24" s="446"/>
      <c r="AQ24" s="446"/>
      <c r="AR24" s="488"/>
      <c r="AS24" s="445">
        <v>3082</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92448462</v>
      </c>
      <c r="BO24" s="395"/>
      <c r="BP24" s="395"/>
      <c r="BQ24" s="395"/>
      <c r="BR24" s="395"/>
      <c r="BS24" s="395"/>
      <c r="BT24" s="395"/>
      <c r="BU24" s="396"/>
      <c r="BV24" s="394">
        <v>99054684</v>
      </c>
      <c r="BW24" s="395"/>
      <c r="BX24" s="395"/>
      <c r="BY24" s="395"/>
      <c r="BZ24" s="395"/>
      <c r="CA24" s="395"/>
      <c r="CB24" s="395"/>
      <c r="CC24" s="396"/>
      <c r="CD24" s="171"/>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58"/>
      <c r="B25" s="565"/>
      <c r="C25" s="541"/>
      <c r="D25" s="542"/>
      <c r="E25" s="444" t="s">
        <v>164</v>
      </c>
      <c r="F25" s="424"/>
      <c r="G25" s="424"/>
      <c r="H25" s="424"/>
      <c r="I25" s="424"/>
      <c r="J25" s="424"/>
      <c r="K25" s="425"/>
      <c r="L25" s="445">
        <v>2</v>
      </c>
      <c r="M25" s="446"/>
      <c r="N25" s="446"/>
      <c r="O25" s="446"/>
      <c r="P25" s="488"/>
      <c r="Q25" s="445">
        <v>9420</v>
      </c>
      <c r="R25" s="446"/>
      <c r="S25" s="446"/>
      <c r="T25" s="446"/>
      <c r="U25" s="446"/>
      <c r="V25" s="488"/>
      <c r="W25" s="540"/>
      <c r="X25" s="541"/>
      <c r="Y25" s="542"/>
      <c r="Z25" s="444" t="s">
        <v>165</v>
      </c>
      <c r="AA25" s="424"/>
      <c r="AB25" s="424"/>
      <c r="AC25" s="424"/>
      <c r="AD25" s="424"/>
      <c r="AE25" s="424"/>
      <c r="AF25" s="424"/>
      <c r="AG25" s="425"/>
      <c r="AH25" s="445">
        <v>453</v>
      </c>
      <c r="AI25" s="446"/>
      <c r="AJ25" s="446"/>
      <c r="AK25" s="446"/>
      <c r="AL25" s="488"/>
      <c r="AM25" s="445">
        <v>1447788</v>
      </c>
      <c r="AN25" s="446"/>
      <c r="AO25" s="446"/>
      <c r="AP25" s="446"/>
      <c r="AQ25" s="446"/>
      <c r="AR25" s="488"/>
      <c r="AS25" s="445">
        <v>3196</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102299219</v>
      </c>
      <c r="BO25" s="358"/>
      <c r="BP25" s="358"/>
      <c r="BQ25" s="358"/>
      <c r="BR25" s="358"/>
      <c r="BS25" s="358"/>
      <c r="BT25" s="358"/>
      <c r="BU25" s="359"/>
      <c r="BV25" s="357">
        <v>24790808</v>
      </c>
      <c r="BW25" s="358"/>
      <c r="BX25" s="358"/>
      <c r="BY25" s="358"/>
      <c r="BZ25" s="358"/>
      <c r="CA25" s="358"/>
      <c r="CB25" s="358"/>
      <c r="CC25" s="359"/>
      <c r="CD25" s="171"/>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58"/>
      <c r="B26" s="565"/>
      <c r="C26" s="541"/>
      <c r="D26" s="542"/>
      <c r="E26" s="444" t="s">
        <v>167</v>
      </c>
      <c r="F26" s="424"/>
      <c r="G26" s="424"/>
      <c r="H26" s="424"/>
      <c r="I26" s="424"/>
      <c r="J26" s="424"/>
      <c r="K26" s="425"/>
      <c r="L26" s="445">
        <v>1</v>
      </c>
      <c r="M26" s="446"/>
      <c r="N26" s="446"/>
      <c r="O26" s="446"/>
      <c r="P26" s="488"/>
      <c r="Q26" s="445">
        <v>8050</v>
      </c>
      <c r="R26" s="446"/>
      <c r="S26" s="446"/>
      <c r="T26" s="446"/>
      <c r="U26" s="446"/>
      <c r="V26" s="488"/>
      <c r="W26" s="540"/>
      <c r="X26" s="541"/>
      <c r="Y26" s="542"/>
      <c r="Z26" s="444" t="s">
        <v>168</v>
      </c>
      <c r="AA26" s="546"/>
      <c r="AB26" s="546"/>
      <c r="AC26" s="546"/>
      <c r="AD26" s="546"/>
      <c r="AE26" s="546"/>
      <c r="AF26" s="546"/>
      <c r="AG26" s="547"/>
      <c r="AH26" s="445">
        <v>209</v>
      </c>
      <c r="AI26" s="446"/>
      <c r="AJ26" s="446"/>
      <c r="AK26" s="446"/>
      <c r="AL26" s="488"/>
      <c r="AM26" s="445">
        <v>670890</v>
      </c>
      <c r="AN26" s="446"/>
      <c r="AO26" s="446"/>
      <c r="AP26" s="446"/>
      <c r="AQ26" s="446"/>
      <c r="AR26" s="488"/>
      <c r="AS26" s="445">
        <v>3210</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v>2995144</v>
      </c>
      <c r="BO26" s="395"/>
      <c r="BP26" s="395"/>
      <c r="BQ26" s="395"/>
      <c r="BR26" s="395"/>
      <c r="BS26" s="395"/>
      <c r="BT26" s="395"/>
      <c r="BU26" s="396"/>
      <c r="BV26" s="394">
        <v>4212571</v>
      </c>
      <c r="BW26" s="395"/>
      <c r="BX26" s="395"/>
      <c r="BY26" s="395"/>
      <c r="BZ26" s="395"/>
      <c r="CA26" s="395"/>
      <c r="CB26" s="395"/>
      <c r="CC26" s="396"/>
      <c r="CD26" s="171"/>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58"/>
      <c r="B27" s="565"/>
      <c r="C27" s="541"/>
      <c r="D27" s="542"/>
      <c r="E27" s="444" t="s">
        <v>170</v>
      </c>
      <c r="F27" s="424"/>
      <c r="G27" s="424"/>
      <c r="H27" s="424"/>
      <c r="I27" s="424"/>
      <c r="J27" s="424"/>
      <c r="K27" s="425"/>
      <c r="L27" s="445">
        <v>1</v>
      </c>
      <c r="M27" s="446"/>
      <c r="N27" s="446"/>
      <c r="O27" s="446"/>
      <c r="P27" s="488"/>
      <c r="Q27" s="445">
        <v>7970</v>
      </c>
      <c r="R27" s="446"/>
      <c r="S27" s="446"/>
      <c r="T27" s="446"/>
      <c r="U27" s="446"/>
      <c r="V27" s="488"/>
      <c r="W27" s="540"/>
      <c r="X27" s="541"/>
      <c r="Y27" s="542"/>
      <c r="Z27" s="444" t="s">
        <v>171</v>
      </c>
      <c r="AA27" s="424"/>
      <c r="AB27" s="424"/>
      <c r="AC27" s="424"/>
      <c r="AD27" s="424"/>
      <c r="AE27" s="424"/>
      <c r="AF27" s="424"/>
      <c r="AG27" s="425"/>
      <c r="AH27" s="445">
        <v>200</v>
      </c>
      <c r="AI27" s="446"/>
      <c r="AJ27" s="446"/>
      <c r="AK27" s="446"/>
      <c r="AL27" s="488"/>
      <c r="AM27" s="445">
        <v>769116</v>
      </c>
      <c r="AN27" s="446"/>
      <c r="AO27" s="446"/>
      <c r="AP27" s="446"/>
      <c r="AQ27" s="446"/>
      <c r="AR27" s="488"/>
      <c r="AS27" s="445">
        <v>3846</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73"/>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58"/>
      <c r="B28" s="565"/>
      <c r="C28" s="541"/>
      <c r="D28" s="542"/>
      <c r="E28" s="444" t="s">
        <v>173</v>
      </c>
      <c r="F28" s="424"/>
      <c r="G28" s="424"/>
      <c r="H28" s="424"/>
      <c r="I28" s="424"/>
      <c r="J28" s="424"/>
      <c r="K28" s="425"/>
      <c r="L28" s="445">
        <v>1</v>
      </c>
      <c r="M28" s="446"/>
      <c r="N28" s="446"/>
      <c r="O28" s="446"/>
      <c r="P28" s="488"/>
      <c r="Q28" s="445">
        <v>7170</v>
      </c>
      <c r="R28" s="446"/>
      <c r="S28" s="446"/>
      <c r="T28" s="446"/>
      <c r="U28" s="446"/>
      <c r="V28" s="488"/>
      <c r="W28" s="540"/>
      <c r="X28" s="541"/>
      <c r="Y28" s="542"/>
      <c r="Z28" s="444" t="s">
        <v>174</v>
      </c>
      <c r="AA28" s="424"/>
      <c r="AB28" s="424"/>
      <c r="AC28" s="424"/>
      <c r="AD28" s="424"/>
      <c r="AE28" s="424"/>
      <c r="AF28" s="424"/>
      <c r="AG28" s="425"/>
      <c r="AH28" s="445">
        <v>67</v>
      </c>
      <c r="AI28" s="446"/>
      <c r="AJ28" s="446"/>
      <c r="AK28" s="446"/>
      <c r="AL28" s="488"/>
      <c r="AM28" s="445">
        <v>192759</v>
      </c>
      <c r="AN28" s="446"/>
      <c r="AO28" s="446"/>
      <c r="AP28" s="446"/>
      <c r="AQ28" s="446"/>
      <c r="AR28" s="488"/>
      <c r="AS28" s="445">
        <v>2877</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13654666</v>
      </c>
      <c r="BO28" s="358"/>
      <c r="BP28" s="358"/>
      <c r="BQ28" s="358"/>
      <c r="BR28" s="358"/>
      <c r="BS28" s="358"/>
      <c r="BT28" s="358"/>
      <c r="BU28" s="359"/>
      <c r="BV28" s="357">
        <v>13143785</v>
      </c>
      <c r="BW28" s="358"/>
      <c r="BX28" s="358"/>
      <c r="BY28" s="358"/>
      <c r="BZ28" s="358"/>
      <c r="CA28" s="358"/>
      <c r="CB28" s="358"/>
      <c r="CC28" s="359"/>
      <c r="CD28" s="171"/>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58"/>
      <c r="B29" s="565"/>
      <c r="C29" s="541"/>
      <c r="D29" s="542"/>
      <c r="E29" s="444" t="s">
        <v>176</v>
      </c>
      <c r="F29" s="424"/>
      <c r="G29" s="424"/>
      <c r="H29" s="424"/>
      <c r="I29" s="424"/>
      <c r="J29" s="424"/>
      <c r="K29" s="425"/>
      <c r="L29" s="445">
        <v>40</v>
      </c>
      <c r="M29" s="446"/>
      <c r="N29" s="446"/>
      <c r="O29" s="446"/>
      <c r="P29" s="488"/>
      <c r="Q29" s="445">
        <v>6400</v>
      </c>
      <c r="R29" s="446"/>
      <c r="S29" s="446"/>
      <c r="T29" s="446"/>
      <c r="U29" s="446"/>
      <c r="V29" s="488"/>
      <c r="W29" s="543"/>
      <c r="X29" s="544"/>
      <c r="Y29" s="545"/>
      <c r="Z29" s="444" t="s">
        <v>177</v>
      </c>
      <c r="AA29" s="424"/>
      <c r="AB29" s="424"/>
      <c r="AC29" s="424"/>
      <c r="AD29" s="424"/>
      <c r="AE29" s="424"/>
      <c r="AF29" s="424"/>
      <c r="AG29" s="425"/>
      <c r="AH29" s="445">
        <v>2904</v>
      </c>
      <c r="AI29" s="446"/>
      <c r="AJ29" s="446"/>
      <c r="AK29" s="446"/>
      <c r="AL29" s="488"/>
      <c r="AM29" s="445">
        <v>9089109</v>
      </c>
      <c r="AN29" s="446"/>
      <c r="AO29" s="446"/>
      <c r="AP29" s="446"/>
      <c r="AQ29" s="446"/>
      <c r="AR29" s="488"/>
      <c r="AS29" s="445">
        <v>3130</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16537209</v>
      </c>
      <c r="BO29" s="395"/>
      <c r="BP29" s="395"/>
      <c r="BQ29" s="395"/>
      <c r="BR29" s="395"/>
      <c r="BS29" s="395"/>
      <c r="BT29" s="395"/>
      <c r="BU29" s="396"/>
      <c r="BV29" s="394">
        <v>15468910</v>
      </c>
      <c r="BW29" s="395"/>
      <c r="BX29" s="395"/>
      <c r="BY29" s="395"/>
      <c r="BZ29" s="395"/>
      <c r="CA29" s="395"/>
      <c r="CB29" s="395"/>
      <c r="CC29" s="396"/>
      <c r="CD29" s="173"/>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58"/>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97.8</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26248051</v>
      </c>
      <c r="BO30" s="514"/>
      <c r="BP30" s="514"/>
      <c r="BQ30" s="514"/>
      <c r="BR30" s="514"/>
      <c r="BS30" s="514"/>
      <c r="BT30" s="514"/>
      <c r="BU30" s="515"/>
      <c r="BV30" s="513">
        <v>23706611</v>
      </c>
      <c r="BW30" s="514"/>
      <c r="BX30" s="514"/>
      <c r="BY30" s="514"/>
      <c r="BZ30" s="514"/>
      <c r="CA30" s="514"/>
      <c r="CB30" s="514"/>
      <c r="CC30" s="515"/>
      <c r="CD30" s="174"/>
      <c r="CE30" s="175"/>
      <c r="CF30" s="175"/>
      <c r="CG30" s="175"/>
      <c r="CH30" s="175"/>
      <c r="CI30" s="175"/>
      <c r="CJ30" s="175"/>
      <c r="CK30" s="175"/>
      <c r="CL30" s="175"/>
      <c r="CM30" s="175"/>
      <c r="CN30" s="175"/>
      <c r="CO30" s="175"/>
      <c r="CP30" s="175"/>
      <c r="CQ30" s="175"/>
      <c r="CR30" s="175"/>
      <c r="CS30" s="176"/>
      <c r="CT30" s="177"/>
      <c r="CU30" s="178"/>
      <c r="CV30" s="178"/>
      <c r="CW30" s="178"/>
      <c r="CX30" s="178"/>
      <c r="CY30" s="178"/>
      <c r="CZ30" s="178"/>
      <c r="DA30" s="179"/>
      <c r="DB30" s="177"/>
      <c r="DC30" s="178"/>
      <c r="DD30" s="178"/>
      <c r="DE30" s="178"/>
      <c r="DF30" s="178"/>
      <c r="DG30" s="178"/>
      <c r="DH30" s="178"/>
      <c r="DI30" s="179"/>
    </row>
    <row r="31" spans="1:113" ht="13.5" customHeight="1" x14ac:dyDescent="0.2">
      <c r="A31" s="158"/>
      <c r="B31" s="180"/>
      <c r="DI31" s="181"/>
    </row>
    <row r="32" spans="1:113" ht="13.5" customHeight="1" x14ac:dyDescent="0.2">
      <c r="A32" s="158"/>
      <c r="B32" s="182"/>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1"/>
    </row>
    <row r="33" spans="1:113" ht="13.5" customHeight="1" x14ac:dyDescent="0.2">
      <c r="A33" s="158"/>
      <c r="B33" s="182"/>
      <c r="C33" s="418" t="s">
        <v>186</v>
      </c>
      <c r="D33" s="418"/>
      <c r="E33" s="383" t="s">
        <v>187</v>
      </c>
      <c r="F33" s="383"/>
      <c r="G33" s="383"/>
      <c r="H33" s="383"/>
      <c r="I33" s="383"/>
      <c r="J33" s="383"/>
      <c r="K33" s="383"/>
      <c r="L33" s="383"/>
      <c r="M33" s="383"/>
      <c r="N33" s="383"/>
      <c r="O33" s="383"/>
      <c r="P33" s="383"/>
      <c r="Q33" s="383"/>
      <c r="R33" s="383"/>
      <c r="S33" s="383"/>
      <c r="T33" s="183"/>
      <c r="U33" s="418" t="s">
        <v>186</v>
      </c>
      <c r="V33" s="418"/>
      <c r="W33" s="383" t="s">
        <v>187</v>
      </c>
      <c r="X33" s="383"/>
      <c r="Y33" s="383"/>
      <c r="Z33" s="383"/>
      <c r="AA33" s="383"/>
      <c r="AB33" s="383"/>
      <c r="AC33" s="383"/>
      <c r="AD33" s="383"/>
      <c r="AE33" s="383"/>
      <c r="AF33" s="383"/>
      <c r="AG33" s="383"/>
      <c r="AH33" s="383"/>
      <c r="AI33" s="383"/>
      <c r="AJ33" s="383"/>
      <c r="AK33" s="383"/>
      <c r="AL33" s="183"/>
      <c r="AM33" s="418" t="s">
        <v>186</v>
      </c>
      <c r="AN33" s="418"/>
      <c r="AO33" s="383" t="s">
        <v>187</v>
      </c>
      <c r="AP33" s="383"/>
      <c r="AQ33" s="383"/>
      <c r="AR33" s="383"/>
      <c r="AS33" s="383"/>
      <c r="AT33" s="383"/>
      <c r="AU33" s="383"/>
      <c r="AV33" s="383"/>
      <c r="AW33" s="383"/>
      <c r="AX33" s="383"/>
      <c r="AY33" s="383"/>
      <c r="AZ33" s="383"/>
      <c r="BA33" s="383"/>
      <c r="BB33" s="383"/>
      <c r="BC33" s="383"/>
      <c r="BD33" s="184"/>
      <c r="BE33" s="383" t="s">
        <v>188</v>
      </c>
      <c r="BF33" s="383"/>
      <c r="BG33" s="383" t="s">
        <v>189</v>
      </c>
      <c r="BH33" s="383"/>
      <c r="BI33" s="383"/>
      <c r="BJ33" s="383"/>
      <c r="BK33" s="383"/>
      <c r="BL33" s="383"/>
      <c r="BM33" s="383"/>
      <c r="BN33" s="383"/>
      <c r="BO33" s="383"/>
      <c r="BP33" s="383"/>
      <c r="BQ33" s="383"/>
      <c r="BR33" s="383"/>
      <c r="BS33" s="383"/>
      <c r="BT33" s="383"/>
      <c r="BU33" s="383"/>
      <c r="BV33" s="184"/>
      <c r="BW33" s="418" t="s">
        <v>188</v>
      </c>
      <c r="BX33" s="418"/>
      <c r="BY33" s="383" t="s">
        <v>190</v>
      </c>
      <c r="BZ33" s="383"/>
      <c r="CA33" s="383"/>
      <c r="CB33" s="383"/>
      <c r="CC33" s="383"/>
      <c r="CD33" s="383"/>
      <c r="CE33" s="383"/>
      <c r="CF33" s="383"/>
      <c r="CG33" s="383"/>
      <c r="CH33" s="383"/>
      <c r="CI33" s="383"/>
      <c r="CJ33" s="383"/>
      <c r="CK33" s="383"/>
      <c r="CL33" s="383"/>
      <c r="CM33" s="383"/>
      <c r="CN33" s="183"/>
      <c r="CO33" s="418" t="s">
        <v>186</v>
      </c>
      <c r="CP33" s="418"/>
      <c r="CQ33" s="383" t="s">
        <v>191</v>
      </c>
      <c r="CR33" s="383"/>
      <c r="CS33" s="383"/>
      <c r="CT33" s="383"/>
      <c r="CU33" s="383"/>
      <c r="CV33" s="383"/>
      <c r="CW33" s="383"/>
      <c r="CX33" s="383"/>
      <c r="CY33" s="383"/>
      <c r="CZ33" s="383"/>
      <c r="DA33" s="383"/>
      <c r="DB33" s="383"/>
      <c r="DC33" s="383"/>
      <c r="DD33" s="383"/>
      <c r="DE33" s="383"/>
      <c r="DF33" s="183"/>
      <c r="DG33" s="583" t="s">
        <v>192</v>
      </c>
      <c r="DH33" s="583"/>
      <c r="DI33" s="185"/>
    </row>
    <row r="34" spans="1:113" ht="32.25" customHeight="1" x14ac:dyDescent="0.2">
      <c r="A34" s="158"/>
      <c r="B34" s="182"/>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58"/>
      <c r="U34" s="584">
        <f>IF(W34="","",MAX(C34:D43)+1)</f>
        <v>6</v>
      </c>
      <c r="V34" s="584"/>
      <c r="W34" s="585" t="str">
        <f>IF('各会計、関係団体の財政状況及び健全化判断比率'!B28="","",'各会計、関係団体の財政状況及び健全化判断比率'!B28)</f>
        <v>国民健康保険事業費会計</v>
      </c>
      <c r="X34" s="585"/>
      <c r="Y34" s="585"/>
      <c r="Z34" s="585"/>
      <c r="AA34" s="585"/>
      <c r="AB34" s="585"/>
      <c r="AC34" s="585"/>
      <c r="AD34" s="585"/>
      <c r="AE34" s="585"/>
      <c r="AF34" s="585"/>
      <c r="AG34" s="585"/>
      <c r="AH34" s="585"/>
      <c r="AI34" s="585"/>
      <c r="AJ34" s="585"/>
      <c r="AK34" s="585"/>
      <c r="AL34" s="158"/>
      <c r="AM34" s="584">
        <f>IF(AO34="","",MAX(C34:D43,U34:V43)+1)</f>
        <v>9</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58"/>
      <c r="BE34" s="584">
        <f>IF(BG34="","",MAX(C34:D43,U34:V43,AM34:AN43)+1)</f>
        <v>13</v>
      </c>
      <c r="BF34" s="584"/>
      <c r="BG34" s="585" t="str">
        <f>IF('各会計、関係団体の財政状況及び健全化判断比率'!B35="","",'各会計、関係団体の財政状況及び健全化判断比率'!B35)</f>
        <v>地方卸売市場事業費会計</v>
      </c>
      <c r="BH34" s="585"/>
      <c r="BI34" s="585"/>
      <c r="BJ34" s="585"/>
      <c r="BK34" s="585"/>
      <c r="BL34" s="585"/>
      <c r="BM34" s="585"/>
      <c r="BN34" s="585"/>
      <c r="BO34" s="585"/>
      <c r="BP34" s="585"/>
      <c r="BQ34" s="585"/>
      <c r="BR34" s="585"/>
      <c r="BS34" s="585"/>
      <c r="BT34" s="585"/>
      <c r="BU34" s="585"/>
      <c r="BV34" s="158"/>
      <c r="BW34" s="584">
        <f>IF(BY34="","",MAX(C34:D43,U34:V43,AM34:AN43,BE34:BF43)+1)</f>
        <v>14</v>
      </c>
      <c r="BX34" s="584"/>
      <c r="BY34" s="585" t="str">
        <f>IF('各会計、関係団体の財政状況及び健全化判断比率'!B68="","",'各会計、関係団体の財政状況及び健全化判断比率'!B68)</f>
        <v>兵庫県後期高齢者医療広域連合（一般会計）</v>
      </c>
      <c r="BZ34" s="585"/>
      <c r="CA34" s="585"/>
      <c r="CB34" s="585"/>
      <c r="CC34" s="585"/>
      <c r="CD34" s="585"/>
      <c r="CE34" s="585"/>
      <c r="CF34" s="585"/>
      <c r="CG34" s="585"/>
      <c r="CH34" s="585"/>
      <c r="CI34" s="585"/>
      <c r="CJ34" s="585"/>
      <c r="CK34" s="585"/>
      <c r="CL34" s="585"/>
      <c r="CM34" s="585"/>
      <c r="CN34" s="158"/>
      <c r="CO34" s="584">
        <f>IF(CQ34="","",MAX(C34:D43,U34:V43,AM34:AN43,BE34:BF43,BW34:BX43)+1)</f>
        <v>18</v>
      </c>
      <c r="CP34" s="584"/>
      <c r="CQ34" s="585" t="str">
        <f>IF('各会計、関係団体の財政状況及び健全化判断比率'!BS7="","",'各会計、関係団体の財政状況及び健全化判断比率'!BS7)</f>
        <v>尼崎健康医療財団</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85"/>
    </row>
    <row r="35" spans="1:113" ht="32.25" customHeight="1" x14ac:dyDescent="0.2">
      <c r="A35" s="158"/>
      <c r="B35" s="182"/>
      <c r="C35" s="584">
        <f>IF(E35="","",C34+1)</f>
        <v>2</v>
      </c>
      <c r="D35" s="584"/>
      <c r="E35" s="585" t="str">
        <f>IF('各会計、関係団体の財政状況及び健全化判断比率'!B8="","",'各会計、関係団体の財政状況及び健全化判断比率'!B8)</f>
        <v>育英事業費会計</v>
      </c>
      <c r="F35" s="585"/>
      <c r="G35" s="585"/>
      <c r="H35" s="585"/>
      <c r="I35" s="585"/>
      <c r="J35" s="585"/>
      <c r="K35" s="585"/>
      <c r="L35" s="585"/>
      <c r="M35" s="585"/>
      <c r="N35" s="585"/>
      <c r="O35" s="585"/>
      <c r="P35" s="585"/>
      <c r="Q35" s="585"/>
      <c r="R35" s="585"/>
      <c r="S35" s="585"/>
      <c r="T35" s="158"/>
      <c r="U35" s="584">
        <f>IF(W35="","",U34+1)</f>
        <v>7</v>
      </c>
      <c r="V35" s="584"/>
      <c r="W35" s="585" t="str">
        <f>IF('各会計、関係団体の財政状況及び健全化判断比率'!B29="","",'各会計、関係団体の財政状況及び健全化判断比率'!B29)</f>
        <v>介護保険事業費会計</v>
      </c>
      <c r="X35" s="585"/>
      <c r="Y35" s="585"/>
      <c r="Z35" s="585"/>
      <c r="AA35" s="585"/>
      <c r="AB35" s="585"/>
      <c r="AC35" s="585"/>
      <c r="AD35" s="585"/>
      <c r="AE35" s="585"/>
      <c r="AF35" s="585"/>
      <c r="AG35" s="585"/>
      <c r="AH35" s="585"/>
      <c r="AI35" s="585"/>
      <c r="AJ35" s="585"/>
      <c r="AK35" s="585"/>
      <c r="AL35" s="158"/>
      <c r="AM35" s="584">
        <f t="shared" ref="AM35:AM43" si="0">IF(AO35="","",AM34+1)</f>
        <v>10</v>
      </c>
      <c r="AN35" s="584"/>
      <c r="AO35" s="585" t="str">
        <f>IF('各会計、関係団体の財政状況及び健全化判断比率'!B32="","",'各会計、関係団体の財政状況及び健全化判断比率'!B32)</f>
        <v>工業用水道事業会計</v>
      </c>
      <c r="AP35" s="585"/>
      <c r="AQ35" s="585"/>
      <c r="AR35" s="585"/>
      <c r="AS35" s="585"/>
      <c r="AT35" s="585"/>
      <c r="AU35" s="585"/>
      <c r="AV35" s="585"/>
      <c r="AW35" s="585"/>
      <c r="AX35" s="585"/>
      <c r="AY35" s="585"/>
      <c r="AZ35" s="585"/>
      <c r="BA35" s="585"/>
      <c r="BB35" s="585"/>
      <c r="BC35" s="585"/>
      <c r="BD35" s="158"/>
      <c r="BE35" s="584" t="str">
        <f t="shared" ref="BE35:BE43" si="1">IF(BG35="","",BE34+1)</f>
        <v/>
      </c>
      <c r="BF35" s="584"/>
      <c r="BG35" s="585"/>
      <c r="BH35" s="585"/>
      <c r="BI35" s="585"/>
      <c r="BJ35" s="585"/>
      <c r="BK35" s="585"/>
      <c r="BL35" s="585"/>
      <c r="BM35" s="585"/>
      <c r="BN35" s="585"/>
      <c r="BO35" s="585"/>
      <c r="BP35" s="585"/>
      <c r="BQ35" s="585"/>
      <c r="BR35" s="585"/>
      <c r="BS35" s="585"/>
      <c r="BT35" s="585"/>
      <c r="BU35" s="585"/>
      <c r="BV35" s="158"/>
      <c r="BW35" s="584">
        <f t="shared" ref="BW35:BW43" si="2">IF(BY35="","",BW34+1)</f>
        <v>15</v>
      </c>
      <c r="BX35" s="584"/>
      <c r="BY35" s="585" t="str">
        <f>IF('各会計、関係団体の財政状況及び健全化判断比率'!B69="","",'各会計、関係団体の財政状況及び健全化判断比率'!B69)</f>
        <v>兵庫県後期高齢者医療広域連合（特別会計）</v>
      </c>
      <c r="BZ35" s="585"/>
      <c r="CA35" s="585"/>
      <c r="CB35" s="585"/>
      <c r="CC35" s="585"/>
      <c r="CD35" s="585"/>
      <c r="CE35" s="585"/>
      <c r="CF35" s="585"/>
      <c r="CG35" s="585"/>
      <c r="CH35" s="585"/>
      <c r="CI35" s="585"/>
      <c r="CJ35" s="585"/>
      <c r="CK35" s="585"/>
      <c r="CL35" s="585"/>
      <c r="CM35" s="585"/>
      <c r="CN35" s="158"/>
      <c r="CO35" s="584">
        <f t="shared" ref="CO35:CO43" si="3">IF(CQ35="","",CO34+1)</f>
        <v>19</v>
      </c>
      <c r="CP35" s="584"/>
      <c r="CQ35" s="585" t="str">
        <f>IF('各会計、関係団体の財政状況及び健全化判断比率'!BS8="","",'各会計、関係団体の財政状況及び健全化判断比率'!BS8)</f>
        <v>尼崎環境財団</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85"/>
    </row>
    <row r="36" spans="1:113" ht="32.25" customHeight="1" x14ac:dyDescent="0.2">
      <c r="A36" s="158"/>
      <c r="B36" s="182"/>
      <c r="C36" s="584">
        <f>IF(E36="","",C35+1)</f>
        <v>3</v>
      </c>
      <c r="D36" s="584"/>
      <c r="E36" s="585" t="str">
        <f>IF('各会計、関係団体の財政状況及び健全化判断比率'!B9="","",'各会計、関係団体の財政状況及び健全化判断比率'!B9)</f>
        <v>公共用地先行取得事業費会計</v>
      </c>
      <c r="F36" s="585"/>
      <c r="G36" s="585"/>
      <c r="H36" s="585"/>
      <c r="I36" s="585"/>
      <c r="J36" s="585"/>
      <c r="K36" s="585"/>
      <c r="L36" s="585"/>
      <c r="M36" s="585"/>
      <c r="N36" s="585"/>
      <c r="O36" s="585"/>
      <c r="P36" s="585"/>
      <c r="Q36" s="585"/>
      <c r="R36" s="585"/>
      <c r="S36" s="585"/>
      <c r="T36" s="158"/>
      <c r="U36" s="584">
        <f t="shared" ref="U36:U43" si="4">IF(W36="","",U35+1)</f>
        <v>8</v>
      </c>
      <c r="V36" s="584"/>
      <c r="W36" s="585" t="str">
        <f>IF('各会計、関係団体の財政状況及び健全化判断比率'!B30="","",'各会計、関係団体の財政状況及び健全化判断比率'!B30)</f>
        <v>後期高齢者医療事業費会計</v>
      </c>
      <c r="X36" s="585"/>
      <c r="Y36" s="585"/>
      <c r="Z36" s="585"/>
      <c r="AA36" s="585"/>
      <c r="AB36" s="585"/>
      <c r="AC36" s="585"/>
      <c r="AD36" s="585"/>
      <c r="AE36" s="585"/>
      <c r="AF36" s="585"/>
      <c r="AG36" s="585"/>
      <c r="AH36" s="585"/>
      <c r="AI36" s="585"/>
      <c r="AJ36" s="585"/>
      <c r="AK36" s="585"/>
      <c r="AL36" s="158"/>
      <c r="AM36" s="584">
        <f t="shared" si="0"/>
        <v>11</v>
      </c>
      <c r="AN36" s="584"/>
      <c r="AO36" s="585" t="str">
        <f>IF('各会計、関係団体の財政状況及び健全化判断比率'!B33="","",'各会計、関係団体の財政状況及び健全化判断比率'!B33)</f>
        <v>下水道事業会計</v>
      </c>
      <c r="AP36" s="585"/>
      <c r="AQ36" s="585"/>
      <c r="AR36" s="585"/>
      <c r="AS36" s="585"/>
      <c r="AT36" s="585"/>
      <c r="AU36" s="585"/>
      <c r="AV36" s="585"/>
      <c r="AW36" s="585"/>
      <c r="AX36" s="585"/>
      <c r="AY36" s="585"/>
      <c r="AZ36" s="585"/>
      <c r="BA36" s="585"/>
      <c r="BB36" s="585"/>
      <c r="BC36" s="585"/>
      <c r="BD36" s="158"/>
      <c r="BE36" s="584" t="str">
        <f t="shared" si="1"/>
        <v/>
      </c>
      <c r="BF36" s="584"/>
      <c r="BG36" s="585"/>
      <c r="BH36" s="585"/>
      <c r="BI36" s="585"/>
      <c r="BJ36" s="585"/>
      <c r="BK36" s="585"/>
      <c r="BL36" s="585"/>
      <c r="BM36" s="585"/>
      <c r="BN36" s="585"/>
      <c r="BO36" s="585"/>
      <c r="BP36" s="585"/>
      <c r="BQ36" s="585"/>
      <c r="BR36" s="585"/>
      <c r="BS36" s="585"/>
      <c r="BT36" s="585"/>
      <c r="BU36" s="585"/>
      <c r="BV36" s="158"/>
      <c r="BW36" s="584">
        <f t="shared" si="2"/>
        <v>16</v>
      </c>
      <c r="BX36" s="584"/>
      <c r="BY36" s="585" t="str">
        <f>IF('各会計、関係団体の財政状況及び健全化判断比率'!B70="","",'各会計、関係団体の財政状況及び健全化判断比率'!B70)</f>
        <v>阪神水道企業団</v>
      </c>
      <c r="BZ36" s="585"/>
      <c r="CA36" s="585"/>
      <c r="CB36" s="585"/>
      <c r="CC36" s="585"/>
      <c r="CD36" s="585"/>
      <c r="CE36" s="585"/>
      <c r="CF36" s="585"/>
      <c r="CG36" s="585"/>
      <c r="CH36" s="585"/>
      <c r="CI36" s="585"/>
      <c r="CJ36" s="585"/>
      <c r="CK36" s="585"/>
      <c r="CL36" s="585"/>
      <c r="CM36" s="585"/>
      <c r="CN36" s="158"/>
      <c r="CO36" s="584">
        <f t="shared" si="3"/>
        <v>20</v>
      </c>
      <c r="CP36" s="584"/>
      <c r="CQ36" s="585" t="str">
        <f>IF('各会計、関係団体の財政状況及び健全化判断比率'!BS9="","",'各会計、関係団体の財政状況及び健全化判断比率'!BS9)</f>
        <v>尼崎市文化振興財団</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85"/>
    </row>
    <row r="37" spans="1:113" ht="32.25" customHeight="1" x14ac:dyDescent="0.2">
      <c r="A37" s="158"/>
      <c r="B37" s="182"/>
      <c r="C37" s="584">
        <f>IF(E37="","",C36+1)</f>
        <v>4</v>
      </c>
      <c r="D37" s="584"/>
      <c r="E37" s="585" t="str">
        <f>IF('各会計、関係団体の財政状況及び健全化判断比率'!B10="","",'各会計、関係団体の財政状況及び健全化判断比率'!B10)</f>
        <v>公害病認定患者救済事業費会計</v>
      </c>
      <c r="F37" s="585"/>
      <c r="G37" s="585"/>
      <c r="H37" s="585"/>
      <c r="I37" s="585"/>
      <c r="J37" s="585"/>
      <c r="K37" s="585"/>
      <c r="L37" s="585"/>
      <c r="M37" s="585"/>
      <c r="N37" s="585"/>
      <c r="O37" s="585"/>
      <c r="P37" s="585"/>
      <c r="Q37" s="585"/>
      <c r="R37" s="585"/>
      <c r="S37" s="585"/>
      <c r="T37" s="158"/>
      <c r="U37" s="584" t="str">
        <f t="shared" si="4"/>
        <v/>
      </c>
      <c r="V37" s="584"/>
      <c r="W37" s="585"/>
      <c r="X37" s="585"/>
      <c r="Y37" s="585"/>
      <c r="Z37" s="585"/>
      <c r="AA37" s="585"/>
      <c r="AB37" s="585"/>
      <c r="AC37" s="585"/>
      <c r="AD37" s="585"/>
      <c r="AE37" s="585"/>
      <c r="AF37" s="585"/>
      <c r="AG37" s="585"/>
      <c r="AH37" s="585"/>
      <c r="AI37" s="585"/>
      <c r="AJ37" s="585"/>
      <c r="AK37" s="585"/>
      <c r="AL37" s="158"/>
      <c r="AM37" s="584">
        <f t="shared" si="0"/>
        <v>12</v>
      </c>
      <c r="AN37" s="584"/>
      <c r="AO37" s="585" t="str">
        <f>IF('各会計、関係団体の財政状況及び健全化判断比率'!B34="","",'各会計、関係団体の財政状況及び健全化判断比率'!B34)</f>
        <v>モーターボート競走事業会計</v>
      </c>
      <c r="AP37" s="585"/>
      <c r="AQ37" s="585"/>
      <c r="AR37" s="585"/>
      <c r="AS37" s="585"/>
      <c r="AT37" s="585"/>
      <c r="AU37" s="585"/>
      <c r="AV37" s="585"/>
      <c r="AW37" s="585"/>
      <c r="AX37" s="585"/>
      <c r="AY37" s="585"/>
      <c r="AZ37" s="585"/>
      <c r="BA37" s="585"/>
      <c r="BB37" s="585"/>
      <c r="BC37" s="585"/>
      <c r="BD37" s="158"/>
      <c r="BE37" s="584" t="str">
        <f t="shared" si="1"/>
        <v/>
      </c>
      <c r="BF37" s="584"/>
      <c r="BG37" s="585"/>
      <c r="BH37" s="585"/>
      <c r="BI37" s="585"/>
      <c r="BJ37" s="585"/>
      <c r="BK37" s="585"/>
      <c r="BL37" s="585"/>
      <c r="BM37" s="585"/>
      <c r="BN37" s="585"/>
      <c r="BO37" s="585"/>
      <c r="BP37" s="585"/>
      <c r="BQ37" s="585"/>
      <c r="BR37" s="585"/>
      <c r="BS37" s="585"/>
      <c r="BT37" s="585"/>
      <c r="BU37" s="585"/>
      <c r="BV37" s="158"/>
      <c r="BW37" s="584">
        <f t="shared" si="2"/>
        <v>17</v>
      </c>
      <c r="BX37" s="584"/>
      <c r="BY37" s="585" t="str">
        <f>IF('各会計、関係団体の財政状況及び健全化判断比率'!B71="","",'各会計、関係団体の財政状況及び健全化判断比率'!B71)</f>
        <v>兵庫県競馬組合</v>
      </c>
      <c r="BZ37" s="585"/>
      <c r="CA37" s="585"/>
      <c r="CB37" s="585"/>
      <c r="CC37" s="585"/>
      <c r="CD37" s="585"/>
      <c r="CE37" s="585"/>
      <c r="CF37" s="585"/>
      <c r="CG37" s="585"/>
      <c r="CH37" s="585"/>
      <c r="CI37" s="585"/>
      <c r="CJ37" s="585"/>
      <c r="CK37" s="585"/>
      <c r="CL37" s="585"/>
      <c r="CM37" s="585"/>
      <c r="CN37" s="158"/>
      <c r="CO37" s="584">
        <f t="shared" si="3"/>
        <v>21</v>
      </c>
      <c r="CP37" s="584"/>
      <c r="CQ37" s="585" t="str">
        <f>IF('各会計、関係団体の財政状況及び健全化判断比率'!BS10="","",'各会計、関係団体の財政状況及び健全化判断比率'!BS10)</f>
        <v>尼崎市スポーツ振興事業団</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85"/>
    </row>
    <row r="38" spans="1:113" ht="32.25" customHeight="1" x14ac:dyDescent="0.2">
      <c r="A38" s="158"/>
      <c r="B38" s="182"/>
      <c r="C38" s="584">
        <f t="shared" ref="C38:C43" si="5">IF(E38="","",C37+1)</f>
        <v>5</v>
      </c>
      <c r="D38" s="584"/>
      <c r="E38" s="585" t="str">
        <f>IF('各会計、関係団体の財政状況及び健全化判断比率'!B11="","",'各会計、関係団体の財政状況及び健全化判断比率'!B11)</f>
        <v>母子及び寡婦福祉資金貸付事業費会計</v>
      </c>
      <c r="F38" s="585"/>
      <c r="G38" s="585"/>
      <c r="H38" s="585"/>
      <c r="I38" s="585"/>
      <c r="J38" s="585"/>
      <c r="K38" s="585"/>
      <c r="L38" s="585"/>
      <c r="M38" s="585"/>
      <c r="N38" s="585"/>
      <c r="O38" s="585"/>
      <c r="P38" s="585"/>
      <c r="Q38" s="585"/>
      <c r="R38" s="585"/>
      <c r="S38" s="585"/>
      <c r="T38" s="158"/>
      <c r="U38" s="584" t="str">
        <f t="shared" si="4"/>
        <v/>
      </c>
      <c r="V38" s="584"/>
      <c r="W38" s="585"/>
      <c r="X38" s="585"/>
      <c r="Y38" s="585"/>
      <c r="Z38" s="585"/>
      <c r="AA38" s="585"/>
      <c r="AB38" s="585"/>
      <c r="AC38" s="585"/>
      <c r="AD38" s="585"/>
      <c r="AE38" s="585"/>
      <c r="AF38" s="585"/>
      <c r="AG38" s="585"/>
      <c r="AH38" s="585"/>
      <c r="AI38" s="585"/>
      <c r="AJ38" s="585"/>
      <c r="AK38" s="585"/>
      <c r="AL38" s="158"/>
      <c r="AM38" s="584" t="str">
        <f t="shared" si="0"/>
        <v/>
      </c>
      <c r="AN38" s="584"/>
      <c r="AO38" s="585"/>
      <c r="AP38" s="585"/>
      <c r="AQ38" s="585"/>
      <c r="AR38" s="585"/>
      <c r="AS38" s="585"/>
      <c r="AT38" s="585"/>
      <c r="AU38" s="585"/>
      <c r="AV38" s="585"/>
      <c r="AW38" s="585"/>
      <c r="AX38" s="585"/>
      <c r="AY38" s="585"/>
      <c r="AZ38" s="585"/>
      <c r="BA38" s="585"/>
      <c r="BB38" s="585"/>
      <c r="BC38" s="585"/>
      <c r="BD38" s="158"/>
      <c r="BE38" s="584" t="str">
        <f t="shared" si="1"/>
        <v/>
      </c>
      <c r="BF38" s="584"/>
      <c r="BG38" s="585"/>
      <c r="BH38" s="585"/>
      <c r="BI38" s="585"/>
      <c r="BJ38" s="585"/>
      <c r="BK38" s="585"/>
      <c r="BL38" s="585"/>
      <c r="BM38" s="585"/>
      <c r="BN38" s="585"/>
      <c r="BO38" s="585"/>
      <c r="BP38" s="585"/>
      <c r="BQ38" s="585"/>
      <c r="BR38" s="585"/>
      <c r="BS38" s="585"/>
      <c r="BT38" s="585"/>
      <c r="BU38" s="585"/>
      <c r="BV38" s="158"/>
      <c r="BW38" s="584" t="str">
        <f t="shared" si="2"/>
        <v/>
      </c>
      <c r="BX38" s="584"/>
      <c r="BY38" s="585" t="str">
        <f>IF('各会計、関係団体の財政状況及び健全化判断比率'!B72="","",'各会計、関係団体の財政状況及び健全化判断比率'!B72)</f>
        <v/>
      </c>
      <c r="BZ38" s="585"/>
      <c r="CA38" s="585"/>
      <c r="CB38" s="585"/>
      <c r="CC38" s="585"/>
      <c r="CD38" s="585"/>
      <c r="CE38" s="585"/>
      <c r="CF38" s="585"/>
      <c r="CG38" s="585"/>
      <c r="CH38" s="585"/>
      <c r="CI38" s="585"/>
      <c r="CJ38" s="585"/>
      <c r="CK38" s="585"/>
      <c r="CL38" s="585"/>
      <c r="CM38" s="585"/>
      <c r="CN38" s="158"/>
      <c r="CO38" s="584">
        <f t="shared" si="3"/>
        <v>22</v>
      </c>
      <c r="CP38" s="584"/>
      <c r="CQ38" s="585" t="str">
        <f>IF('各会計、関係団体の財政状況及び健全化判断比率'!BS11="","",'各会計、関係団体の財政状況及び健全化判断比率'!BS11)</f>
        <v>尼崎緑化公園協会</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85"/>
    </row>
    <row r="39" spans="1:113" ht="32.25" customHeight="1" x14ac:dyDescent="0.2">
      <c r="A39" s="158"/>
      <c r="B39" s="182"/>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58"/>
      <c r="U39" s="584" t="str">
        <f t="shared" si="4"/>
        <v/>
      </c>
      <c r="V39" s="584"/>
      <c r="W39" s="585"/>
      <c r="X39" s="585"/>
      <c r="Y39" s="585"/>
      <c r="Z39" s="585"/>
      <c r="AA39" s="585"/>
      <c r="AB39" s="585"/>
      <c r="AC39" s="585"/>
      <c r="AD39" s="585"/>
      <c r="AE39" s="585"/>
      <c r="AF39" s="585"/>
      <c r="AG39" s="585"/>
      <c r="AH39" s="585"/>
      <c r="AI39" s="585"/>
      <c r="AJ39" s="585"/>
      <c r="AK39" s="585"/>
      <c r="AL39" s="158"/>
      <c r="AM39" s="584" t="str">
        <f t="shared" si="0"/>
        <v/>
      </c>
      <c r="AN39" s="584"/>
      <c r="AO39" s="585"/>
      <c r="AP39" s="585"/>
      <c r="AQ39" s="585"/>
      <c r="AR39" s="585"/>
      <c r="AS39" s="585"/>
      <c r="AT39" s="585"/>
      <c r="AU39" s="585"/>
      <c r="AV39" s="585"/>
      <c r="AW39" s="585"/>
      <c r="AX39" s="585"/>
      <c r="AY39" s="585"/>
      <c r="AZ39" s="585"/>
      <c r="BA39" s="585"/>
      <c r="BB39" s="585"/>
      <c r="BC39" s="585"/>
      <c r="BD39" s="158"/>
      <c r="BE39" s="584" t="str">
        <f t="shared" si="1"/>
        <v/>
      </c>
      <c r="BF39" s="584"/>
      <c r="BG39" s="585"/>
      <c r="BH39" s="585"/>
      <c r="BI39" s="585"/>
      <c r="BJ39" s="585"/>
      <c r="BK39" s="585"/>
      <c r="BL39" s="585"/>
      <c r="BM39" s="585"/>
      <c r="BN39" s="585"/>
      <c r="BO39" s="585"/>
      <c r="BP39" s="585"/>
      <c r="BQ39" s="585"/>
      <c r="BR39" s="585"/>
      <c r="BS39" s="585"/>
      <c r="BT39" s="585"/>
      <c r="BU39" s="585"/>
      <c r="BV39" s="158"/>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58"/>
      <c r="CO39" s="584">
        <f t="shared" si="3"/>
        <v>23</v>
      </c>
      <c r="CP39" s="584"/>
      <c r="CQ39" s="585" t="str">
        <f>IF('各会計、関係団体の財政状況及び健全化判断比率'!BS12="","",'各会計、関係団体の財政状況及び健全化判断比率'!BS12)</f>
        <v>尼崎交通事業振興</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85"/>
    </row>
    <row r="40" spans="1:113" ht="32.25" customHeight="1" x14ac:dyDescent="0.2">
      <c r="A40" s="158"/>
      <c r="B40" s="182"/>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58"/>
      <c r="U40" s="584" t="str">
        <f t="shared" si="4"/>
        <v/>
      </c>
      <c r="V40" s="584"/>
      <c r="W40" s="585"/>
      <c r="X40" s="585"/>
      <c r="Y40" s="585"/>
      <c r="Z40" s="585"/>
      <c r="AA40" s="585"/>
      <c r="AB40" s="585"/>
      <c r="AC40" s="585"/>
      <c r="AD40" s="585"/>
      <c r="AE40" s="585"/>
      <c r="AF40" s="585"/>
      <c r="AG40" s="585"/>
      <c r="AH40" s="585"/>
      <c r="AI40" s="585"/>
      <c r="AJ40" s="585"/>
      <c r="AK40" s="585"/>
      <c r="AL40" s="158"/>
      <c r="AM40" s="584" t="str">
        <f t="shared" si="0"/>
        <v/>
      </c>
      <c r="AN40" s="584"/>
      <c r="AO40" s="585"/>
      <c r="AP40" s="585"/>
      <c r="AQ40" s="585"/>
      <c r="AR40" s="585"/>
      <c r="AS40" s="585"/>
      <c r="AT40" s="585"/>
      <c r="AU40" s="585"/>
      <c r="AV40" s="585"/>
      <c r="AW40" s="585"/>
      <c r="AX40" s="585"/>
      <c r="AY40" s="585"/>
      <c r="AZ40" s="585"/>
      <c r="BA40" s="585"/>
      <c r="BB40" s="585"/>
      <c r="BC40" s="585"/>
      <c r="BD40" s="158"/>
      <c r="BE40" s="584" t="str">
        <f t="shared" si="1"/>
        <v/>
      </c>
      <c r="BF40" s="584"/>
      <c r="BG40" s="585"/>
      <c r="BH40" s="585"/>
      <c r="BI40" s="585"/>
      <c r="BJ40" s="585"/>
      <c r="BK40" s="585"/>
      <c r="BL40" s="585"/>
      <c r="BM40" s="585"/>
      <c r="BN40" s="585"/>
      <c r="BO40" s="585"/>
      <c r="BP40" s="585"/>
      <c r="BQ40" s="585"/>
      <c r="BR40" s="585"/>
      <c r="BS40" s="585"/>
      <c r="BT40" s="585"/>
      <c r="BU40" s="585"/>
      <c r="BV40" s="158"/>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58"/>
      <c r="CO40" s="584">
        <f t="shared" si="3"/>
        <v>24</v>
      </c>
      <c r="CP40" s="584"/>
      <c r="CQ40" s="585" t="str">
        <f>IF('各会計、関係団体の財政状況及び健全化判断比率'!BS13="","",'各会計、関係団体の財政状況及び健全化判断比率'!BS13)</f>
        <v>エーリック</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85"/>
    </row>
    <row r="41" spans="1:113" ht="32.25" customHeight="1" x14ac:dyDescent="0.2">
      <c r="A41" s="158"/>
      <c r="B41" s="182"/>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58"/>
      <c r="U41" s="584" t="str">
        <f t="shared" si="4"/>
        <v/>
      </c>
      <c r="V41" s="584"/>
      <c r="W41" s="585"/>
      <c r="X41" s="585"/>
      <c r="Y41" s="585"/>
      <c r="Z41" s="585"/>
      <c r="AA41" s="585"/>
      <c r="AB41" s="585"/>
      <c r="AC41" s="585"/>
      <c r="AD41" s="585"/>
      <c r="AE41" s="585"/>
      <c r="AF41" s="585"/>
      <c r="AG41" s="585"/>
      <c r="AH41" s="585"/>
      <c r="AI41" s="585"/>
      <c r="AJ41" s="585"/>
      <c r="AK41" s="585"/>
      <c r="AL41" s="158"/>
      <c r="AM41" s="584" t="str">
        <f t="shared" si="0"/>
        <v/>
      </c>
      <c r="AN41" s="584"/>
      <c r="AO41" s="585"/>
      <c r="AP41" s="585"/>
      <c r="AQ41" s="585"/>
      <c r="AR41" s="585"/>
      <c r="AS41" s="585"/>
      <c r="AT41" s="585"/>
      <c r="AU41" s="585"/>
      <c r="AV41" s="585"/>
      <c r="AW41" s="585"/>
      <c r="AX41" s="585"/>
      <c r="AY41" s="585"/>
      <c r="AZ41" s="585"/>
      <c r="BA41" s="585"/>
      <c r="BB41" s="585"/>
      <c r="BC41" s="585"/>
      <c r="BD41" s="158"/>
      <c r="BE41" s="584" t="str">
        <f t="shared" si="1"/>
        <v/>
      </c>
      <c r="BF41" s="584"/>
      <c r="BG41" s="585"/>
      <c r="BH41" s="585"/>
      <c r="BI41" s="585"/>
      <c r="BJ41" s="585"/>
      <c r="BK41" s="585"/>
      <c r="BL41" s="585"/>
      <c r="BM41" s="585"/>
      <c r="BN41" s="585"/>
      <c r="BO41" s="585"/>
      <c r="BP41" s="585"/>
      <c r="BQ41" s="585"/>
      <c r="BR41" s="585"/>
      <c r="BS41" s="585"/>
      <c r="BT41" s="585"/>
      <c r="BU41" s="585"/>
      <c r="BV41" s="158"/>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58"/>
      <c r="CO41" s="584">
        <f t="shared" si="3"/>
        <v>25</v>
      </c>
      <c r="CP41" s="584"/>
      <c r="CQ41" s="585" t="str">
        <f>IF('各会計、関係団体の財政状況及び健全化判断比率'!BS14="","",'各会計、関係団体の財政状況及び健全化判断比率'!BS14)</f>
        <v>尼崎地域産業活性化機構</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85"/>
    </row>
    <row r="42" spans="1:113" ht="32.25" customHeight="1" x14ac:dyDescent="0.2">
      <c r="B42" s="182"/>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58"/>
      <c r="U42" s="584" t="str">
        <f t="shared" si="4"/>
        <v/>
      </c>
      <c r="V42" s="584"/>
      <c r="W42" s="585"/>
      <c r="X42" s="585"/>
      <c r="Y42" s="585"/>
      <c r="Z42" s="585"/>
      <c r="AA42" s="585"/>
      <c r="AB42" s="585"/>
      <c r="AC42" s="585"/>
      <c r="AD42" s="585"/>
      <c r="AE42" s="585"/>
      <c r="AF42" s="585"/>
      <c r="AG42" s="585"/>
      <c r="AH42" s="585"/>
      <c r="AI42" s="585"/>
      <c r="AJ42" s="585"/>
      <c r="AK42" s="585"/>
      <c r="AL42" s="158"/>
      <c r="AM42" s="584" t="str">
        <f t="shared" si="0"/>
        <v/>
      </c>
      <c r="AN42" s="584"/>
      <c r="AO42" s="585"/>
      <c r="AP42" s="585"/>
      <c r="AQ42" s="585"/>
      <c r="AR42" s="585"/>
      <c r="AS42" s="585"/>
      <c r="AT42" s="585"/>
      <c r="AU42" s="585"/>
      <c r="AV42" s="585"/>
      <c r="AW42" s="585"/>
      <c r="AX42" s="585"/>
      <c r="AY42" s="585"/>
      <c r="AZ42" s="585"/>
      <c r="BA42" s="585"/>
      <c r="BB42" s="585"/>
      <c r="BC42" s="585"/>
      <c r="BD42" s="158"/>
      <c r="BE42" s="584" t="str">
        <f t="shared" si="1"/>
        <v/>
      </c>
      <c r="BF42" s="584"/>
      <c r="BG42" s="585"/>
      <c r="BH42" s="585"/>
      <c r="BI42" s="585"/>
      <c r="BJ42" s="585"/>
      <c r="BK42" s="585"/>
      <c r="BL42" s="585"/>
      <c r="BM42" s="585"/>
      <c r="BN42" s="585"/>
      <c r="BO42" s="585"/>
      <c r="BP42" s="585"/>
      <c r="BQ42" s="585"/>
      <c r="BR42" s="585"/>
      <c r="BS42" s="585"/>
      <c r="BT42" s="585"/>
      <c r="BU42" s="585"/>
      <c r="BV42" s="158"/>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58"/>
      <c r="CO42" s="584">
        <f t="shared" si="3"/>
        <v>26</v>
      </c>
      <c r="CP42" s="584"/>
      <c r="CQ42" s="585" t="str">
        <f>IF('各会計、関係団体の財政状況及び健全化判断比率'!BS15="","",'各会計、関係団体の財政状況及び健全化判断比率'!BS15)</f>
        <v>近畿高エネルギー加工技術研究所</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85"/>
    </row>
    <row r="43" spans="1:113" ht="32.25" customHeight="1" x14ac:dyDescent="0.2">
      <c r="B43" s="182"/>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58"/>
      <c r="U43" s="584" t="str">
        <f t="shared" si="4"/>
        <v/>
      </c>
      <c r="V43" s="584"/>
      <c r="W43" s="585"/>
      <c r="X43" s="585"/>
      <c r="Y43" s="585"/>
      <c r="Z43" s="585"/>
      <c r="AA43" s="585"/>
      <c r="AB43" s="585"/>
      <c r="AC43" s="585"/>
      <c r="AD43" s="585"/>
      <c r="AE43" s="585"/>
      <c r="AF43" s="585"/>
      <c r="AG43" s="585"/>
      <c r="AH43" s="585"/>
      <c r="AI43" s="585"/>
      <c r="AJ43" s="585"/>
      <c r="AK43" s="585"/>
      <c r="AL43" s="158"/>
      <c r="AM43" s="584" t="str">
        <f t="shared" si="0"/>
        <v/>
      </c>
      <c r="AN43" s="584"/>
      <c r="AO43" s="585"/>
      <c r="AP43" s="585"/>
      <c r="AQ43" s="585"/>
      <c r="AR43" s="585"/>
      <c r="AS43" s="585"/>
      <c r="AT43" s="585"/>
      <c r="AU43" s="585"/>
      <c r="AV43" s="585"/>
      <c r="AW43" s="585"/>
      <c r="AX43" s="585"/>
      <c r="AY43" s="585"/>
      <c r="AZ43" s="585"/>
      <c r="BA43" s="585"/>
      <c r="BB43" s="585"/>
      <c r="BC43" s="585"/>
      <c r="BD43" s="158"/>
      <c r="BE43" s="584" t="str">
        <f t="shared" si="1"/>
        <v/>
      </c>
      <c r="BF43" s="584"/>
      <c r="BG43" s="585"/>
      <c r="BH43" s="585"/>
      <c r="BI43" s="585"/>
      <c r="BJ43" s="585"/>
      <c r="BK43" s="585"/>
      <c r="BL43" s="585"/>
      <c r="BM43" s="585"/>
      <c r="BN43" s="585"/>
      <c r="BO43" s="585"/>
      <c r="BP43" s="585"/>
      <c r="BQ43" s="585"/>
      <c r="BR43" s="585"/>
      <c r="BS43" s="585"/>
      <c r="BT43" s="585"/>
      <c r="BU43" s="585"/>
      <c r="BV43" s="158"/>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58"/>
      <c r="CO43" s="584">
        <f t="shared" si="3"/>
        <v>27</v>
      </c>
      <c r="CP43" s="584"/>
      <c r="CQ43" s="585" t="str">
        <f>IF('各会計、関係団体の財政状況及び健全化判断比率'!BS16="","",'各会計、関係団体の財政状況及び健全化判断比率'!BS16)</f>
        <v>あまがさき観光局</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85"/>
    </row>
    <row r="44" spans="1:113" ht="13.5" customHeight="1" thickBot="1" x14ac:dyDescent="0.25">
      <c r="B44" s="186"/>
      <c r="C44" s="187"/>
      <c r="D44" s="187"/>
      <c r="E44" s="187"/>
      <c r="F44" s="187"/>
      <c r="G44" s="187"/>
      <c r="H44" s="187"/>
      <c r="I44" s="187"/>
      <c r="J44" s="187"/>
      <c r="K44" s="187"/>
      <c r="L44" s="187"/>
      <c r="M44" s="187"/>
      <c r="N44" s="187"/>
      <c r="O44" s="187"/>
      <c r="P44" s="187"/>
      <c r="Q44" s="187"/>
      <c r="R44" s="187"/>
      <c r="S44" s="187"/>
      <c r="T44" s="187"/>
      <c r="U44" s="187"/>
      <c r="V44" s="187"/>
      <c r="W44" s="187"/>
      <c r="X44" s="187"/>
      <c r="Y44" s="187"/>
      <c r="Z44" s="187"/>
      <c r="AA44" s="187"/>
      <c r="AB44" s="187"/>
      <c r="AC44" s="187"/>
      <c r="AD44" s="187"/>
      <c r="AE44" s="187"/>
      <c r="AF44" s="187"/>
      <c r="AG44" s="187"/>
      <c r="AH44" s="187"/>
      <c r="AI44" s="187"/>
      <c r="AJ44" s="187"/>
      <c r="AK44" s="187"/>
      <c r="AL44" s="187"/>
      <c r="AM44" s="187"/>
      <c r="AN44" s="187"/>
      <c r="AO44" s="187"/>
      <c r="AP44" s="187"/>
      <c r="AQ44" s="187"/>
      <c r="AR44" s="187"/>
      <c r="AS44" s="187"/>
      <c r="AT44" s="187"/>
      <c r="AU44" s="187"/>
      <c r="AV44" s="187"/>
      <c r="AW44" s="187"/>
      <c r="AX44" s="187"/>
      <c r="AY44" s="187"/>
      <c r="AZ44" s="187"/>
      <c r="BA44" s="187"/>
      <c r="BB44" s="187"/>
      <c r="BC44" s="187"/>
      <c r="BD44" s="187"/>
      <c r="BE44" s="187"/>
      <c r="BF44" s="187"/>
      <c r="BG44" s="187"/>
      <c r="BH44" s="187"/>
      <c r="BI44" s="187"/>
      <c r="BJ44" s="187"/>
      <c r="BK44" s="187"/>
      <c r="BL44" s="187"/>
      <c r="BM44" s="187"/>
      <c r="BN44" s="187"/>
      <c r="BO44" s="187"/>
      <c r="BP44" s="187"/>
      <c r="BQ44" s="187"/>
      <c r="BR44" s="187"/>
      <c r="BS44" s="187"/>
      <c r="BT44" s="187"/>
      <c r="BU44" s="187"/>
      <c r="BV44" s="187"/>
      <c r="BW44" s="187"/>
      <c r="BX44" s="187"/>
      <c r="BY44" s="187"/>
      <c r="BZ44" s="187"/>
      <c r="CA44" s="187"/>
      <c r="CB44" s="187"/>
      <c r="CC44" s="187"/>
      <c r="CD44" s="187"/>
      <c r="CE44" s="187"/>
      <c r="CF44" s="187"/>
      <c r="CG44" s="187"/>
      <c r="CH44" s="187"/>
      <c r="CI44" s="187"/>
      <c r="CJ44" s="187"/>
      <c r="CK44" s="187"/>
      <c r="CL44" s="187"/>
      <c r="CM44" s="187"/>
      <c r="CN44" s="187"/>
      <c r="CO44" s="187"/>
      <c r="CP44" s="187"/>
      <c r="CQ44" s="187"/>
      <c r="CR44" s="187"/>
      <c r="CS44" s="187"/>
      <c r="CT44" s="187"/>
      <c r="CU44" s="187"/>
      <c r="CV44" s="187"/>
      <c r="CW44" s="187"/>
      <c r="CX44" s="187"/>
      <c r="CY44" s="187"/>
      <c r="CZ44" s="187"/>
      <c r="DA44" s="187"/>
      <c r="DB44" s="187"/>
      <c r="DC44" s="187"/>
      <c r="DD44" s="187"/>
      <c r="DE44" s="187"/>
      <c r="DF44" s="187"/>
      <c r="DG44" s="187"/>
      <c r="DH44" s="187"/>
      <c r="DI44" s="188"/>
    </row>
    <row r="45" spans="1:113" x14ac:dyDescent="0.2"/>
    <row r="46" spans="1:113" x14ac:dyDescent="0.2">
      <c r="B46" s="157"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nYnfqyJEOXCz23B9d7HThK95LxeNBMezD4fXbIyG9fNPoE5pDn2pjoRF4vP5EUiVAVhXnc0/BUo86H8XIJe/nA==" saltValue="mbZpylq0D+1or/Unm6c8b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79"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5" workbookViewId="0">
      <selection activeCell="R26" sqref="R26:Y26"/>
    </sheetView>
  </sheetViews>
  <sheetFormatPr defaultColWidth="0" defaultRowHeight="11.25" customHeight="1" zeroHeight="1" x14ac:dyDescent="0.2"/>
  <cols>
    <col min="1" max="1" width="1.6640625" style="191" customWidth="1"/>
    <col min="2" max="2" width="2.33203125" style="191" customWidth="1"/>
    <col min="3" max="16" width="2.6640625" style="191" customWidth="1"/>
    <col min="17" max="17" width="2.33203125" style="191" customWidth="1"/>
    <col min="18" max="95" width="1.6640625" style="191" customWidth="1"/>
    <col min="96" max="133" width="1.6640625" style="203" customWidth="1"/>
    <col min="134" max="143" width="1.6640625" style="191" customWidth="1"/>
    <col min="144" max="16384" width="0" style="191" hidden="1"/>
  </cols>
  <sheetData>
    <row r="1" spans="2:143" ht="22.5" customHeight="1" thickBot="1" x14ac:dyDescent="0.25">
      <c r="B1" s="189"/>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c r="CQ1" s="190"/>
      <c r="CR1" s="190"/>
      <c r="CS1" s="190"/>
      <c r="CT1" s="190"/>
      <c r="CU1" s="190"/>
      <c r="CV1" s="190"/>
      <c r="CW1" s="190"/>
      <c r="CX1" s="190"/>
      <c r="CY1" s="190"/>
      <c r="CZ1" s="190"/>
      <c r="DA1" s="190"/>
      <c r="DB1" s="190"/>
      <c r="DC1" s="190"/>
      <c r="DD1" s="190"/>
      <c r="DE1" s="190"/>
      <c r="DF1" s="190"/>
      <c r="DG1" s="190"/>
      <c r="DH1" s="589" t="s">
        <v>202</v>
      </c>
      <c r="DI1" s="590"/>
      <c r="DJ1" s="590"/>
      <c r="DK1" s="590"/>
      <c r="DL1" s="590"/>
      <c r="DM1" s="590"/>
      <c r="DN1" s="591"/>
      <c r="DO1" s="191"/>
      <c r="DP1" s="589" t="s">
        <v>203</v>
      </c>
      <c r="DQ1" s="590"/>
      <c r="DR1" s="590"/>
      <c r="DS1" s="590"/>
      <c r="DT1" s="590"/>
      <c r="DU1" s="590"/>
      <c r="DV1" s="590"/>
      <c r="DW1" s="590"/>
      <c r="DX1" s="590"/>
      <c r="DY1" s="590"/>
      <c r="DZ1" s="590"/>
      <c r="EA1" s="590"/>
      <c r="EB1" s="590"/>
      <c r="EC1" s="591"/>
      <c r="ED1" s="190"/>
      <c r="EE1" s="190"/>
      <c r="EF1" s="190"/>
      <c r="EG1" s="190"/>
      <c r="EH1" s="190"/>
      <c r="EI1" s="190"/>
      <c r="EJ1" s="190"/>
      <c r="EK1" s="190"/>
      <c r="EL1" s="190"/>
      <c r="EM1" s="190"/>
    </row>
    <row r="2" spans="2:143" ht="22.5" customHeight="1" x14ac:dyDescent="0.2">
      <c r="B2" s="192" t="s">
        <v>204</v>
      </c>
      <c r="R2" s="193"/>
      <c r="S2" s="193"/>
      <c r="T2" s="193"/>
      <c r="U2" s="193"/>
      <c r="V2" s="193"/>
      <c r="W2" s="193"/>
      <c r="X2" s="193"/>
      <c r="Y2" s="193"/>
      <c r="Z2" s="193"/>
      <c r="AA2" s="193"/>
      <c r="AB2" s="193"/>
      <c r="AC2" s="193"/>
      <c r="AE2" s="194"/>
      <c r="AF2" s="194"/>
      <c r="AG2" s="194"/>
      <c r="AH2" s="194"/>
      <c r="AI2" s="194"/>
      <c r="AJ2" s="193"/>
      <c r="AK2" s="193"/>
      <c r="AL2" s="193"/>
      <c r="AM2" s="193"/>
      <c r="AN2" s="193"/>
      <c r="AO2" s="193"/>
      <c r="AP2" s="193"/>
      <c r="CD2" s="190"/>
      <c r="CE2" s="190"/>
      <c r="CF2" s="190"/>
      <c r="CG2" s="190"/>
      <c r="CH2" s="190"/>
      <c r="CI2" s="190"/>
      <c r="CJ2" s="190"/>
      <c r="CK2" s="190"/>
      <c r="CL2" s="190"/>
      <c r="CM2" s="190"/>
      <c r="CN2" s="190"/>
      <c r="CO2" s="190"/>
      <c r="CP2" s="190"/>
      <c r="CQ2" s="190"/>
      <c r="CR2" s="190"/>
      <c r="CS2" s="190"/>
      <c r="CT2" s="190"/>
      <c r="CU2" s="190"/>
      <c r="CV2" s="190"/>
      <c r="CW2" s="190"/>
      <c r="CX2" s="190"/>
      <c r="CY2" s="190"/>
      <c r="CZ2" s="190"/>
      <c r="DA2" s="190"/>
      <c r="DB2" s="190"/>
      <c r="DC2" s="190"/>
      <c r="DD2" s="190"/>
      <c r="DE2" s="190"/>
      <c r="DF2" s="190"/>
      <c r="DG2" s="190"/>
      <c r="DH2" s="190"/>
      <c r="DI2" s="190"/>
      <c r="DJ2" s="190"/>
      <c r="DK2" s="190"/>
      <c r="DL2" s="190"/>
      <c r="DM2" s="190"/>
      <c r="DN2" s="190"/>
      <c r="DO2" s="190"/>
      <c r="DP2" s="190"/>
      <c r="DQ2" s="190"/>
      <c r="DR2" s="190"/>
      <c r="DS2" s="190"/>
      <c r="DT2" s="190"/>
      <c r="DU2" s="190"/>
      <c r="DV2" s="190"/>
      <c r="DW2" s="190"/>
      <c r="DX2" s="190"/>
      <c r="DY2" s="190"/>
      <c r="DZ2" s="190"/>
      <c r="EA2" s="190"/>
      <c r="EB2" s="190"/>
      <c r="EC2" s="190"/>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84538405</v>
      </c>
      <c r="S5" s="600"/>
      <c r="T5" s="600"/>
      <c r="U5" s="600"/>
      <c r="V5" s="600"/>
      <c r="W5" s="600"/>
      <c r="X5" s="600"/>
      <c r="Y5" s="601"/>
      <c r="Z5" s="602">
        <v>35.200000000000003</v>
      </c>
      <c r="AA5" s="602"/>
      <c r="AB5" s="602"/>
      <c r="AC5" s="602"/>
      <c r="AD5" s="603">
        <v>76956516</v>
      </c>
      <c r="AE5" s="603"/>
      <c r="AF5" s="603"/>
      <c r="AG5" s="603"/>
      <c r="AH5" s="603"/>
      <c r="AI5" s="603"/>
      <c r="AJ5" s="603"/>
      <c r="AK5" s="603"/>
      <c r="AL5" s="604">
        <v>66.7</v>
      </c>
      <c r="AM5" s="605"/>
      <c r="AN5" s="605"/>
      <c r="AO5" s="606"/>
      <c r="AP5" s="596" t="s">
        <v>216</v>
      </c>
      <c r="AQ5" s="597"/>
      <c r="AR5" s="597"/>
      <c r="AS5" s="597"/>
      <c r="AT5" s="597"/>
      <c r="AU5" s="597"/>
      <c r="AV5" s="597"/>
      <c r="AW5" s="597"/>
      <c r="AX5" s="597"/>
      <c r="AY5" s="597"/>
      <c r="AZ5" s="597"/>
      <c r="BA5" s="597"/>
      <c r="BB5" s="597"/>
      <c r="BC5" s="597"/>
      <c r="BD5" s="597"/>
      <c r="BE5" s="597"/>
      <c r="BF5" s="598"/>
      <c r="BG5" s="610">
        <v>73360279</v>
      </c>
      <c r="BH5" s="611"/>
      <c r="BI5" s="611"/>
      <c r="BJ5" s="611"/>
      <c r="BK5" s="611"/>
      <c r="BL5" s="611"/>
      <c r="BM5" s="611"/>
      <c r="BN5" s="612"/>
      <c r="BO5" s="613">
        <v>86.8</v>
      </c>
      <c r="BP5" s="613"/>
      <c r="BQ5" s="613"/>
      <c r="BR5" s="613"/>
      <c r="BS5" s="614">
        <v>1928568</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818496</v>
      </c>
      <c r="S6" s="611"/>
      <c r="T6" s="611"/>
      <c r="U6" s="611"/>
      <c r="V6" s="611"/>
      <c r="W6" s="611"/>
      <c r="X6" s="611"/>
      <c r="Y6" s="612"/>
      <c r="Z6" s="613">
        <v>0.3</v>
      </c>
      <c r="AA6" s="613"/>
      <c r="AB6" s="613"/>
      <c r="AC6" s="613"/>
      <c r="AD6" s="614">
        <v>818496</v>
      </c>
      <c r="AE6" s="614"/>
      <c r="AF6" s="614"/>
      <c r="AG6" s="614"/>
      <c r="AH6" s="614"/>
      <c r="AI6" s="614"/>
      <c r="AJ6" s="614"/>
      <c r="AK6" s="614"/>
      <c r="AL6" s="615">
        <v>0.7</v>
      </c>
      <c r="AM6" s="616"/>
      <c r="AN6" s="616"/>
      <c r="AO6" s="617"/>
      <c r="AP6" s="607" t="s">
        <v>221</v>
      </c>
      <c r="AQ6" s="608"/>
      <c r="AR6" s="608"/>
      <c r="AS6" s="608"/>
      <c r="AT6" s="608"/>
      <c r="AU6" s="608"/>
      <c r="AV6" s="608"/>
      <c r="AW6" s="608"/>
      <c r="AX6" s="608"/>
      <c r="AY6" s="608"/>
      <c r="AZ6" s="608"/>
      <c r="BA6" s="608"/>
      <c r="BB6" s="608"/>
      <c r="BC6" s="608"/>
      <c r="BD6" s="608"/>
      <c r="BE6" s="608"/>
      <c r="BF6" s="609"/>
      <c r="BG6" s="610">
        <v>73360279</v>
      </c>
      <c r="BH6" s="611"/>
      <c r="BI6" s="611"/>
      <c r="BJ6" s="611"/>
      <c r="BK6" s="611"/>
      <c r="BL6" s="611"/>
      <c r="BM6" s="611"/>
      <c r="BN6" s="612"/>
      <c r="BO6" s="613">
        <v>86.8</v>
      </c>
      <c r="BP6" s="613"/>
      <c r="BQ6" s="613"/>
      <c r="BR6" s="613"/>
      <c r="BS6" s="614">
        <v>1928568</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786469</v>
      </c>
      <c r="CS6" s="611"/>
      <c r="CT6" s="611"/>
      <c r="CU6" s="611"/>
      <c r="CV6" s="611"/>
      <c r="CW6" s="611"/>
      <c r="CX6" s="611"/>
      <c r="CY6" s="612"/>
      <c r="CZ6" s="604">
        <v>0.3</v>
      </c>
      <c r="DA6" s="605"/>
      <c r="DB6" s="605"/>
      <c r="DC6" s="621"/>
      <c r="DD6" s="619">
        <v>3960</v>
      </c>
      <c r="DE6" s="611"/>
      <c r="DF6" s="611"/>
      <c r="DG6" s="611"/>
      <c r="DH6" s="611"/>
      <c r="DI6" s="611"/>
      <c r="DJ6" s="611"/>
      <c r="DK6" s="611"/>
      <c r="DL6" s="611"/>
      <c r="DM6" s="611"/>
      <c r="DN6" s="611"/>
      <c r="DO6" s="611"/>
      <c r="DP6" s="612"/>
      <c r="DQ6" s="619">
        <v>786370</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50372</v>
      </c>
      <c r="S7" s="611"/>
      <c r="T7" s="611"/>
      <c r="U7" s="611"/>
      <c r="V7" s="611"/>
      <c r="W7" s="611"/>
      <c r="X7" s="611"/>
      <c r="Y7" s="612"/>
      <c r="Z7" s="613">
        <v>0</v>
      </c>
      <c r="AA7" s="613"/>
      <c r="AB7" s="613"/>
      <c r="AC7" s="613"/>
      <c r="AD7" s="614">
        <v>50372</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32927263</v>
      </c>
      <c r="BH7" s="611"/>
      <c r="BI7" s="611"/>
      <c r="BJ7" s="611"/>
      <c r="BK7" s="611"/>
      <c r="BL7" s="611"/>
      <c r="BM7" s="611"/>
      <c r="BN7" s="612"/>
      <c r="BO7" s="613">
        <v>38.9</v>
      </c>
      <c r="BP7" s="613"/>
      <c r="BQ7" s="613"/>
      <c r="BR7" s="613"/>
      <c r="BS7" s="614">
        <v>1928568</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20983744</v>
      </c>
      <c r="CS7" s="611"/>
      <c r="CT7" s="611"/>
      <c r="CU7" s="611"/>
      <c r="CV7" s="611"/>
      <c r="CW7" s="611"/>
      <c r="CX7" s="611"/>
      <c r="CY7" s="612"/>
      <c r="CZ7" s="613">
        <v>8.9</v>
      </c>
      <c r="DA7" s="613"/>
      <c r="DB7" s="613"/>
      <c r="DC7" s="613"/>
      <c r="DD7" s="619">
        <v>1660838</v>
      </c>
      <c r="DE7" s="611"/>
      <c r="DF7" s="611"/>
      <c r="DG7" s="611"/>
      <c r="DH7" s="611"/>
      <c r="DI7" s="611"/>
      <c r="DJ7" s="611"/>
      <c r="DK7" s="611"/>
      <c r="DL7" s="611"/>
      <c r="DM7" s="611"/>
      <c r="DN7" s="611"/>
      <c r="DO7" s="611"/>
      <c r="DP7" s="612"/>
      <c r="DQ7" s="619">
        <v>17421522</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898371</v>
      </c>
      <c r="S8" s="611"/>
      <c r="T8" s="611"/>
      <c r="U8" s="611"/>
      <c r="V8" s="611"/>
      <c r="W8" s="611"/>
      <c r="X8" s="611"/>
      <c r="Y8" s="612"/>
      <c r="Z8" s="613">
        <v>0.4</v>
      </c>
      <c r="AA8" s="613"/>
      <c r="AB8" s="613"/>
      <c r="AC8" s="613"/>
      <c r="AD8" s="614">
        <v>898371</v>
      </c>
      <c r="AE8" s="614"/>
      <c r="AF8" s="614"/>
      <c r="AG8" s="614"/>
      <c r="AH8" s="614"/>
      <c r="AI8" s="614"/>
      <c r="AJ8" s="614"/>
      <c r="AK8" s="614"/>
      <c r="AL8" s="615">
        <v>0.8</v>
      </c>
      <c r="AM8" s="616"/>
      <c r="AN8" s="616"/>
      <c r="AO8" s="617"/>
      <c r="AP8" s="607" t="s">
        <v>227</v>
      </c>
      <c r="AQ8" s="608"/>
      <c r="AR8" s="608"/>
      <c r="AS8" s="608"/>
      <c r="AT8" s="608"/>
      <c r="AU8" s="608"/>
      <c r="AV8" s="608"/>
      <c r="AW8" s="608"/>
      <c r="AX8" s="608"/>
      <c r="AY8" s="608"/>
      <c r="AZ8" s="608"/>
      <c r="BA8" s="608"/>
      <c r="BB8" s="608"/>
      <c r="BC8" s="608"/>
      <c r="BD8" s="608"/>
      <c r="BE8" s="608"/>
      <c r="BF8" s="609"/>
      <c r="BG8" s="610">
        <v>699438</v>
      </c>
      <c r="BH8" s="611"/>
      <c r="BI8" s="611"/>
      <c r="BJ8" s="611"/>
      <c r="BK8" s="611"/>
      <c r="BL8" s="611"/>
      <c r="BM8" s="611"/>
      <c r="BN8" s="612"/>
      <c r="BO8" s="613">
        <v>0.8</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124906854</v>
      </c>
      <c r="CS8" s="611"/>
      <c r="CT8" s="611"/>
      <c r="CU8" s="611"/>
      <c r="CV8" s="611"/>
      <c r="CW8" s="611"/>
      <c r="CX8" s="611"/>
      <c r="CY8" s="612"/>
      <c r="CZ8" s="613">
        <v>52.8</v>
      </c>
      <c r="DA8" s="613"/>
      <c r="DB8" s="613"/>
      <c r="DC8" s="613"/>
      <c r="DD8" s="619">
        <v>2674576</v>
      </c>
      <c r="DE8" s="611"/>
      <c r="DF8" s="611"/>
      <c r="DG8" s="611"/>
      <c r="DH8" s="611"/>
      <c r="DI8" s="611"/>
      <c r="DJ8" s="611"/>
      <c r="DK8" s="611"/>
      <c r="DL8" s="611"/>
      <c r="DM8" s="611"/>
      <c r="DN8" s="611"/>
      <c r="DO8" s="611"/>
      <c r="DP8" s="612"/>
      <c r="DQ8" s="619">
        <v>57610627</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1185641</v>
      </c>
      <c r="S9" s="611"/>
      <c r="T9" s="611"/>
      <c r="U9" s="611"/>
      <c r="V9" s="611"/>
      <c r="W9" s="611"/>
      <c r="X9" s="611"/>
      <c r="Y9" s="612"/>
      <c r="Z9" s="613">
        <v>0.5</v>
      </c>
      <c r="AA9" s="613"/>
      <c r="AB9" s="613"/>
      <c r="AC9" s="613"/>
      <c r="AD9" s="614">
        <v>1185641</v>
      </c>
      <c r="AE9" s="614"/>
      <c r="AF9" s="614"/>
      <c r="AG9" s="614"/>
      <c r="AH9" s="614"/>
      <c r="AI9" s="614"/>
      <c r="AJ9" s="614"/>
      <c r="AK9" s="614"/>
      <c r="AL9" s="615">
        <v>1</v>
      </c>
      <c r="AM9" s="616"/>
      <c r="AN9" s="616"/>
      <c r="AO9" s="617"/>
      <c r="AP9" s="607" t="s">
        <v>230</v>
      </c>
      <c r="AQ9" s="608"/>
      <c r="AR9" s="608"/>
      <c r="AS9" s="608"/>
      <c r="AT9" s="608"/>
      <c r="AU9" s="608"/>
      <c r="AV9" s="608"/>
      <c r="AW9" s="608"/>
      <c r="AX9" s="608"/>
      <c r="AY9" s="608"/>
      <c r="AZ9" s="608"/>
      <c r="BA9" s="608"/>
      <c r="BB9" s="608"/>
      <c r="BC9" s="608"/>
      <c r="BD9" s="608"/>
      <c r="BE9" s="608"/>
      <c r="BF9" s="609"/>
      <c r="BG9" s="610">
        <v>24587643</v>
      </c>
      <c r="BH9" s="611"/>
      <c r="BI9" s="611"/>
      <c r="BJ9" s="611"/>
      <c r="BK9" s="611"/>
      <c r="BL9" s="611"/>
      <c r="BM9" s="611"/>
      <c r="BN9" s="612"/>
      <c r="BO9" s="613">
        <v>29.1</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17824032</v>
      </c>
      <c r="CS9" s="611"/>
      <c r="CT9" s="611"/>
      <c r="CU9" s="611"/>
      <c r="CV9" s="611"/>
      <c r="CW9" s="611"/>
      <c r="CX9" s="611"/>
      <c r="CY9" s="612"/>
      <c r="CZ9" s="613">
        <v>7.5</v>
      </c>
      <c r="DA9" s="613"/>
      <c r="DB9" s="613"/>
      <c r="DC9" s="613"/>
      <c r="DD9" s="619">
        <v>4295448</v>
      </c>
      <c r="DE9" s="611"/>
      <c r="DF9" s="611"/>
      <c r="DG9" s="611"/>
      <c r="DH9" s="611"/>
      <c r="DI9" s="611"/>
      <c r="DJ9" s="611"/>
      <c r="DK9" s="611"/>
      <c r="DL9" s="611"/>
      <c r="DM9" s="611"/>
      <c r="DN9" s="611"/>
      <c r="DO9" s="611"/>
      <c r="DP9" s="612"/>
      <c r="DQ9" s="619">
        <v>9910986</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1633965</v>
      </c>
      <c r="BH10" s="611"/>
      <c r="BI10" s="611"/>
      <c r="BJ10" s="611"/>
      <c r="BK10" s="611"/>
      <c r="BL10" s="611"/>
      <c r="BM10" s="611"/>
      <c r="BN10" s="612"/>
      <c r="BO10" s="613">
        <v>1.9</v>
      </c>
      <c r="BP10" s="613"/>
      <c r="BQ10" s="613"/>
      <c r="BR10" s="613"/>
      <c r="BS10" s="614">
        <v>271844</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161368</v>
      </c>
      <c r="CS10" s="611"/>
      <c r="CT10" s="611"/>
      <c r="CU10" s="611"/>
      <c r="CV10" s="611"/>
      <c r="CW10" s="611"/>
      <c r="CX10" s="611"/>
      <c r="CY10" s="612"/>
      <c r="CZ10" s="613">
        <v>0.1</v>
      </c>
      <c r="DA10" s="613"/>
      <c r="DB10" s="613"/>
      <c r="DC10" s="613"/>
      <c r="DD10" s="619">
        <v>2665</v>
      </c>
      <c r="DE10" s="611"/>
      <c r="DF10" s="611"/>
      <c r="DG10" s="611"/>
      <c r="DH10" s="611"/>
      <c r="DI10" s="611"/>
      <c r="DJ10" s="611"/>
      <c r="DK10" s="611"/>
      <c r="DL10" s="611"/>
      <c r="DM10" s="611"/>
      <c r="DN10" s="611"/>
      <c r="DO10" s="611"/>
      <c r="DP10" s="612"/>
      <c r="DQ10" s="619">
        <v>160988</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11390754</v>
      </c>
      <c r="S11" s="611"/>
      <c r="T11" s="611"/>
      <c r="U11" s="611"/>
      <c r="V11" s="611"/>
      <c r="W11" s="611"/>
      <c r="X11" s="611"/>
      <c r="Y11" s="612"/>
      <c r="Z11" s="615">
        <v>4.7</v>
      </c>
      <c r="AA11" s="616"/>
      <c r="AB11" s="616"/>
      <c r="AC11" s="622"/>
      <c r="AD11" s="619">
        <v>11390754</v>
      </c>
      <c r="AE11" s="611"/>
      <c r="AF11" s="611"/>
      <c r="AG11" s="611"/>
      <c r="AH11" s="611"/>
      <c r="AI11" s="611"/>
      <c r="AJ11" s="611"/>
      <c r="AK11" s="612"/>
      <c r="AL11" s="615">
        <v>9.9</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6006217</v>
      </c>
      <c r="BH11" s="611"/>
      <c r="BI11" s="611"/>
      <c r="BJ11" s="611"/>
      <c r="BK11" s="611"/>
      <c r="BL11" s="611"/>
      <c r="BM11" s="611"/>
      <c r="BN11" s="612"/>
      <c r="BO11" s="613">
        <v>7.1</v>
      </c>
      <c r="BP11" s="613"/>
      <c r="BQ11" s="613"/>
      <c r="BR11" s="613"/>
      <c r="BS11" s="614">
        <v>1656724</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160378</v>
      </c>
      <c r="CS11" s="611"/>
      <c r="CT11" s="611"/>
      <c r="CU11" s="611"/>
      <c r="CV11" s="611"/>
      <c r="CW11" s="611"/>
      <c r="CX11" s="611"/>
      <c r="CY11" s="612"/>
      <c r="CZ11" s="613">
        <v>0.1</v>
      </c>
      <c r="DA11" s="613"/>
      <c r="DB11" s="613"/>
      <c r="DC11" s="613"/>
      <c r="DD11" s="619">
        <v>7902</v>
      </c>
      <c r="DE11" s="611"/>
      <c r="DF11" s="611"/>
      <c r="DG11" s="611"/>
      <c r="DH11" s="611"/>
      <c r="DI11" s="611"/>
      <c r="DJ11" s="611"/>
      <c r="DK11" s="611"/>
      <c r="DL11" s="611"/>
      <c r="DM11" s="611"/>
      <c r="DN11" s="611"/>
      <c r="DO11" s="611"/>
      <c r="DP11" s="612"/>
      <c r="DQ11" s="619">
        <v>140233</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36309396</v>
      </c>
      <c r="BH12" s="611"/>
      <c r="BI12" s="611"/>
      <c r="BJ12" s="611"/>
      <c r="BK12" s="611"/>
      <c r="BL12" s="611"/>
      <c r="BM12" s="611"/>
      <c r="BN12" s="612"/>
      <c r="BO12" s="613">
        <v>43</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4440191</v>
      </c>
      <c r="CS12" s="611"/>
      <c r="CT12" s="611"/>
      <c r="CU12" s="611"/>
      <c r="CV12" s="611"/>
      <c r="CW12" s="611"/>
      <c r="CX12" s="611"/>
      <c r="CY12" s="612"/>
      <c r="CZ12" s="613">
        <v>1.9</v>
      </c>
      <c r="DA12" s="613"/>
      <c r="DB12" s="613"/>
      <c r="DC12" s="613"/>
      <c r="DD12" s="619">
        <v>1381</v>
      </c>
      <c r="DE12" s="611"/>
      <c r="DF12" s="611"/>
      <c r="DG12" s="611"/>
      <c r="DH12" s="611"/>
      <c r="DI12" s="611"/>
      <c r="DJ12" s="611"/>
      <c r="DK12" s="611"/>
      <c r="DL12" s="611"/>
      <c r="DM12" s="611"/>
      <c r="DN12" s="611"/>
      <c r="DO12" s="611"/>
      <c r="DP12" s="612"/>
      <c r="DQ12" s="619">
        <v>1161556</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36092399</v>
      </c>
      <c r="BH13" s="611"/>
      <c r="BI13" s="611"/>
      <c r="BJ13" s="611"/>
      <c r="BK13" s="611"/>
      <c r="BL13" s="611"/>
      <c r="BM13" s="611"/>
      <c r="BN13" s="612"/>
      <c r="BO13" s="613">
        <v>42.7</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16591082</v>
      </c>
      <c r="CS13" s="611"/>
      <c r="CT13" s="611"/>
      <c r="CU13" s="611"/>
      <c r="CV13" s="611"/>
      <c r="CW13" s="611"/>
      <c r="CX13" s="611"/>
      <c r="CY13" s="612"/>
      <c r="CZ13" s="613">
        <v>7</v>
      </c>
      <c r="DA13" s="613"/>
      <c r="DB13" s="613"/>
      <c r="DC13" s="613"/>
      <c r="DD13" s="619">
        <v>6277270</v>
      </c>
      <c r="DE13" s="611"/>
      <c r="DF13" s="611"/>
      <c r="DG13" s="611"/>
      <c r="DH13" s="611"/>
      <c r="DI13" s="611"/>
      <c r="DJ13" s="611"/>
      <c r="DK13" s="611"/>
      <c r="DL13" s="611"/>
      <c r="DM13" s="611"/>
      <c r="DN13" s="611"/>
      <c r="DO13" s="611"/>
      <c r="DP13" s="612"/>
      <c r="DQ13" s="619">
        <v>10048798</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514015</v>
      </c>
      <c r="BH14" s="611"/>
      <c r="BI14" s="611"/>
      <c r="BJ14" s="611"/>
      <c r="BK14" s="611"/>
      <c r="BL14" s="611"/>
      <c r="BM14" s="611"/>
      <c r="BN14" s="612"/>
      <c r="BO14" s="613">
        <v>0.6</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5678190</v>
      </c>
      <c r="CS14" s="611"/>
      <c r="CT14" s="611"/>
      <c r="CU14" s="611"/>
      <c r="CV14" s="611"/>
      <c r="CW14" s="611"/>
      <c r="CX14" s="611"/>
      <c r="CY14" s="612"/>
      <c r="CZ14" s="613">
        <v>2.4</v>
      </c>
      <c r="DA14" s="613"/>
      <c r="DB14" s="613"/>
      <c r="DC14" s="613"/>
      <c r="DD14" s="619">
        <v>876699</v>
      </c>
      <c r="DE14" s="611"/>
      <c r="DF14" s="611"/>
      <c r="DG14" s="611"/>
      <c r="DH14" s="611"/>
      <c r="DI14" s="611"/>
      <c r="DJ14" s="611"/>
      <c r="DK14" s="611"/>
      <c r="DL14" s="611"/>
      <c r="DM14" s="611"/>
      <c r="DN14" s="611"/>
      <c r="DO14" s="611"/>
      <c r="DP14" s="612"/>
      <c r="DQ14" s="619">
        <v>4789930</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178737</v>
      </c>
      <c r="S15" s="611"/>
      <c r="T15" s="611"/>
      <c r="U15" s="611"/>
      <c r="V15" s="611"/>
      <c r="W15" s="611"/>
      <c r="X15" s="611"/>
      <c r="Y15" s="612"/>
      <c r="Z15" s="613">
        <v>0.1</v>
      </c>
      <c r="AA15" s="613"/>
      <c r="AB15" s="613"/>
      <c r="AC15" s="613"/>
      <c r="AD15" s="614">
        <v>178737</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3609605</v>
      </c>
      <c r="BH15" s="611"/>
      <c r="BI15" s="611"/>
      <c r="BJ15" s="611"/>
      <c r="BK15" s="611"/>
      <c r="BL15" s="611"/>
      <c r="BM15" s="611"/>
      <c r="BN15" s="612"/>
      <c r="BO15" s="613">
        <v>4.3</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21982281</v>
      </c>
      <c r="CS15" s="611"/>
      <c r="CT15" s="611"/>
      <c r="CU15" s="611"/>
      <c r="CV15" s="611"/>
      <c r="CW15" s="611"/>
      <c r="CX15" s="611"/>
      <c r="CY15" s="612"/>
      <c r="CZ15" s="613">
        <v>9.3000000000000007</v>
      </c>
      <c r="DA15" s="613"/>
      <c r="DB15" s="613"/>
      <c r="DC15" s="613"/>
      <c r="DD15" s="619">
        <v>4244337</v>
      </c>
      <c r="DE15" s="611"/>
      <c r="DF15" s="611"/>
      <c r="DG15" s="611"/>
      <c r="DH15" s="611"/>
      <c r="DI15" s="611"/>
      <c r="DJ15" s="611"/>
      <c r="DK15" s="611"/>
      <c r="DL15" s="611"/>
      <c r="DM15" s="611"/>
      <c r="DN15" s="611"/>
      <c r="DO15" s="611"/>
      <c r="DP15" s="612"/>
      <c r="DQ15" s="619">
        <v>14775858</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1127386</v>
      </c>
      <c r="S16" s="611"/>
      <c r="T16" s="611"/>
      <c r="U16" s="611"/>
      <c r="V16" s="611"/>
      <c r="W16" s="611"/>
      <c r="X16" s="611"/>
      <c r="Y16" s="612"/>
      <c r="Z16" s="613">
        <v>0.5</v>
      </c>
      <c r="AA16" s="613"/>
      <c r="AB16" s="613"/>
      <c r="AC16" s="613"/>
      <c r="AD16" s="614">
        <v>1127386</v>
      </c>
      <c r="AE16" s="614"/>
      <c r="AF16" s="614"/>
      <c r="AG16" s="614"/>
      <c r="AH16" s="614"/>
      <c r="AI16" s="614"/>
      <c r="AJ16" s="614"/>
      <c r="AK16" s="614"/>
      <c r="AL16" s="615">
        <v>1</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2450496</v>
      </c>
      <c r="S17" s="611"/>
      <c r="T17" s="611"/>
      <c r="U17" s="611"/>
      <c r="V17" s="611"/>
      <c r="W17" s="611"/>
      <c r="X17" s="611"/>
      <c r="Y17" s="612"/>
      <c r="Z17" s="613">
        <v>1</v>
      </c>
      <c r="AA17" s="613"/>
      <c r="AB17" s="613"/>
      <c r="AC17" s="613"/>
      <c r="AD17" s="614">
        <v>2450496</v>
      </c>
      <c r="AE17" s="614"/>
      <c r="AF17" s="614"/>
      <c r="AG17" s="614"/>
      <c r="AH17" s="614"/>
      <c r="AI17" s="614"/>
      <c r="AJ17" s="614"/>
      <c r="AK17" s="614"/>
      <c r="AL17" s="615">
        <v>2.1</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22961749</v>
      </c>
      <c r="CS17" s="611"/>
      <c r="CT17" s="611"/>
      <c r="CU17" s="611"/>
      <c r="CV17" s="611"/>
      <c r="CW17" s="611"/>
      <c r="CX17" s="611"/>
      <c r="CY17" s="612"/>
      <c r="CZ17" s="613">
        <v>9.6999999999999993</v>
      </c>
      <c r="DA17" s="613"/>
      <c r="DB17" s="613"/>
      <c r="DC17" s="613"/>
      <c r="DD17" s="619" t="s">
        <v>122</v>
      </c>
      <c r="DE17" s="611"/>
      <c r="DF17" s="611"/>
      <c r="DG17" s="611"/>
      <c r="DH17" s="611"/>
      <c r="DI17" s="611"/>
      <c r="DJ17" s="611"/>
      <c r="DK17" s="611"/>
      <c r="DL17" s="611"/>
      <c r="DM17" s="611"/>
      <c r="DN17" s="611"/>
      <c r="DO17" s="611"/>
      <c r="DP17" s="612"/>
      <c r="DQ17" s="619">
        <v>21179656</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450710</v>
      </c>
      <c r="S18" s="611"/>
      <c r="T18" s="611"/>
      <c r="U18" s="611"/>
      <c r="V18" s="611"/>
      <c r="W18" s="611"/>
      <c r="X18" s="611"/>
      <c r="Y18" s="612"/>
      <c r="Z18" s="613">
        <v>0.2</v>
      </c>
      <c r="AA18" s="613"/>
      <c r="AB18" s="613"/>
      <c r="AC18" s="613"/>
      <c r="AD18" s="614">
        <v>450710</v>
      </c>
      <c r="AE18" s="614"/>
      <c r="AF18" s="614"/>
      <c r="AG18" s="614"/>
      <c r="AH18" s="614"/>
      <c r="AI18" s="614"/>
      <c r="AJ18" s="614"/>
      <c r="AK18" s="614"/>
      <c r="AL18" s="615">
        <v>0.4</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1955262</v>
      </c>
      <c r="S19" s="611"/>
      <c r="T19" s="611"/>
      <c r="U19" s="611"/>
      <c r="V19" s="611"/>
      <c r="W19" s="611"/>
      <c r="X19" s="611"/>
      <c r="Y19" s="612"/>
      <c r="Z19" s="613">
        <v>0.8</v>
      </c>
      <c r="AA19" s="613"/>
      <c r="AB19" s="613"/>
      <c r="AC19" s="613"/>
      <c r="AD19" s="614">
        <v>1955262</v>
      </c>
      <c r="AE19" s="614"/>
      <c r="AF19" s="614"/>
      <c r="AG19" s="614"/>
      <c r="AH19" s="614"/>
      <c r="AI19" s="614"/>
      <c r="AJ19" s="614"/>
      <c r="AK19" s="614"/>
      <c r="AL19" s="615">
        <v>1.7</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11178126</v>
      </c>
      <c r="BH19" s="611"/>
      <c r="BI19" s="611"/>
      <c r="BJ19" s="611"/>
      <c r="BK19" s="611"/>
      <c r="BL19" s="611"/>
      <c r="BM19" s="611"/>
      <c r="BN19" s="612"/>
      <c r="BO19" s="613">
        <v>13.2</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44524</v>
      </c>
      <c r="S20" s="611"/>
      <c r="T20" s="611"/>
      <c r="U20" s="611"/>
      <c r="V20" s="611"/>
      <c r="W20" s="611"/>
      <c r="X20" s="611"/>
      <c r="Y20" s="612"/>
      <c r="Z20" s="613">
        <v>0</v>
      </c>
      <c r="AA20" s="613"/>
      <c r="AB20" s="613"/>
      <c r="AC20" s="613"/>
      <c r="AD20" s="614">
        <v>44524</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11178126</v>
      </c>
      <c r="BH20" s="611"/>
      <c r="BI20" s="611"/>
      <c r="BJ20" s="611"/>
      <c r="BK20" s="611"/>
      <c r="BL20" s="611"/>
      <c r="BM20" s="611"/>
      <c r="BN20" s="612"/>
      <c r="BO20" s="613">
        <v>13.2</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236476338</v>
      </c>
      <c r="CS20" s="611"/>
      <c r="CT20" s="611"/>
      <c r="CU20" s="611"/>
      <c r="CV20" s="611"/>
      <c r="CW20" s="611"/>
      <c r="CX20" s="611"/>
      <c r="CY20" s="612"/>
      <c r="CZ20" s="613">
        <v>100</v>
      </c>
      <c r="DA20" s="613"/>
      <c r="DB20" s="613"/>
      <c r="DC20" s="613"/>
      <c r="DD20" s="619">
        <v>20045076</v>
      </c>
      <c r="DE20" s="611"/>
      <c r="DF20" s="611"/>
      <c r="DG20" s="611"/>
      <c r="DH20" s="611"/>
      <c r="DI20" s="611"/>
      <c r="DJ20" s="611"/>
      <c r="DK20" s="611"/>
      <c r="DL20" s="611"/>
      <c r="DM20" s="611"/>
      <c r="DN20" s="611"/>
      <c r="DO20" s="611"/>
      <c r="DP20" s="612"/>
      <c r="DQ20" s="619">
        <v>137986524</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18410555</v>
      </c>
      <c r="S21" s="611"/>
      <c r="T21" s="611"/>
      <c r="U21" s="611"/>
      <c r="V21" s="611"/>
      <c r="W21" s="611"/>
      <c r="X21" s="611"/>
      <c r="Y21" s="612"/>
      <c r="Z21" s="613">
        <v>7.7</v>
      </c>
      <c r="AA21" s="613"/>
      <c r="AB21" s="613"/>
      <c r="AC21" s="613"/>
      <c r="AD21" s="614">
        <v>18085459</v>
      </c>
      <c r="AE21" s="614"/>
      <c r="AF21" s="614"/>
      <c r="AG21" s="614"/>
      <c r="AH21" s="614"/>
      <c r="AI21" s="614"/>
      <c r="AJ21" s="614"/>
      <c r="AK21" s="614"/>
      <c r="AL21" s="615">
        <v>15.7</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14041</v>
      </c>
      <c r="BH21" s="611"/>
      <c r="BI21" s="611"/>
      <c r="BJ21" s="611"/>
      <c r="BK21" s="611"/>
      <c r="BL21" s="611"/>
      <c r="BM21" s="611"/>
      <c r="BN21" s="612"/>
      <c r="BO21" s="613">
        <v>0</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18085459</v>
      </c>
      <c r="S22" s="611"/>
      <c r="T22" s="611"/>
      <c r="U22" s="611"/>
      <c r="V22" s="611"/>
      <c r="W22" s="611"/>
      <c r="X22" s="611"/>
      <c r="Y22" s="612"/>
      <c r="Z22" s="613">
        <v>7.5</v>
      </c>
      <c r="AA22" s="613"/>
      <c r="AB22" s="613"/>
      <c r="AC22" s="613"/>
      <c r="AD22" s="614">
        <v>18085459</v>
      </c>
      <c r="AE22" s="614"/>
      <c r="AF22" s="614"/>
      <c r="AG22" s="614"/>
      <c r="AH22" s="614"/>
      <c r="AI22" s="614"/>
      <c r="AJ22" s="614"/>
      <c r="AK22" s="614"/>
      <c r="AL22" s="615">
        <v>15.7</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v>3582196</v>
      </c>
      <c r="BH22" s="611"/>
      <c r="BI22" s="611"/>
      <c r="BJ22" s="611"/>
      <c r="BK22" s="611"/>
      <c r="BL22" s="611"/>
      <c r="BM22" s="611"/>
      <c r="BN22" s="612"/>
      <c r="BO22" s="613">
        <v>4.2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325096</v>
      </c>
      <c r="S23" s="611"/>
      <c r="T23" s="611"/>
      <c r="U23" s="611"/>
      <c r="V23" s="611"/>
      <c r="W23" s="611"/>
      <c r="X23" s="611"/>
      <c r="Y23" s="612"/>
      <c r="Z23" s="613">
        <v>0.1</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7581889</v>
      </c>
      <c r="BH23" s="611"/>
      <c r="BI23" s="611"/>
      <c r="BJ23" s="611"/>
      <c r="BK23" s="611"/>
      <c r="BL23" s="611"/>
      <c r="BM23" s="611"/>
      <c r="BN23" s="612"/>
      <c r="BO23" s="613">
        <v>9</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147021132</v>
      </c>
      <c r="CS24" s="600"/>
      <c r="CT24" s="600"/>
      <c r="CU24" s="600"/>
      <c r="CV24" s="600"/>
      <c r="CW24" s="600"/>
      <c r="CX24" s="600"/>
      <c r="CY24" s="601"/>
      <c r="CZ24" s="604">
        <v>62.2</v>
      </c>
      <c r="DA24" s="605"/>
      <c r="DB24" s="605"/>
      <c r="DC24" s="621"/>
      <c r="DD24" s="645">
        <v>79504960</v>
      </c>
      <c r="DE24" s="600"/>
      <c r="DF24" s="600"/>
      <c r="DG24" s="600"/>
      <c r="DH24" s="600"/>
      <c r="DI24" s="600"/>
      <c r="DJ24" s="600"/>
      <c r="DK24" s="601"/>
      <c r="DL24" s="645">
        <v>70117852</v>
      </c>
      <c r="DM24" s="600"/>
      <c r="DN24" s="600"/>
      <c r="DO24" s="600"/>
      <c r="DP24" s="600"/>
      <c r="DQ24" s="600"/>
      <c r="DR24" s="600"/>
      <c r="DS24" s="600"/>
      <c r="DT24" s="600"/>
      <c r="DU24" s="600"/>
      <c r="DV24" s="601"/>
      <c r="DW24" s="604">
        <v>60.8</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121049213</v>
      </c>
      <c r="S25" s="611"/>
      <c r="T25" s="611"/>
      <c r="U25" s="611"/>
      <c r="V25" s="611"/>
      <c r="W25" s="611"/>
      <c r="X25" s="611"/>
      <c r="Y25" s="612"/>
      <c r="Z25" s="613">
        <v>50.5</v>
      </c>
      <c r="AA25" s="613"/>
      <c r="AB25" s="613"/>
      <c r="AC25" s="613"/>
      <c r="AD25" s="614">
        <v>113142228</v>
      </c>
      <c r="AE25" s="614"/>
      <c r="AF25" s="614"/>
      <c r="AG25" s="614"/>
      <c r="AH25" s="614"/>
      <c r="AI25" s="614"/>
      <c r="AJ25" s="614"/>
      <c r="AK25" s="614"/>
      <c r="AL25" s="615">
        <v>98.1</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31743084</v>
      </c>
      <c r="CS25" s="642"/>
      <c r="CT25" s="642"/>
      <c r="CU25" s="642"/>
      <c r="CV25" s="642"/>
      <c r="CW25" s="642"/>
      <c r="CX25" s="642"/>
      <c r="CY25" s="643"/>
      <c r="CZ25" s="615">
        <v>13.4</v>
      </c>
      <c r="DA25" s="640"/>
      <c r="DB25" s="640"/>
      <c r="DC25" s="644"/>
      <c r="DD25" s="619">
        <v>28035375</v>
      </c>
      <c r="DE25" s="642"/>
      <c r="DF25" s="642"/>
      <c r="DG25" s="642"/>
      <c r="DH25" s="642"/>
      <c r="DI25" s="642"/>
      <c r="DJ25" s="642"/>
      <c r="DK25" s="643"/>
      <c r="DL25" s="619">
        <v>27347551</v>
      </c>
      <c r="DM25" s="642"/>
      <c r="DN25" s="642"/>
      <c r="DO25" s="642"/>
      <c r="DP25" s="642"/>
      <c r="DQ25" s="642"/>
      <c r="DR25" s="642"/>
      <c r="DS25" s="642"/>
      <c r="DT25" s="642"/>
      <c r="DU25" s="642"/>
      <c r="DV25" s="643"/>
      <c r="DW25" s="615">
        <v>23.7</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46068</v>
      </c>
      <c r="S26" s="611"/>
      <c r="T26" s="611"/>
      <c r="U26" s="611"/>
      <c r="V26" s="611"/>
      <c r="W26" s="611"/>
      <c r="X26" s="611"/>
      <c r="Y26" s="612"/>
      <c r="Z26" s="613">
        <v>0</v>
      </c>
      <c r="AA26" s="613"/>
      <c r="AB26" s="613"/>
      <c r="AC26" s="613"/>
      <c r="AD26" s="614">
        <v>46068</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19129079</v>
      </c>
      <c r="CS26" s="611"/>
      <c r="CT26" s="611"/>
      <c r="CU26" s="611"/>
      <c r="CV26" s="611"/>
      <c r="CW26" s="611"/>
      <c r="CX26" s="611"/>
      <c r="CY26" s="612"/>
      <c r="CZ26" s="615">
        <v>8.1</v>
      </c>
      <c r="DA26" s="640"/>
      <c r="DB26" s="640"/>
      <c r="DC26" s="644"/>
      <c r="DD26" s="619">
        <v>15659329</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1057542</v>
      </c>
      <c r="S27" s="611"/>
      <c r="T27" s="611"/>
      <c r="U27" s="611"/>
      <c r="V27" s="611"/>
      <c r="W27" s="611"/>
      <c r="X27" s="611"/>
      <c r="Y27" s="612"/>
      <c r="Z27" s="613">
        <v>0.4</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84538405</v>
      </c>
      <c r="BH27" s="611"/>
      <c r="BI27" s="611"/>
      <c r="BJ27" s="611"/>
      <c r="BK27" s="611"/>
      <c r="BL27" s="611"/>
      <c r="BM27" s="611"/>
      <c r="BN27" s="612"/>
      <c r="BO27" s="613">
        <v>100</v>
      </c>
      <c r="BP27" s="613"/>
      <c r="BQ27" s="613"/>
      <c r="BR27" s="613"/>
      <c r="BS27" s="614">
        <v>1928568</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92316300</v>
      </c>
      <c r="CS27" s="642"/>
      <c r="CT27" s="642"/>
      <c r="CU27" s="642"/>
      <c r="CV27" s="642"/>
      <c r="CW27" s="642"/>
      <c r="CX27" s="642"/>
      <c r="CY27" s="643"/>
      <c r="CZ27" s="615">
        <v>39</v>
      </c>
      <c r="DA27" s="640"/>
      <c r="DB27" s="640"/>
      <c r="DC27" s="644"/>
      <c r="DD27" s="619">
        <v>30289930</v>
      </c>
      <c r="DE27" s="642"/>
      <c r="DF27" s="642"/>
      <c r="DG27" s="642"/>
      <c r="DH27" s="642"/>
      <c r="DI27" s="642"/>
      <c r="DJ27" s="642"/>
      <c r="DK27" s="643"/>
      <c r="DL27" s="619">
        <v>23040546</v>
      </c>
      <c r="DM27" s="642"/>
      <c r="DN27" s="642"/>
      <c r="DO27" s="642"/>
      <c r="DP27" s="642"/>
      <c r="DQ27" s="642"/>
      <c r="DR27" s="642"/>
      <c r="DS27" s="642"/>
      <c r="DT27" s="642"/>
      <c r="DU27" s="642"/>
      <c r="DV27" s="643"/>
      <c r="DW27" s="615">
        <v>20</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5988671</v>
      </c>
      <c r="S28" s="611"/>
      <c r="T28" s="611"/>
      <c r="U28" s="611"/>
      <c r="V28" s="611"/>
      <c r="W28" s="611"/>
      <c r="X28" s="611"/>
      <c r="Y28" s="612"/>
      <c r="Z28" s="613">
        <v>2.5</v>
      </c>
      <c r="AA28" s="613"/>
      <c r="AB28" s="613"/>
      <c r="AC28" s="613"/>
      <c r="AD28" s="614">
        <v>1549640</v>
      </c>
      <c r="AE28" s="614"/>
      <c r="AF28" s="614"/>
      <c r="AG28" s="614"/>
      <c r="AH28" s="614"/>
      <c r="AI28" s="614"/>
      <c r="AJ28" s="614"/>
      <c r="AK28" s="614"/>
      <c r="AL28" s="615">
        <v>1.3</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22961748</v>
      </c>
      <c r="CS28" s="611"/>
      <c r="CT28" s="611"/>
      <c r="CU28" s="611"/>
      <c r="CV28" s="611"/>
      <c r="CW28" s="611"/>
      <c r="CX28" s="611"/>
      <c r="CY28" s="612"/>
      <c r="CZ28" s="615">
        <v>9.6999999999999993</v>
      </c>
      <c r="DA28" s="640"/>
      <c r="DB28" s="640"/>
      <c r="DC28" s="644"/>
      <c r="DD28" s="619">
        <v>21179655</v>
      </c>
      <c r="DE28" s="611"/>
      <c r="DF28" s="611"/>
      <c r="DG28" s="611"/>
      <c r="DH28" s="611"/>
      <c r="DI28" s="611"/>
      <c r="DJ28" s="611"/>
      <c r="DK28" s="612"/>
      <c r="DL28" s="619">
        <v>19729755</v>
      </c>
      <c r="DM28" s="611"/>
      <c r="DN28" s="611"/>
      <c r="DO28" s="611"/>
      <c r="DP28" s="611"/>
      <c r="DQ28" s="611"/>
      <c r="DR28" s="611"/>
      <c r="DS28" s="611"/>
      <c r="DT28" s="611"/>
      <c r="DU28" s="611"/>
      <c r="DV28" s="612"/>
      <c r="DW28" s="615">
        <v>17.100000000000001</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380031</v>
      </c>
      <c r="S29" s="611"/>
      <c r="T29" s="611"/>
      <c r="U29" s="611"/>
      <c r="V29" s="611"/>
      <c r="W29" s="611"/>
      <c r="X29" s="611"/>
      <c r="Y29" s="612"/>
      <c r="Z29" s="613">
        <v>0.2</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22961541</v>
      </c>
      <c r="CS29" s="642"/>
      <c r="CT29" s="642"/>
      <c r="CU29" s="642"/>
      <c r="CV29" s="642"/>
      <c r="CW29" s="642"/>
      <c r="CX29" s="642"/>
      <c r="CY29" s="643"/>
      <c r="CZ29" s="615">
        <v>9.6999999999999993</v>
      </c>
      <c r="DA29" s="640"/>
      <c r="DB29" s="640"/>
      <c r="DC29" s="644"/>
      <c r="DD29" s="619">
        <v>21179448</v>
      </c>
      <c r="DE29" s="642"/>
      <c r="DF29" s="642"/>
      <c r="DG29" s="642"/>
      <c r="DH29" s="642"/>
      <c r="DI29" s="642"/>
      <c r="DJ29" s="642"/>
      <c r="DK29" s="643"/>
      <c r="DL29" s="619">
        <v>19729548</v>
      </c>
      <c r="DM29" s="642"/>
      <c r="DN29" s="642"/>
      <c r="DO29" s="642"/>
      <c r="DP29" s="642"/>
      <c r="DQ29" s="642"/>
      <c r="DR29" s="642"/>
      <c r="DS29" s="642"/>
      <c r="DT29" s="642"/>
      <c r="DU29" s="642"/>
      <c r="DV29" s="643"/>
      <c r="DW29" s="615">
        <v>17.100000000000001</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65799863</v>
      </c>
      <c r="S30" s="611"/>
      <c r="T30" s="611"/>
      <c r="U30" s="611"/>
      <c r="V30" s="611"/>
      <c r="W30" s="611"/>
      <c r="X30" s="611"/>
      <c r="Y30" s="612"/>
      <c r="Z30" s="613">
        <v>27.4</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22367547</v>
      </c>
      <c r="CS30" s="611"/>
      <c r="CT30" s="611"/>
      <c r="CU30" s="611"/>
      <c r="CV30" s="611"/>
      <c r="CW30" s="611"/>
      <c r="CX30" s="611"/>
      <c r="CY30" s="612"/>
      <c r="CZ30" s="615">
        <v>9.5</v>
      </c>
      <c r="DA30" s="640"/>
      <c r="DB30" s="640"/>
      <c r="DC30" s="644"/>
      <c r="DD30" s="619">
        <v>20666475</v>
      </c>
      <c r="DE30" s="611"/>
      <c r="DF30" s="611"/>
      <c r="DG30" s="611"/>
      <c r="DH30" s="611"/>
      <c r="DI30" s="611"/>
      <c r="DJ30" s="611"/>
      <c r="DK30" s="612"/>
      <c r="DL30" s="619">
        <v>19216575</v>
      </c>
      <c r="DM30" s="611"/>
      <c r="DN30" s="611"/>
      <c r="DO30" s="611"/>
      <c r="DP30" s="611"/>
      <c r="DQ30" s="611"/>
      <c r="DR30" s="611"/>
      <c r="DS30" s="611"/>
      <c r="DT30" s="611"/>
      <c r="DU30" s="611"/>
      <c r="DV30" s="612"/>
      <c r="DW30" s="615">
        <v>16.7</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195"/>
      <c r="AV31" s="195"/>
      <c r="AW31" s="195"/>
      <c r="AX31" s="596" t="s">
        <v>177</v>
      </c>
      <c r="AY31" s="597"/>
      <c r="AZ31" s="597"/>
      <c r="BA31" s="597"/>
      <c r="BB31" s="597"/>
      <c r="BC31" s="597"/>
      <c r="BD31" s="597"/>
      <c r="BE31" s="597"/>
      <c r="BF31" s="598"/>
      <c r="BG31" s="666">
        <v>99.4</v>
      </c>
      <c r="BH31" s="654"/>
      <c r="BI31" s="654"/>
      <c r="BJ31" s="654"/>
      <c r="BK31" s="654"/>
      <c r="BL31" s="654"/>
      <c r="BM31" s="605">
        <v>98.2</v>
      </c>
      <c r="BN31" s="654"/>
      <c r="BO31" s="654"/>
      <c r="BP31" s="654"/>
      <c r="BQ31" s="655"/>
      <c r="BR31" s="666">
        <v>99.3</v>
      </c>
      <c r="BS31" s="654"/>
      <c r="BT31" s="654"/>
      <c r="BU31" s="654"/>
      <c r="BV31" s="654"/>
      <c r="BW31" s="654"/>
      <c r="BX31" s="605">
        <v>98</v>
      </c>
      <c r="BY31" s="654"/>
      <c r="BZ31" s="654"/>
      <c r="CA31" s="654"/>
      <c r="CB31" s="655"/>
      <c r="CD31" s="648"/>
      <c r="CE31" s="649"/>
      <c r="CF31" s="607" t="s">
        <v>300</v>
      </c>
      <c r="CG31" s="608"/>
      <c r="CH31" s="608"/>
      <c r="CI31" s="608"/>
      <c r="CJ31" s="608"/>
      <c r="CK31" s="608"/>
      <c r="CL31" s="608"/>
      <c r="CM31" s="608"/>
      <c r="CN31" s="608"/>
      <c r="CO31" s="608"/>
      <c r="CP31" s="608"/>
      <c r="CQ31" s="609"/>
      <c r="CR31" s="610">
        <v>593994</v>
      </c>
      <c r="CS31" s="642"/>
      <c r="CT31" s="642"/>
      <c r="CU31" s="642"/>
      <c r="CV31" s="642"/>
      <c r="CW31" s="642"/>
      <c r="CX31" s="642"/>
      <c r="CY31" s="643"/>
      <c r="CZ31" s="615">
        <v>0.3</v>
      </c>
      <c r="DA31" s="640"/>
      <c r="DB31" s="640"/>
      <c r="DC31" s="644"/>
      <c r="DD31" s="619">
        <v>512973</v>
      </c>
      <c r="DE31" s="642"/>
      <c r="DF31" s="642"/>
      <c r="DG31" s="642"/>
      <c r="DH31" s="642"/>
      <c r="DI31" s="642"/>
      <c r="DJ31" s="642"/>
      <c r="DK31" s="643"/>
      <c r="DL31" s="619">
        <v>512973</v>
      </c>
      <c r="DM31" s="642"/>
      <c r="DN31" s="642"/>
      <c r="DO31" s="642"/>
      <c r="DP31" s="642"/>
      <c r="DQ31" s="642"/>
      <c r="DR31" s="642"/>
      <c r="DS31" s="642"/>
      <c r="DT31" s="642"/>
      <c r="DU31" s="642"/>
      <c r="DV31" s="643"/>
      <c r="DW31" s="615">
        <v>0.4</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15797828</v>
      </c>
      <c r="S32" s="611"/>
      <c r="T32" s="611"/>
      <c r="U32" s="611"/>
      <c r="V32" s="611"/>
      <c r="W32" s="611"/>
      <c r="X32" s="611"/>
      <c r="Y32" s="612"/>
      <c r="Z32" s="613">
        <v>6.6</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1" t="s">
        <v>302</v>
      </c>
      <c r="AX32" s="607" t="s">
        <v>303</v>
      </c>
      <c r="AY32" s="608"/>
      <c r="AZ32" s="608"/>
      <c r="BA32" s="608"/>
      <c r="BB32" s="608"/>
      <c r="BC32" s="608"/>
      <c r="BD32" s="608"/>
      <c r="BE32" s="608"/>
      <c r="BF32" s="609"/>
      <c r="BG32" s="667">
        <v>99.1</v>
      </c>
      <c r="BH32" s="642"/>
      <c r="BI32" s="642"/>
      <c r="BJ32" s="642"/>
      <c r="BK32" s="642"/>
      <c r="BL32" s="642"/>
      <c r="BM32" s="616">
        <v>97.1</v>
      </c>
      <c r="BN32" s="642"/>
      <c r="BO32" s="642"/>
      <c r="BP32" s="642"/>
      <c r="BQ32" s="665"/>
      <c r="BR32" s="667">
        <v>98.9</v>
      </c>
      <c r="BS32" s="642"/>
      <c r="BT32" s="642"/>
      <c r="BU32" s="642"/>
      <c r="BV32" s="642"/>
      <c r="BW32" s="642"/>
      <c r="BX32" s="616">
        <v>96.8</v>
      </c>
      <c r="BY32" s="642"/>
      <c r="BZ32" s="642"/>
      <c r="CA32" s="642"/>
      <c r="CB32" s="665"/>
      <c r="CD32" s="650"/>
      <c r="CE32" s="651"/>
      <c r="CF32" s="607" t="s">
        <v>304</v>
      </c>
      <c r="CG32" s="608"/>
      <c r="CH32" s="608"/>
      <c r="CI32" s="608"/>
      <c r="CJ32" s="608"/>
      <c r="CK32" s="608"/>
      <c r="CL32" s="608"/>
      <c r="CM32" s="608"/>
      <c r="CN32" s="608"/>
      <c r="CO32" s="608"/>
      <c r="CP32" s="608"/>
      <c r="CQ32" s="609"/>
      <c r="CR32" s="610">
        <v>207</v>
      </c>
      <c r="CS32" s="611"/>
      <c r="CT32" s="611"/>
      <c r="CU32" s="611"/>
      <c r="CV32" s="611"/>
      <c r="CW32" s="611"/>
      <c r="CX32" s="611"/>
      <c r="CY32" s="612"/>
      <c r="CZ32" s="615">
        <v>0</v>
      </c>
      <c r="DA32" s="640"/>
      <c r="DB32" s="640"/>
      <c r="DC32" s="644"/>
      <c r="DD32" s="619">
        <v>207</v>
      </c>
      <c r="DE32" s="611"/>
      <c r="DF32" s="611"/>
      <c r="DG32" s="611"/>
      <c r="DH32" s="611"/>
      <c r="DI32" s="611"/>
      <c r="DJ32" s="611"/>
      <c r="DK32" s="612"/>
      <c r="DL32" s="619">
        <v>207</v>
      </c>
      <c r="DM32" s="611"/>
      <c r="DN32" s="611"/>
      <c r="DO32" s="611"/>
      <c r="DP32" s="611"/>
      <c r="DQ32" s="611"/>
      <c r="DR32" s="611"/>
      <c r="DS32" s="611"/>
      <c r="DT32" s="611"/>
      <c r="DU32" s="611"/>
      <c r="DV32" s="612"/>
      <c r="DW32" s="615">
        <v>0</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1295381</v>
      </c>
      <c r="S33" s="611"/>
      <c r="T33" s="611"/>
      <c r="U33" s="611"/>
      <c r="V33" s="611"/>
      <c r="W33" s="611"/>
      <c r="X33" s="611"/>
      <c r="Y33" s="612"/>
      <c r="Z33" s="613">
        <v>0.5</v>
      </c>
      <c r="AA33" s="613"/>
      <c r="AB33" s="613"/>
      <c r="AC33" s="613"/>
      <c r="AD33" s="614">
        <v>386328</v>
      </c>
      <c r="AE33" s="614"/>
      <c r="AF33" s="614"/>
      <c r="AG33" s="614"/>
      <c r="AH33" s="614"/>
      <c r="AI33" s="614"/>
      <c r="AJ33" s="614"/>
      <c r="AK33" s="614"/>
      <c r="AL33" s="615">
        <v>0.3</v>
      </c>
      <c r="AM33" s="616"/>
      <c r="AN33" s="616"/>
      <c r="AO33" s="617"/>
      <c r="AP33" s="660"/>
      <c r="AQ33" s="661"/>
      <c r="AR33" s="661"/>
      <c r="AS33" s="661"/>
      <c r="AT33" s="664"/>
      <c r="AU33" s="196"/>
      <c r="AV33" s="196"/>
      <c r="AW33" s="196"/>
      <c r="AX33" s="631" t="s">
        <v>306</v>
      </c>
      <c r="AY33" s="632"/>
      <c r="AZ33" s="632"/>
      <c r="BA33" s="632"/>
      <c r="BB33" s="632"/>
      <c r="BC33" s="632"/>
      <c r="BD33" s="632"/>
      <c r="BE33" s="632"/>
      <c r="BF33" s="633"/>
      <c r="BG33" s="668">
        <v>99.7</v>
      </c>
      <c r="BH33" s="669"/>
      <c r="BI33" s="669"/>
      <c r="BJ33" s="669"/>
      <c r="BK33" s="669"/>
      <c r="BL33" s="669"/>
      <c r="BM33" s="670">
        <v>99</v>
      </c>
      <c r="BN33" s="669"/>
      <c r="BO33" s="669"/>
      <c r="BP33" s="669"/>
      <c r="BQ33" s="671"/>
      <c r="BR33" s="668">
        <v>99.6</v>
      </c>
      <c r="BS33" s="669"/>
      <c r="BT33" s="669"/>
      <c r="BU33" s="669"/>
      <c r="BV33" s="669"/>
      <c r="BW33" s="669"/>
      <c r="BX33" s="670">
        <v>98.7</v>
      </c>
      <c r="BY33" s="669"/>
      <c r="BZ33" s="669"/>
      <c r="CA33" s="669"/>
      <c r="CB33" s="671"/>
      <c r="CD33" s="607" t="s">
        <v>307</v>
      </c>
      <c r="CE33" s="608"/>
      <c r="CF33" s="608"/>
      <c r="CG33" s="608"/>
      <c r="CH33" s="608"/>
      <c r="CI33" s="608"/>
      <c r="CJ33" s="608"/>
      <c r="CK33" s="608"/>
      <c r="CL33" s="608"/>
      <c r="CM33" s="608"/>
      <c r="CN33" s="608"/>
      <c r="CO33" s="608"/>
      <c r="CP33" s="608"/>
      <c r="CQ33" s="609"/>
      <c r="CR33" s="610">
        <v>69410130</v>
      </c>
      <c r="CS33" s="642"/>
      <c r="CT33" s="642"/>
      <c r="CU33" s="642"/>
      <c r="CV33" s="642"/>
      <c r="CW33" s="642"/>
      <c r="CX33" s="642"/>
      <c r="CY33" s="643"/>
      <c r="CZ33" s="615">
        <v>29.4</v>
      </c>
      <c r="DA33" s="640"/>
      <c r="DB33" s="640"/>
      <c r="DC33" s="644"/>
      <c r="DD33" s="619">
        <v>54500148</v>
      </c>
      <c r="DE33" s="642"/>
      <c r="DF33" s="642"/>
      <c r="DG33" s="642"/>
      <c r="DH33" s="642"/>
      <c r="DI33" s="642"/>
      <c r="DJ33" s="642"/>
      <c r="DK33" s="643"/>
      <c r="DL33" s="619">
        <v>40728859</v>
      </c>
      <c r="DM33" s="642"/>
      <c r="DN33" s="642"/>
      <c r="DO33" s="642"/>
      <c r="DP33" s="642"/>
      <c r="DQ33" s="642"/>
      <c r="DR33" s="642"/>
      <c r="DS33" s="642"/>
      <c r="DT33" s="642"/>
      <c r="DU33" s="642"/>
      <c r="DV33" s="643"/>
      <c r="DW33" s="615">
        <v>35.299999999999997</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381485</v>
      </c>
      <c r="S34" s="611"/>
      <c r="T34" s="611"/>
      <c r="U34" s="611"/>
      <c r="V34" s="611"/>
      <c r="W34" s="611"/>
      <c r="X34" s="611"/>
      <c r="Y34" s="612"/>
      <c r="Z34" s="613">
        <v>0.2</v>
      </c>
      <c r="AA34" s="613"/>
      <c r="AB34" s="613"/>
      <c r="AC34" s="613"/>
      <c r="AD34" s="614" t="s">
        <v>122</v>
      </c>
      <c r="AE34" s="614"/>
      <c r="AF34" s="614"/>
      <c r="AG34" s="614"/>
      <c r="AH34" s="614"/>
      <c r="AI34" s="614"/>
      <c r="AJ34" s="614"/>
      <c r="AK34" s="614"/>
      <c r="AL34" s="615" t="s">
        <v>122</v>
      </c>
      <c r="AM34" s="616"/>
      <c r="AN34" s="616"/>
      <c r="AO34" s="617"/>
      <c r="AP34" s="197"/>
      <c r="AQ34" s="198"/>
      <c r="AS34" s="195"/>
      <c r="AT34" s="195"/>
      <c r="AU34" s="195"/>
      <c r="AV34" s="195"/>
      <c r="AW34" s="195"/>
      <c r="AX34" s="195"/>
      <c r="AY34" s="195"/>
      <c r="AZ34" s="195"/>
      <c r="BA34" s="195"/>
      <c r="BB34" s="195"/>
      <c r="BC34" s="195"/>
      <c r="BD34" s="195"/>
      <c r="BE34" s="195"/>
      <c r="BF34" s="195"/>
      <c r="BG34" s="198"/>
      <c r="BH34" s="198"/>
      <c r="BI34" s="198"/>
      <c r="BJ34" s="198"/>
      <c r="BK34" s="198"/>
      <c r="BL34" s="198"/>
      <c r="BM34" s="198"/>
      <c r="BN34" s="198"/>
      <c r="BO34" s="198"/>
      <c r="BP34" s="198"/>
      <c r="BQ34" s="198"/>
      <c r="BR34" s="198"/>
      <c r="BS34" s="198"/>
      <c r="BT34" s="198"/>
      <c r="BU34" s="198"/>
      <c r="BV34" s="198"/>
      <c r="BW34" s="198"/>
      <c r="BX34" s="198"/>
      <c r="BY34" s="198"/>
      <c r="BZ34" s="198"/>
      <c r="CA34" s="198"/>
      <c r="CB34" s="198"/>
      <c r="CD34" s="607" t="s">
        <v>309</v>
      </c>
      <c r="CE34" s="608"/>
      <c r="CF34" s="608"/>
      <c r="CG34" s="608"/>
      <c r="CH34" s="608"/>
      <c r="CI34" s="608"/>
      <c r="CJ34" s="608"/>
      <c r="CK34" s="608"/>
      <c r="CL34" s="608"/>
      <c r="CM34" s="608"/>
      <c r="CN34" s="608"/>
      <c r="CO34" s="608"/>
      <c r="CP34" s="608"/>
      <c r="CQ34" s="609"/>
      <c r="CR34" s="610">
        <v>23944975</v>
      </c>
      <c r="CS34" s="611"/>
      <c r="CT34" s="611"/>
      <c r="CU34" s="611"/>
      <c r="CV34" s="611"/>
      <c r="CW34" s="611"/>
      <c r="CX34" s="611"/>
      <c r="CY34" s="612"/>
      <c r="CZ34" s="615">
        <v>10.1</v>
      </c>
      <c r="DA34" s="640"/>
      <c r="DB34" s="640"/>
      <c r="DC34" s="644"/>
      <c r="DD34" s="619">
        <v>18233402</v>
      </c>
      <c r="DE34" s="611"/>
      <c r="DF34" s="611"/>
      <c r="DG34" s="611"/>
      <c r="DH34" s="611"/>
      <c r="DI34" s="611"/>
      <c r="DJ34" s="611"/>
      <c r="DK34" s="612"/>
      <c r="DL34" s="619">
        <v>16744212</v>
      </c>
      <c r="DM34" s="611"/>
      <c r="DN34" s="611"/>
      <c r="DO34" s="611"/>
      <c r="DP34" s="611"/>
      <c r="DQ34" s="611"/>
      <c r="DR34" s="611"/>
      <c r="DS34" s="611"/>
      <c r="DT34" s="611"/>
      <c r="DU34" s="611"/>
      <c r="DV34" s="612"/>
      <c r="DW34" s="615">
        <v>14.5</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4098021</v>
      </c>
      <c r="S35" s="611"/>
      <c r="T35" s="611"/>
      <c r="U35" s="611"/>
      <c r="V35" s="611"/>
      <c r="W35" s="611"/>
      <c r="X35" s="611"/>
      <c r="Y35" s="612"/>
      <c r="Z35" s="613">
        <v>1.7</v>
      </c>
      <c r="AA35" s="613"/>
      <c r="AB35" s="613"/>
      <c r="AC35" s="613"/>
      <c r="AD35" s="614" t="s">
        <v>122</v>
      </c>
      <c r="AE35" s="614"/>
      <c r="AF35" s="614"/>
      <c r="AG35" s="614"/>
      <c r="AH35" s="614"/>
      <c r="AI35" s="614"/>
      <c r="AJ35" s="614"/>
      <c r="AK35" s="614"/>
      <c r="AL35" s="615" t="s">
        <v>122</v>
      </c>
      <c r="AM35" s="616"/>
      <c r="AN35" s="616"/>
      <c r="AO35" s="617"/>
      <c r="AP35" s="199"/>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1642918</v>
      </c>
      <c r="CS35" s="642"/>
      <c r="CT35" s="642"/>
      <c r="CU35" s="642"/>
      <c r="CV35" s="642"/>
      <c r="CW35" s="642"/>
      <c r="CX35" s="642"/>
      <c r="CY35" s="643"/>
      <c r="CZ35" s="615">
        <v>0.7</v>
      </c>
      <c r="DA35" s="640"/>
      <c r="DB35" s="640"/>
      <c r="DC35" s="644"/>
      <c r="DD35" s="619">
        <v>1587279</v>
      </c>
      <c r="DE35" s="642"/>
      <c r="DF35" s="642"/>
      <c r="DG35" s="642"/>
      <c r="DH35" s="642"/>
      <c r="DI35" s="642"/>
      <c r="DJ35" s="642"/>
      <c r="DK35" s="643"/>
      <c r="DL35" s="619">
        <v>1362108</v>
      </c>
      <c r="DM35" s="642"/>
      <c r="DN35" s="642"/>
      <c r="DO35" s="642"/>
      <c r="DP35" s="642"/>
      <c r="DQ35" s="642"/>
      <c r="DR35" s="642"/>
      <c r="DS35" s="642"/>
      <c r="DT35" s="642"/>
      <c r="DU35" s="642"/>
      <c r="DV35" s="643"/>
      <c r="DW35" s="615">
        <v>1.2</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3061125</v>
      </c>
      <c r="S36" s="611"/>
      <c r="T36" s="611"/>
      <c r="U36" s="611"/>
      <c r="V36" s="611"/>
      <c r="W36" s="611"/>
      <c r="X36" s="611"/>
      <c r="Y36" s="612"/>
      <c r="Z36" s="613">
        <v>1.3</v>
      </c>
      <c r="AA36" s="613"/>
      <c r="AB36" s="613"/>
      <c r="AC36" s="613"/>
      <c r="AD36" s="614" t="s">
        <v>122</v>
      </c>
      <c r="AE36" s="614"/>
      <c r="AF36" s="614"/>
      <c r="AG36" s="614"/>
      <c r="AH36" s="614"/>
      <c r="AI36" s="614"/>
      <c r="AJ36" s="614"/>
      <c r="AK36" s="614"/>
      <c r="AL36" s="615" t="s">
        <v>122</v>
      </c>
      <c r="AM36" s="616"/>
      <c r="AN36" s="616"/>
      <c r="AO36" s="617"/>
      <c r="AP36" s="199"/>
      <c r="AQ36" s="676" t="s">
        <v>315</v>
      </c>
      <c r="AR36" s="677"/>
      <c r="AS36" s="677"/>
      <c r="AT36" s="677"/>
      <c r="AU36" s="677"/>
      <c r="AV36" s="677"/>
      <c r="AW36" s="677"/>
      <c r="AX36" s="677"/>
      <c r="AY36" s="678"/>
      <c r="AZ36" s="599">
        <v>25173748</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62417</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15377439</v>
      </c>
      <c r="CS36" s="611"/>
      <c r="CT36" s="611"/>
      <c r="CU36" s="611"/>
      <c r="CV36" s="611"/>
      <c r="CW36" s="611"/>
      <c r="CX36" s="611"/>
      <c r="CY36" s="612"/>
      <c r="CZ36" s="615">
        <v>6.5</v>
      </c>
      <c r="DA36" s="640"/>
      <c r="DB36" s="640"/>
      <c r="DC36" s="644"/>
      <c r="DD36" s="619">
        <v>10712549</v>
      </c>
      <c r="DE36" s="611"/>
      <c r="DF36" s="611"/>
      <c r="DG36" s="611"/>
      <c r="DH36" s="611"/>
      <c r="DI36" s="611"/>
      <c r="DJ36" s="611"/>
      <c r="DK36" s="612"/>
      <c r="DL36" s="619">
        <v>7756466</v>
      </c>
      <c r="DM36" s="611"/>
      <c r="DN36" s="611"/>
      <c r="DO36" s="611"/>
      <c r="DP36" s="611"/>
      <c r="DQ36" s="611"/>
      <c r="DR36" s="611"/>
      <c r="DS36" s="611"/>
      <c r="DT36" s="611"/>
      <c r="DU36" s="611"/>
      <c r="DV36" s="612"/>
      <c r="DW36" s="615">
        <v>6.7</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12534339</v>
      </c>
      <c r="S37" s="611"/>
      <c r="T37" s="611"/>
      <c r="U37" s="611"/>
      <c r="V37" s="611"/>
      <c r="W37" s="611"/>
      <c r="X37" s="611"/>
      <c r="Y37" s="612"/>
      <c r="Z37" s="613">
        <v>5.2</v>
      </c>
      <c r="AA37" s="613"/>
      <c r="AB37" s="613"/>
      <c r="AC37" s="613"/>
      <c r="AD37" s="614">
        <v>215037</v>
      </c>
      <c r="AE37" s="614"/>
      <c r="AF37" s="614"/>
      <c r="AG37" s="614"/>
      <c r="AH37" s="614"/>
      <c r="AI37" s="614"/>
      <c r="AJ37" s="614"/>
      <c r="AK37" s="614"/>
      <c r="AL37" s="615">
        <v>0.2</v>
      </c>
      <c r="AM37" s="616"/>
      <c r="AN37" s="616"/>
      <c r="AO37" s="617"/>
      <c r="AQ37" s="673" t="s">
        <v>319</v>
      </c>
      <c r="AR37" s="674"/>
      <c r="AS37" s="674"/>
      <c r="AT37" s="674"/>
      <c r="AU37" s="674"/>
      <c r="AV37" s="674"/>
      <c r="AW37" s="674"/>
      <c r="AX37" s="674"/>
      <c r="AY37" s="675"/>
      <c r="AZ37" s="610">
        <v>4781323</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-1138586</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13473</v>
      </c>
      <c r="CS37" s="642"/>
      <c r="CT37" s="642"/>
      <c r="CU37" s="642"/>
      <c r="CV37" s="642"/>
      <c r="CW37" s="642"/>
      <c r="CX37" s="642"/>
      <c r="CY37" s="643"/>
      <c r="CZ37" s="615">
        <v>0</v>
      </c>
      <c r="DA37" s="640"/>
      <c r="DB37" s="640"/>
      <c r="DC37" s="644"/>
      <c r="DD37" s="619">
        <v>13473</v>
      </c>
      <c r="DE37" s="642"/>
      <c r="DF37" s="642"/>
      <c r="DG37" s="642"/>
      <c r="DH37" s="642"/>
      <c r="DI37" s="642"/>
      <c r="DJ37" s="642"/>
      <c r="DK37" s="643"/>
      <c r="DL37" s="619">
        <v>13473</v>
      </c>
      <c r="DM37" s="642"/>
      <c r="DN37" s="642"/>
      <c r="DO37" s="642"/>
      <c r="DP37" s="642"/>
      <c r="DQ37" s="642"/>
      <c r="DR37" s="642"/>
      <c r="DS37" s="642"/>
      <c r="DT37" s="642"/>
      <c r="DU37" s="642"/>
      <c r="DV37" s="643"/>
      <c r="DW37" s="615">
        <v>0</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8442100</v>
      </c>
      <c r="S38" s="611"/>
      <c r="T38" s="611"/>
      <c r="U38" s="611"/>
      <c r="V38" s="611"/>
      <c r="W38" s="611"/>
      <c r="X38" s="611"/>
      <c r="Y38" s="612"/>
      <c r="Z38" s="613">
        <v>3.5</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89988</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56312</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20300911</v>
      </c>
      <c r="CS38" s="611"/>
      <c r="CT38" s="611"/>
      <c r="CU38" s="611"/>
      <c r="CV38" s="611"/>
      <c r="CW38" s="611"/>
      <c r="CX38" s="611"/>
      <c r="CY38" s="612"/>
      <c r="CZ38" s="615">
        <v>8.6</v>
      </c>
      <c r="DA38" s="640"/>
      <c r="DB38" s="640"/>
      <c r="DC38" s="644"/>
      <c r="DD38" s="619">
        <v>16379706</v>
      </c>
      <c r="DE38" s="611"/>
      <c r="DF38" s="611"/>
      <c r="DG38" s="611"/>
      <c r="DH38" s="611"/>
      <c r="DI38" s="611"/>
      <c r="DJ38" s="611"/>
      <c r="DK38" s="612"/>
      <c r="DL38" s="619">
        <v>14863247</v>
      </c>
      <c r="DM38" s="611"/>
      <c r="DN38" s="611"/>
      <c r="DO38" s="611"/>
      <c r="DP38" s="611"/>
      <c r="DQ38" s="611"/>
      <c r="DR38" s="611"/>
      <c r="DS38" s="611"/>
      <c r="DT38" s="611"/>
      <c r="DU38" s="611"/>
      <c r="DV38" s="612"/>
      <c r="DW38" s="615">
        <v>12.9</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33510</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77961</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8100859</v>
      </c>
      <c r="CS39" s="642"/>
      <c r="CT39" s="642"/>
      <c r="CU39" s="642"/>
      <c r="CV39" s="642"/>
      <c r="CW39" s="642"/>
      <c r="CX39" s="642"/>
      <c r="CY39" s="643"/>
      <c r="CZ39" s="615">
        <v>3.4</v>
      </c>
      <c r="DA39" s="640"/>
      <c r="DB39" s="640"/>
      <c r="DC39" s="644"/>
      <c r="DD39" s="619">
        <v>7583668</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t="s">
        <v>122</v>
      </c>
      <c r="S40" s="611"/>
      <c r="T40" s="611"/>
      <c r="U40" s="611"/>
      <c r="V40" s="611"/>
      <c r="W40" s="611"/>
      <c r="X40" s="611"/>
      <c r="Y40" s="612"/>
      <c r="Z40" s="613" t="s">
        <v>122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v>1526</v>
      </c>
      <c r="BA40" s="611"/>
      <c r="BB40" s="611"/>
      <c r="BC40" s="611"/>
      <c r="BD40" s="642"/>
      <c r="BE40" s="642"/>
      <c r="BF40" s="665"/>
      <c r="BG40" s="658" t="s">
        <v>332</v>
      </c>
      <c r="BH40" s="659"/>
      <c r="BI40" s="659"/>
      <c r="BJ40" s="659"/>
      <c r="BK40" s="659"/>
      <c r="BL40" s="200"/>
      <c r="BM40" s="608" t="s">
        <v>333</v>
      </c>
      <c r="BN40" s="608"/>
      <c r="BO40" s="608"/>
      <c r="BP40" s="608"/>
      <c r="BQ40" s="608"/>
      <c r="BR40" s="608"/>
      <c r="BS40" s="608"/>
      <c r="BT40" s="608"/>
      <c r="BU40" s="609"/>
      <c r="BV40" s="610">
        <v>97</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43028</v>
      </c>
      <c r="CS40" s="611"/>
      <c r="CT40" s="611"/>
      <c r="CU40" s="611"/>
      <c r="CV40" s="611"/>
      <c r="CW40" s="611"/>
      <c r="CX40" s="611"/>
      <c r="CY40" s="612"/>
      <c r="CZ40" s="615">
        <v>0</v>
      </c>
      <c r="DA40" s="640"/>
      <c r="DB40" s="640"/>
      <c r="DC40" s="644"/>
      <c r="DD40" s="619">
        <v>3544</v>
      </c>
      <c r="DE40" s="611"/>
      <c r="DF40" s="611"/>
      <c r="DG40" s="611"/>
      <c r="DH40" s="611"/>
      <c r="DI40" s="611"/>
      <c r="DJ40" s="611"/>
      <c r="DK40" s="612"/>
      <c r="DL40" s="619">
        <v>2826</v>
      </c>
      <c r="DM40" s="611"/>
      <c r="DN40" s="611"/>
      <c r="DO40" s="611"/>
      <c r="DP40" s="611"/>
      <c r="DQ40" s="611"/>
      <c r="DR40" s="611"/>
      <c r="DS40" s="611"/>
      <c r="DT40" s="611"/>
      <c r="DU40" s="611"/>
      <c r="DV40" s="612"/>
      <c r="DW40" s="615">
        <v>0</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239931667</v>
      </c>
      <c r="S41" s="683"/>
      <c r="T41" s="683"/>
      <c r="U41" s="683"/>
      <c r="V41" s="683"/>
      <c r="W41" s="683"/>
      <c r="X41" s="683"/>
      <c r="Y41" s="687"/>
      <c r="Z41" s="688">
        <v>100</v>
      </c>
      <c r="AA41" s="688"/>
      <c r="AB41" s="688"/>
      <c r="AC41" s="688"/>
      <c r="AD41" s="689">
        <v>115339301</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4850434</v>
      </c>
      <c r="BA41" s="611"/>
      <c r="BB41" s="611"/>
      <c r="BC41" s="611"/>
      <c r="BD41" s="642"/>
      <c r="BE41" s="642"/>
      <c r="BF41" s="665"/>
      <c r="BG41" s="658"/>
      <c r="BH41" s="659"/>
      <c r="BI41" s="659"/>
      <c r="BJ41" s="659"/>
      <c r="BK41" s="659"/>
      <c r="BL41" s="200"/>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15416967</v>
      </c>
      <c r="BA42" s="683"/>
      <c r="BB42" s="683"/>
      <c r="BC42" s="683"/>
      <c r="BD42" s="669"/>
      <c r="BE42" s="669"/>
      <c r="BF42" s="671"/>
      <c r="BG42" s="660"/>
      <c r="BH42" s="661"/>
      <c r="BI42" s="661"/>
      <c r="BJ42" s="661"/>
      <c r="BK42" s="661"/>
      <c r="BL42" s="201"/>
      <c r="BM42" s="632" t="s">
        <v>340</v>
      </c>
      <c r="BN42" s="632"/>
      <c r="BO42" s="632"/>
      <c r="BP42" s="632"/>
      <c r="BQ42" s="632"/>
      <c r="BR42" s="632"/>
      <c r="BS42" s="632"/>
      <c r="BT42" s="632"/>
      <c r="BU42" s="633"/>
      <c r="BV42" s="682">
        <v>395</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20045076</v>
      </c>
      <c r="CS42" s="642"/>
      <c r="CT42" s="642"/>
      <c r="CU42" s="642"/>
      <c r="CV42" s="642"/>
      <c r="CW42" s="642"/>
      <c r="CX42" s="642"/>
      <c r="CY42" s="643"/>
      <c r="CZ42" s="615">
        <v>8.5</v>
      </c>
      <c r="DA42" s="640"/>
      <c r="DB42" s="640"/>
      <c r="DC42" s="644"/>
      <c r="DD42" s="619">
        <v>3981416</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1" t="s">
        <v>342</v>
      </c>
      <c r="CD43" s="607" t="s">
        <v>343</v>
      </c>
      <c r="CE43" s="608"/>
      <c r="CF43" s="608"/>
      <c r="CG43" s="608"/>
      <c r="CH43" s="608"/>
      <c r="CI43" s="608"/>
      <c r="CJ43" s="608"/>
      <c r="CK43" s="608"/>
      <c r="CL43" s="608"/>
      <c r="CM43" s="608"/>
      <c r="CN43" s="608"/>
      <c r="CO43" s="608"/>
      <c r="CP43" s="608"/>
      <c r="CQ43" s="609"/>
      <c r="CR43" s="610">
        <v>427990</v>
      </c>
      <c r="CS43" s="642"/>
      <c r="CT43" s="642"/>
      <c r="CU43" s="642"/>
      <c r="CV43" s="642"/>
      <c r="CW43" s="642"/>
      <c r="CX43" s="642"/>
      <c r="CY43" s="643"/>
      <c r="CZ43" s="615">
        <v>0.2</v>
      </c>
      <c r="DA43" s="640"/>
      <c r="DB43" s="640"/>
      <c r="DC43" s="644"/>
      <c r="DD43" s="619">
        <v>427990</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20045076</v>
      </c>
      <c r="CS44" s="611"/>
      <c r="CT44" s="611"/>
      <c r="CU44" s="611"/>
      <c r="CV44" s="611"/>
      <c r="CW44" s="611"/>
      <c r="CX44" s="611"/>
      <c r="CY44" s="612"/>
      <c r="CZ44" s="615">
        <v>8.5</v>
      </c>
      <c r="DA44" s="616"/>
      <c r="DB44" s="616"/>
      <c r="DC44" s="622"/>
      <c r="DD44" s="619">
        <v>3981416</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8677101</v>
      </c>
      <c r="CS45" s="642"/>
      <c r="CT45" s="642"/>
      <c r="CU45" s="642"/>
      <c r="CV45" s="642"/>
      <c r="CW45" s="642"/>
      <c r="CX45" s="642"/>
      <c r="CY45" s="643"/>
      <c r="CZ45" s="615">
        <v>3.7</v>
      </c>
      <c r="DA45" s="640"/>
      <c r="DB45" s="640"/>
      <c r="DC45" s="644"/>
      <c r="DD45" s="619">
        <v>285068</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2"/>
      <c r="CD46" s="648"/>
      <c r="CE46" s="649"/>
      <c r="CF46" s="607" t="s">
        <v>348</v>
      </c>
      <c r="CG46" s="608"/>
      <c r="CH46" s="608"/>
      <c r="CI46" s="608"/>
      <c r="CJ46" s="608"/>
      <c r="CK46" s="608"/>
      <c r="CL46" s="608"/>
      <c r="CM46" s="608"/>
      <c r="CN46" s="608"/>
      <c r="CO46" s="608"/>
      <c r="CP46" s="608"/>
      <c r="CQ46" s="609"/>
      <c r="CR46" s="610">
        <v>10592127</v>
      </c>
      <c r="CS46" s="611"/>
      <c r="CT46" s="611"/>
      <c r="CU46" s="611"/>
      <c r="CV46" s="611"/>
      <c r="CW46" s="611"/>
      <c r="CX46" s="611"/>
      <c r="CY46" s="612"/>
      <c r="CZ46" s="615">
        <v>4.5</v>
      </c>
      <c r="DA46" s="616"/>
      <c r="DB46" s="616"/>
      <c r="DC46" s="622"/>
      <c r="DD46" s="619">
        <v>3590600</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2"/>
      <c r="CD47" s="648"/>
      <c r="CE47" s="649"/>
      <c r="CF47" s="607" t="s">
        <v>349</v>
      </c>
      <c r="CG47" s="608"/>
      <c r="CH47" s="608"/>
      <c r="CI47" s="608"/>
      <c r="CJ47" s="608"/>
      <c r="CK47" s="608"/>
      <c r="CL47" s="608"/>
      <c r="CM47" s="608"/>
      <c r="CN47" s="608"/>
      <c r="CO47" s="608"/>
      <c r="CP47" s="608"/>
      <c r="CQ47" s="609"/>
      <c r="CR47" s="610" t="s">
        <v>122</v>
      </c>
      <c r="CS47" s="642"/>
      <c r="CT47" s="642"/>
      <c r="CU47" s="642"/>
      <c r="CV47" s="642"/>
      <c r="CW47" s="642"/>
      <c r="CX47" s="642"/>
      <c r="CY47" s="643"/>
      <c r="CZ47" s="615" t="s">
        <v>122</v>
      </c>
      <c r="DA47" s="640"/>
      <c r="DB47" s="640"/>
      <c r="DC47" s="644"/>
      <c r="DD47" s="619" t="s">
        <v>122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2"/>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2"/>
      <c r="CD49" s="631" t="s">
        <v>351</v>
      </c>
      <c r="CE49" s="632"/>
      <c r="CF49" s="632"/>
      <c r="CG49" s="632"/>
      <c r="CH49" s="632"/>
      <c r="CI49" s="632"/>
      <c r="CJ49" s="632"/>
      <c r="CK49" s="632"/>
      <c r="CL49" s="632"/>
      <c r="CM49" s="632"/>
      <c r="CN49" s="632"/>
      <c r="CO49" s="632"/>
      <c r="CP49" s="632"/>
      <c r="CQ49" s="633"/>
      <c r="CR49" s="682">
        <v>236476338</v>
      </c>
      <c r="CS49" s="669"/>
      <c r="CT49" s="669"/>
      <c r="CU49" s="669"/>
      <c r="CV49" s="669"/>
      <c r="CW49" s="669"/>
      <c r="CX49" s="669"/>
      <c r="CY49" s="698"/>
      <c r="CZ49" s="690">
        <v>100</v>
      </c>
      <c r="DA49" s="699"/>
      <c r="DB49" s="699"/>
      <c r="DC49" s="700"/>
      <c r="DD49" s="701">
        <v>137986524</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ReSbs9hQNAHX4g3fL6jiUQ2lH594feCziNpvS0JS9ZmwefqCfuD9YnwS3k6LXShHGQwRjchaXkYFQo9Um9WLmw==" saltValue="ZqSNFH4g8R4xRqf9mXiJg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43" zoomScale="85" zoomScaleNormal="85" zoomScaleSheetLayoutView="70" workbookViewId="0">
      <selection activeCell="AU79" sqref="AU79:AY79"/>
    </sheetView>
  </sheetViews>
  <sheetFormatPr defaultColWidth="0" defaultRowHeight="13.2" zeroHeight="1" x14ac:dyDescent="0.2"/>
  <cols>
    <col min="1" max="130" width="2.77734375" style="208" customWidth="1"/>
    <col min="131" max="131" width="1.6640625" style="208" customWidth="1"/>
    <col min="132" max="16384" width="9" style="208" hidden="1"/>
  </cols>
  <sheetData>
    <row r="1" spans="1:131" ht="11.25" customHeight="1" thickBot="1" x14ac:dyDescent="0.25">
      <c r="A1" s="204"/>
      <c r="B1" s="204"/>
      <c r="C1" s="204"/>
      <c r="D1" s="204"/>
      <c r="E1" s="204"/>
      <c r="F1" s="204"/>
      <c r="G1" s="204"/>
      <c r="H1" s="204"/>
      <c r="I1" s="204"/>
      <c r="J1" s="204"/>
      <c r="K1" s="204"/>
      <c r="L1" s="204"/>
      <c r="M1" s="204"/>
      <c r="N1" s="205"/>
      <c r="O1" s="205"/>
      <c r="P1" s="205"/>
      <c r="Q1" s="205"/>
      <c r="R1" s="205"/>
      <c r="S1" s="205"/>
      <c r="T1" s="205"/>
      <c r="U1" s="205"/>
      <c r="V1" s="205"/>
      <c r="W1" s="205"/>
      <c r="X1" s="205"/>
      <c r="Y1" s="205"/>
      <c r="Z1" s="205"/>
      <c r="AA1" s="205"/>
      <c r="AB1" s="205"/>
      <c r="AC1" s="205"/>
      <c r="AD1" s="205"/>
      <c r="AE1" s="205"/>
      <c r="AF1" s="205"/>
      <c r="AG1" s="205"/>
      <c r="AH1" s="205"/>
      <c r="AI1" s="205"/>
      <c r="AJ1" s="205"/>
      <c r="AK1" s="205"/>
      <c r="AL1" s="205"/>
      <c r="AM1" s="205"/>
      <c r="AN1" s="205"/>
      <c r="AO1" s="205"/>
      <c r="AP1" s="205"/>
      <c r="AQ1" s="205"/>
      <c r="AR1" s="205"/>
      <c r="AS1" s="205"/>
      <c r="AT1" s="205"/>
      <c r="AU1" s="205"/>
      <c r="AV1" s="205"/>
      <c r="AW1" s="205"/>
      <c r="AX1" s="205"/>
      <c r="AY1" s="205"/>
      <c r="AZ1" s="205"/>
      <c r="BA1" s="205"/>
      <c r="BB1" s="205"/>
      <c r="BC1" s="205"/>
      <c r="BD1" s="205"/>
      <c r="BE1" s="205"/>
      <c r="BF1" s="205"/>
      <c r="BG1" s="205"/>
      <c r="BH1" s="205"/>
      <c r="BI1" s="205"/>
      <c r="BJ1" s="205"/>
      <c r="BK1" s="205"/>
      <c r="BL1" s="205"/>
      <c r="BM1" s="205"/>
      <c r="BN1" s="205"/>
      <c r="BO1" s="205"/>
      <c r="BP1" s="205"/>
      <c r="BQ1" s="205"/>
      <c r="BR1" s="205"/>
      <c r="BS1" s="205"/>
      <c r="BT1" s="205"/>
      <c r="BU1" s="205"/>
      <c r="BV1" s="205"/>
      <c r="BW1" s="205"/>
      <c r="BX1" s="205"/>
      <c r="BY1" s="205"/>
      <c r="BZ1" s="205"/>
      <c r="CA1" s="205"/>
      <c r="CB1" s="205"/>
      <c r="CC1" s="205"/>
      <c r="CD1" s="205"/>
      <c r="CE1" s="205"/>
      <c r="CF1" s="205"/>
      <c r="CG1" s="205"/>
      <c r="CH1" s="205"/>
      <c r="CI1" s="205"/>
      <c r="CJ1" s="205"/>
      <c r="CK1" s="205"/>
      <c r="CL1" s="205"/>
      <c r="CM1" s="205"/>
      <c r="CN1" s="205"/>
      <c r="CO1" s="205"/>
      <c r="CP1" s="205"/>
      <c r="CQ1" s="205"/>
      <c r="CR1" s="205"/>
      <c r="CS1" s="205"/>
      <c r="CT1" s="205"/>
      <c r="CU1" s="205"/>
      <c r="CV1" s="205"/>
      <c r="CW1" s="205"/>
      <c r="CX1" s="205"/>
      <c r="CY1" s="205"/>
      <c r="CZ1" s="205"/>
      <c r="DA1" s="205"/>
      <c r="DB1" s="205"/>
      <c r="DC1" s="205"/>
      <c r="DD1" s="205"/>
      <c r="DE1" s="205"/>
      <c r="DF1" s="205"/>
      <c r="DG1" s="205"/>
      <c r="DH1" s="205"/>
      <c r="DI1" s="205"/>
      <c r="DJ1" s="205"/>
      <c r="DK1" s="205"/>
      <c r="DL1" s="205"/>
      <c r="DM1" s="205"/>
      <c r="DN1" s="205"/>
      <c r="DO1" s="205"/>
      <c r="DP1" s="205"/>
      <c r="DQ1" s="206"/>
      <c r="DR1" s="206"/>
      <c r="DS1" s="206"/>
      <c r="DT1" s="206"/>
      <c r="DU1" s="206"/>
      <c r="DV1" s="206"/>
      <c r="DW1" s="206"/>
      <c r="DX1" s="206"/>
      <c r="DY1" s="206"/>
      <c r="DZ1" s="206"/>
      <c r="EA1" s="207"/>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05"/>
      <c r="BK2" s="205"/>
      <c r="BL2" s="205"/>
      <c r="BM2" s="205"/>
      <c r="BN2" s="205"/>
      <c r="BO2" s="205"/>
      <c r="BP2" s="205"/>
      <c r="BQ2" s="205"/>
      <c r="BR2" s="205"/>
      <c r="BS2" s="205"/>
      <c r="BT2" s="205"/>
      <c r="BU2" s="205"/>
      <c r="BV2" s="205"/>
      <c r="BW2" s="205"/>
      <c r="BX2" s="205"/>
      <c r="BY2" s="205"/>
      <c r="BZ2" s="205"/>
      <c r="CA2" s="205"/>
      <c r="CB2" s="205"/>
      <c r="CC2" s="205"/>
      <c r="CD2" s="205"/>
      <c r="CE2" s="205"/>
      <c r="CF2" s="205"/>
      <c r="CG2" s="205"/>
      <c r="CH2" s="205"/>
      <c r="CI2" s="205"/>
      <c r="CJ2" s="205"/>
      <c r="CK2" s="205"/>
      <c r="CL2" s="205"/>
      <c r="CM2" s="205"/>
      <c r="CN2" s="205"/>
      <c r="CO2" s="205"/>
      <c r="CP2" s="205"/>
      <c r="CQ2" s="205"/>
      <c r="CR2" s="205"/>
      <c r="CS2" s="205"/>
      <c r="CT2" s="205"/>
      <c r="CU2" s="205"/>
      <c r="CV2" s="205"/>
      <c r="CW2" s="205"/>
      <c r="CX2" s="205"/>
      <c r="CY2" s="205"/>
      <c r="CZ2" s="205"/>
      <c r="DA2" s="205"/>
      <c r="DB2" s="205"/>
      <c r="DC2" s="205"/>
      <c r="DD2" s="205"/>
      <c r="DE2" s="205"/>
      <c r="DF2" s="205"/>
      <c r="DG2" s="205"/>
      <c r="DH2" s="205"/>
      <c r="DI2" s="205"/>
      <c r="DJ2" s="709" t="s">
        <v>353</v>
      </c>
      <c r="DK2" s="710"/>
      <c r="DL2" s="710"/>
      <c r="DM2" s="710"/>
      <c r="DN2" s="710"/>
      <c r="DO2" s="711"/>
      <c r="DP2" s="205"/>
      <c r="DQ2" s="709" t="s">
        <v>354</v>
      </c>
      <c r="DR2" s="710"/>
      <c r="DS2" s="710"/>
      <c r="DT2" s="710"/>
      <c r="DU2" s="710"/>
      <c r="DV2" s="710"/>
      <c r="DW2" s="710"/>
      <c r="DX2" s="710"/>
      <c r="DY2" s="710"/>
      <c r="DZ2" s="711"/>
      <c r="EA2" s="207"/>
    </row>
    <row r="3" spans="1:131" ht="11.25" customHeight="1" x14ac:dyDescent="0.2">
      <c r="A3" s="205"/>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c r="BM3" s="205"/>
      <c r="BN3" s="205"/>
      <c r="BO3" s="205"/>
      <c r="BP3" s="205"/>
      <c r="BQ3" s="205"/>
      <c r="BR3" s="205"/>
      <c r="BS3" s="205"/>
      <c r="BT3" s="205"/>
      <c r="BU3" s="205"/>
      <c r="BV3" s="205"/>
      <c r="BW3" s="205"/>
      <c r="BX3" s="205"/>
      <c r="BY3" s="205"/>
      <c r="BZ3" s="205"/>
      <c r="CA3" s="205"/>
      <c r="CB3" s="205"/>
      <c r="CC3" s="205"/>
      <c r="CD3" s="205"/>
      <c r="CE3" s="205"/>
      <c r="CF3" s="205"/>
      <c r="CG3" s="205"/>
      <c r="CH3" s="205"/>
      <c r="CI3" s="205"/>
      <c r="CJ3" s="205"/>
      <c r="CK3" s="205"/>
      <c r="CL3" s="205"/>
      <c r="CM3" s="205"/>
      <c r="CN3" s="205"/>
      <c r="CO3" s="205"/>
      <c r="CP3" s="205"/>
      <c r="CQ3" s="205"/>
      <c r="CR3" s="205"/>
      <c r="CS3" s="205"/>
      <c r="CT3" s="205"/>
      <c r="CU3" s="205"/>
      <c r="CV3" s="205"/>
      <c r="CW3" s="205"/>
      <c r="CX3" s="205"/>
      <c r="CY3" s="205"/>
      <c r="CZ3" s="205"/>
      <c r="DA3" s="205"/>
      <c r="DB3" s="205"/>
      <c r="DC3" s="205"/>
      <c r="DD3" s="205"/>
      <c r="DE3" s="205"/>
      <c r="DF3" s="205"/>
      <c r="DG3" s="205"/>
      <c r="DH3" s="205"/>
      <c r="DI3" s="205"/>
      <c r="DJ3" s="205"/>
      <c r="DK3" s="205"/>
      <c r="DL3" s="205"/>
      <c r="DM3" s="205"/>
      <c r="DN3" s="205"/>
      <c r="DO3" s="205"/>
      <c r="DP3" s="205"/>
      <c r="DQ3" s="205"/>
      <c r="DR3" s="205"/>
      <c r="DS3" s="205"/>
      <c r="DT3" s="205"/>
      <c r="DU3" s="205"/>
      <c r="DV3" s="205"/>
      <c r="DW3" s="205"/>
      <c r="DX3" s="205"/>
      <c r="DY3" s="205"/>
      <c r="DZ3" s="205"/>
      <c r="EA3" s="207"/>
    </row>
    <row r="4" spans="1:131" s="212"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09"/>
      <c r="BA4" s="209"/>
      <c r="BB4" s="209"/>
      <c r="BC4" s="209"/>
      <c r="BD4" s="209"/>
      <c r="BE4" s="210"/>
      <c r="BF4" s="210"/>
      <c r="BG4" s="210"/>
      <c r="BH4" s="210"/>
      <c r="BI4" s="210"/>
      <c r="BJ4" s="210"/>
      <c r="BK4" s="210"/>
      <c r="BL4" s="210"/>
      <c r="BM4" s="210"/>
      <c r="BN4" s="210"/>
      <c r="BO4" s="210"/>
      <c r="BP4" s="210"/>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1"/>
    </row>
    <row r="5" spans="1:131" s="212"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09"/>
      <c r="BA5" s="209"/>
      <c r="BB5" s="209"/>
      <c r="BC5" s="209"/>
      <c r="BD5" s="209"/>
      <c r="BE5" s="210"/>
      <c r="BF5" s="210"/>
      <c r="BG5" s="210"/>
      <c r="BH5" s="210"/>
      <c r="BI5" s="210"/>
      <c r="BJ5" s="210"/>
      <c r="BK5" s="210"/>
      <c r="BL5" s="210"/>
      <c r="BM5" s="210"/>
      <c r="BN5" s="210"/>
      <c r="BO5" s="210"/>
      <c r="BP5" s="210"/>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1"/>
    </row>
    <row r="6" spans="1:131" s="212"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09"/>
      <c r="BA6" s="209"/>
      <c r="BB6" s="209"/>
      <c r="BC6" s="209"/>
      <c r="BD6" s="209"/>
      <c r="BE6" s="210"/>
      <c r="BF6" s="210"/>
      <c r="BG6" s="210"/>
      <c r="BH6" s="210"/>
      <c r="BI6" s="210"/>
      <c r="BJ6" s="210"/>
      <c r="BK6" s="210"/>
      <c r="BL6" s="210"/>
      <c r="BM6" s="210"/>
      <c r="BN6" s="210"/>
      <c r="BO6" s="210"/>
      <c r="BP6" s="210"/>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1"/>
    </row>
    <row r="7" spans="1:131" s="212" customFormat="1" ht="26.25" customHeight="1" thickTop="1" x14ac:dyDescent="0.2">
      <c r="A7" s="213">
        <v>1</v>
      </c>
      <c r="B7" s="736" t="s">
        <v>374</v>
      </c>
      <c r="C7" s="737"/>
      <c r="D7" s="737"/>
      <c r="E7" s="737"/>
      <c r="F7" s="737"/>
      <c r="G7" s="737"/>
      <c r="H7" s="737"/>
      <c r="I7" s="737"/>
      <c r="J7" s="737"/>
      <c r="K7" s="737"/>
      <c r="L7" s="737"/>
      <c r="M7" s="737"/>
      <c r="N7" s="737"/>
      <c r="O7" s="737"/>
      <c r="P7" s="738"/>
      <c r="Q7" s="739">
        <v>240080</v>
      </c>
      <c r="R7" s="740"/>
      <c r="S7" s="740"/>
      <c r="T7" s="740"/>
      <c r="U7" s="740"/>
      <c r="V7" s="740">
        <v>236640</v>
      </c>
      <c r="W7" s="740"/>
      <c r="X7" s="740"/>
      <c r="Y7" s="740"/>
      <c r="Z7" s="740"/>
      <c r="AA7" s="740">
        <v>3440</v>
      </c>
      <c r="AB7" s="740"/>
      <c r="AC7" s="740"/>
      <c r="AD7" s="740"/>
      <c r="AE7" s="741"/>
      <c r="AF7" s="742">
        <v>2809</v>
      </c>
      <c r="AG7" s="743"/>
      <c r="AH7" s="743"/>
      <c r="AI7" s="743"/>
      <c r="AJ7" s="744"/>
      <c r="AK7" s="745">
        <v>4075</v>
      </c>
      <c r="AL7" s="746"/>
      <c r="AM7" s="746"/>
      <c r="AN7" s="746"/>
      <c r="AO7" s="746"/>
      <c r="AP7" s="746">
        <v>163339</v>
      </c>
      <c r="AQ7" s="746"/>
      <c r="AR7" s="746"/>
      <c r="AS7" s="746"/>
      <c r="AT7" s="746"/>
      <c r="AU7" s="747"/>
      <c r="AV7" s="747"/>
      <c r="AW7" s="747"/>
      <c r="AX7" s="747"/>
      <c r="AY7" s="748"/>
      <c r="AZ7" s="209"/>
      <c r="BA7" s="209"/>
      <c r="BB7" s="209"/>
      <c r="BC7" s="209"/>
      <c r="BD7" s="209"/>
      <c r="BE7" s="210"/>
      <c r="BF7" s="210"/>
      <c r="BG7" s="210"/>
      <c r="BH7" s="210"/>
      <c r="BI7" s="210"/>
      <c r="BJ7" s="210"/>
      <c r="BK7" s="210"/>
      <c r="BL7" s="210"/>
      <c r="BM7" s="210"/>
      <c r="BN7" s="210"/>
      <c r="BO7" s="210"/>
      <c r="BP7" s="210"/>
      <c r="BQ7" s="213">
        <v>1</v>
      </c>
      <c r="BR7" s="214"/>
      <c r="BS7" s="733" t="s">
        <v>568</v>
      </c>
      <c r="BT7" s="734"/>
      <c r="BU7" s="734"/>
      <c r="BV7" s="734"/>
      <c r="BW7" s="734"/>
      <c r="BX7" s="734"/>
      <c r="BY7" s="734"/>
      <c r="BZ7" s="734"/>
      <c r="CA7" s="734"/>
      <c r="CB7" s="734"/>
      <c r="CC7" s="734"/>
      <c r="CD7" s="734"/>
      <c r="CE7" s="734"/>
      <c r="CF7" s="734"/>
      <c r="CG7" s="749"/>
      <c r="CH7" s="730">
        <v>-35</v>
      </c>
      <c r="CI7" s="731"/>
      <c r="CJ7" s="731"/>
      <c r="CK7" s="731"/>
      <c r="CL7" s="732"/>
      <c r="CM7" s="730">
        <v>3624</v>
      </c>
      <c r="CN7" s="731"/>
      <c r="CO7" s="731"/>
      <c r="CP7" s="731"/>
      <c r="CQ7" s="732"/>
      <c r="CR7" s="730">
        <v>148</v>
      </c>
      <c r="CS7" s="731"/>
      <c r="CT7" s="731"/>
      <c r="CU7" s="731"/>
      <c r="CV7" s="732"/>
      <c r="CW7" s="730">
        <v>213</v>
      </c>
      <c r="CX7" s="731"/>
      <c r="CY7" s="731"/>
      <c r="CZ7" s="731"/>
      <c r="DA7" s="732"/>
      <c r="DB7" s="730" t="s">
        <v>569</v>
      </c>
      <c r="DC7" s="731"/>
      <c r="DD7" s="731"/>
      <c r="DE7" s="731"/>
      <c r="DF7" s="732"/>
      <c r="DG7" s="730" t="s">
        <v>569</v>
      </c>
      <c r="DH7" s="731"/>
      <c r="DI7" s="731"/>
      <c r="DJ7" s="731"/>
      <c r="DK7" s="732"/>
      <c r="DL7" s="730" t="s">
        <v>569</v>
      </c>
      <c r="DM7" s="731"/>
      <c r="DN7" s="731"/>
      <c r="DO7" s="731"/>
      <c r="DP7" s="732"/>
      <c r="DQ7" s="730" t="s">
        <v>569</v>
      </c>
      <c r="DR7" s="731"/>
      <c r="DS7" s="731"/>
      <c r="DT7" s="731"/>
      <c r="DU7" s="732"/>
      <c r="DV7" s="733"/>
      <c r="DW7" s="734"/>
      <c r="DX7" s="734"/>
      <c r="DY7" s="734"/>
      <c r="DZ7" s="735"/>
      <c r="EA7" s="211"/>
    </row>
    <row r="8" spans="1:131" s="212" customFormat="1" ht="26.25" customHeight="1" x14ac:dyDescent="0.2">
      <c r="A8" s="215">
        <v>2</v>
      </c>
      <c r="B8" s="767" t="s">
        <v>375</v>
      </c>
      <c r="C8" s="768"/>
      <c r="D8" s="768"/>
      <c r="E8" s="768"/>
      <c r="F8" s="768"/>
      <c r="G8" s="768"/>
      <c r="H8" s="768"/>
      <c r="I8" s="768"/>
      <c r="J8" s="768"/>
      <c r="K8" s="768"/>
      <c r="L8" s="768"/>
      <c r="M8" s="768"/>
      <c r="N8" s="768"/>
      <c r="O8" s="768"/>
      <c r="P8" s="769"/>
      <c r="Q8" s="770">
        <v>20</v>
      </c>
      <c r="R8" s="771"/>
      <c r="S8" s="771"/>
      <c r="T8" s="771"/>
      <c r="U8" s="771"/>
      <c r="V8" s="771">
        <v>20</v>
      </c>
      <c r="W8" s="771"/>
      <c r="X8" s="771"/>
      <c r="Y8" s="771"/>
      <c r="Z8" s="771"/>
      <c r="AA8" s="771" t="s">
        <v>552</v>
      </c>
      <c r="AB8" s="771"/>
      <c r="AC8" s="771"/>
      <c r="AD8" s="771"/>
      <c r="AE8" s="772"/>
      <c r="AF8" s="773" t="s">
        <v>122</v>
      </c>
      <c r="AG8" s="774"/>
      <c r="AH8" s="774"/>
      <c r="AI8" s="774"/>
      <c r="AJ8" s="775"/>
      <c r="AK8" s="756">
        <v>14</v>
      </c>
      <c r="AL8" s="757"/>
      <c r="AM8" s="757"/>
      <c r="AN8" s="757"/>
      <c r="AO8" s="757"/>
      <c r="AP8" s="757" t="s">
        <v>552</v>
      </c>
      <c r="AQ8" s="757"/>
      <c r="AR8" s="757"/>
      <c r="AS8" s="757"/>
      <c r="AT8" s="757"/>
      <c r="AU8" s="758"/>
      <c r="AV8" s="758"/>
      <c r="AW8" s="758"/>
      <c r="AX8" s="758"/>
      <c r="AY8" s="759"/>
      <c r="AZ8" s="209"/>
      <c r="BA8" s="209"/>
      <c r="BB8" s="209"/>
      <c r="BC8" s="209"/>
      <c r="BD8" s="209"/>
      <c r="BE8" s="210"/>
      <c r="BF8" s="210"/>
      <c r="BG8" s="210"/>
      <c r="BH8" s="210"/>
      <c r="BI8" s="210"/>
      <c r="BJ8" s="210"/>
      <c r="BK8" s="210"/>
      <c r="BL8" s="210"/>
      <c r="BM8" s="210"/>
      <c r="BN8" s="210"/>
      <c r="BO8" s="210"/>
      <c r="BP8" s="210"/>
      <c r="BQ8" s="215">
        <v>2</v>
      </c>
      <c r="BR8" s="216"/>
      <c r="BS8" s="760" t="s">
        <v>557</v>
      </c>
      <c r="BT8" s="761"/>
      <c r="BU8" s="761"/>
      <c r="BV8" s="761"/>
      <c r="BW8" s="761"/>
      <c r="BX8" s="761"/>
      <c r="BY8" s="761"/>
      <c r="BZ8" s="761"/>
      <c r="CA8" s="761"/>
      <c r="CB8" s="761"/>
      <c r="CC8" s="761"/>
      <c r="CD8" s="761"/>
      <c r="CE8" s="761"/>
      <c r="CF8" s="761"/>
      <c r="CG8" s="762"/>
      <c r="CH8" s="763">
        <v>-11</v>
      </c>
      <c r="CI8" s="764"/>
      <c r="CJ8" s="764"/>
      <c r="CK8" s="764"/>
      <c r="CL8" s="765"/>
      <c r="CM8" s="763">
        <v>345</v>
      </c>
      <c r="CN8" s="764"/>
      <c r="CO8" s="764"/>
      <c r="CP8" s="764"/>
      <c r="CQ8" s="765"/>
      <c r="CR8" s="763">
        <v>60</v>
      </c>
      <c r="CS8" s="764"/>
      <c r="CT8" s="764"/>
      <c r="CU8" s="764"/>
      <c r="CV8" s="765"/>
      <c r="CW8" s="763">
        <v>10</v>
      </c>
      <c r="CX8" s="764"/>
      <c r="CY8" s="764"/>
      <c r="CZ8" s="764"/>
      <c r="DA8" s="765"/>
      <c r="DB8" s="763" t="s">
        <v>569</v>
      </c>
      <c r="DC8" s="764"/>
      <c r="DD8" s="764"/>
      <c r="DE8" s="764"/>
      <c r="DF8" s="765"/>
      <c r="DG8" s="763" t="s">
        <v>569</v>
      </c>
      <c r="DH8" s="764"/>
      <c r="DI8" s="764"/>
      <c r="DJ8" s="764"/>
      <c r="DK8" s="765"/>
      <c r="DL8" s="763" t="s">
        <v>569</v>
      </c>
      <c r="DM8" s="764"/>
      <c r="DN8" s="764"/>
      <c r="DO8" s="764"/>
      <c r="DP8" s="765"/>
      <c r="DQ8" s="763" t="s">
        <v>569</v>
      </c>
      <c r="DR8" s="764"/>
      <c r="DS8" s="764"/>
      <c r="DT8" s="764"/>
      <c r="DU8" s="765"/>
      <c r="DV8" s="760"/>
      <c r="DW8" s="761"/>
      <c r="DX8" s="761"/>
      <c r="DY8" s="761"/>
      <c r="DZ8" s="766"/>
      <c r="EA8" s="211"/>
    </row>
    <row r="9" spans="1:131" s="212" customFormat="1" ht="26.25" customHeight="1" x14ac:dyDescent="0.2">
      <c r="A9" s="215">
        <v>3</v>
      </c>
      <c r="B9" s="767" t="s">
        <v>376</v>
      </c>
      <c r="C9" s="768"/>
      <c r="D9" s="768"/>
      <c r="E9" s="768"/>
      <c r="F9" s="768"/>
      <c r="G9" s="768"/>
      <c r="H9" s="768"/>
      <c r="I9" s="768"/>
      <c r="J9" s="768"/>
      <c r="K9" s="768"/>
      <c r="L9" s="768"/>
      <c r="M9" s="768"/>
      <c r="N9" s="768"/>
      <c r="O9" s="768"/>
      <c r="P9" s="769"/>
      <c r="Q9" s="770">
        <v>1</v>
      </c>
      <c r="R9" s="771"/>
      <c r="S9" s="771"/>
      <c r="T9" s="771"/>
      <c r="U9" s="771"/>
      <c r="V9" s="771">
        <v>1</v>
      </c>
      <c r="W9" s="771"/>
      <c r="X9" s="771"/>
      <c r="Y9" s="771"/>
      <c r="Z9" s="771"/>
      <c r="AA9" s="771" t="s">
        <v>552</v>
      </c>
      <c r="AB9" s="771"/>
      <c r="AC9" s="771"/>
      <c r="AD9" s="771"/>
      <c r="AE9" s="772"/>
      <c r="AF9" s="773" t="s">
        <v>122</v>
      </c>
      <c r="AG9" s="774"/>
      <c r="AH9" s="774"/>
      <c r="AI9" s="774"/>
      <c r="AJ9" s="775"/>
      <c r="AK9" s="756" t="s">
        <v>552</v>
      </c>
      <c r="AL9" s="757"/>
      <c r="AM9" s="757"/>
      <c r="AN9" s="757"/>
      <c r="AO9" s="757"/>
      <c r="AP9" s="757" t="s">
        <v>552</v>
      </c>
      <c r="AQ9" s="757"/>
      <c r="AR9" s="757"/>
      <c r="AS9" s="757"/>
      <c r="AT9" s="757"/>
      <c r="AU9" s="758"/>
      <c r="AV9" s="758"/>
      <c r="AW9" s="758"/>
      <c r="AX9" s="758"/>
      <c r="AY9" s="759"/>
      <c r="AZ9" s="209"/>
      <c r="BA9" s="209"/>
      <c r="BB9" s="209"/>
      <c r="BC9" s="209"/>
      <c r="BD9" s="209"/>
      <c r="BE9" s="210"/>
      <c r="BF9" s="210"/>
      <c r="BG9" s="210"/>
      <c r="BH9" s="210"/>
      <c r="BI9" s="210"/>
      <c r="BJ9" s="210"/>
      <c r="BK9" s="210"/>
      <c r="BL9" s="210"/>
      <c r="BM9" s="210"/>
      <c r="BN9" s="210"/>
      <c r="BO9" s="210"/>
      <c r="BP9" s="210"/>
      <c r="BQ9" s="215">
        <v>3</v>
      </c>
      <c r="BR9" s="216"/>
      <c r="BS9" s="760" t="s">
        <v>558</v>
      </c>
      <c r="BT9" s="761"/>
      <c r="BU9" s="761"/>
      <c r="BV9" s="761"/>
      <c r="BW9" s="761"/>
      <c r="BX9" s="761"/>
      <c r="BY9" s="761"/>
      <c r="BZ9" s="761"/>
      <c r="CA9" s="761"/>
      <c r="CB9" s="761"/>
      <c r="CC9" s="761"/>
      <c r="CD9" s="761"/>
      <c r="CE9" s="761"/>
      <c r="CF9" s="761"/>
      <c r="CG9" s="762"/>
      <c r="CH9" s="763">
        <v>-300</v>
      </c>
      <c r="CI9" s="764"/>
      <c r="CJ9" s="764"/>
      <c r="CK9" s="764"/>
      <c r="CL9" s="765"/>
      <c r="CM9" s="763">
        <v>3087</v>
      </c>
      <c r="CN9" s="764"/>
      <c r="CO9" s="764"/>
      <c r="CP9" s="764"/>
      <c r="CQ9" s="765"/>
      <c r="CR9" s="763">
        <v>199</v>
      </c>
      <c r="CS9" s="764"/>
      <c r="CT9" s="764"/>
      <c r="CU9" s="764"/>
      <c r="CV9" s="765"/>
      <c r="CW9" s="763">
        <v>287</v>
      </c>
      <c r="CX9" s="764"/>
      <c r="CY9" s="764"/>
      <c r="CZ9" s="764"/>
      <c r="DA9" s="765"/>
      <c r="DB9" s="763" t="s">
        <v>569</v>
      </c>
      <c r="DC9" s="764"/>
      <c r="DD9" s="764"/>
      <c r="DE9" s="764"/>
      <c r="DF9" s="765"/>
      <c r="DG9" s="763" t="s">
        <v>569</v>
      </c>
      <c r="DH9" s="764"/>
      <c r="DI9" s="764"/>
      <c r="DJ9" s="764"/>
      <c r="DK9" s="765"/>
      <c r="DL9" s="763" t="s">
        <v>569</v>
      </c>
      <c r="DM9" s="764"/>
      <c r="DN9" s="764"/>
      <c r="DO9" s="764"/>
      <c r="DP9" s="765"/>
      <c r="DQ9" s="763" t="s">
        <v>569</v>
      </c>
      <c r="DR9" s="764"/>
      <c r="DS9" s="764"/>
      <c r="DT9" s="764"/>
      <c r="DU9" s="765"/>
      <c r="DV9" s="760"/>
      <c r="DW9" s="761"/>
      <c r="DX9" s="761"/>
      <c r="DY9" s="761"/>
      <c r="DZ9" s="766"/>
      <c r="EA9" s="211"/>
    </row>
    <row r="10" spans="1:131" s="212" customFormat="1" ht="26.25" customHeight="1" x14ac:dyDescent="0.2">
      <c r="A10" s="215">
        <v>4</v>
      </c>
      <c r="B10" s="767" t="s">
        <v>377</v>
      </c>
      <c r="C10" s="768"/>
      <c r="D10" s="768"/>
      <c r="E10" s="768"/>
      <c r="F10" s="768"/>
      <c r="G10" s="768"/>
      <c r="H10" s="768"/>
      <c r="I10" s="768"/>
      <c r="J10" s="768"/>
      <c r="K10" s="768"/>
      <c r="L10" s="768"/>
      <c r="M10" s="768"/>
      <c r="N10" s="768"/>
      <c r="O10" s="768"/>
      <c r="P10" s="769"/>
      <c r="Q10" s="770">
        <v>18</v>
      </c>
      <c r="R10" s="771"/>
      <c r="S10" s="771"/>
      <c r="T10" s="771"/>
      <c r="U10" s="771"/>
      <c r="V10" s="771">
        <v>18</v>
      </c>
      <c r="W10" s="771"/>
      <c r="X10" s="771"/>
      <c r="Y10" s="771"/>
      <c r="Z10" s="771"/>
      <c r="AA10" s="771">
        <v>0</v>
      </c>
      <c r="AB10" s="771"/>
      <c r="AC10" s="771"/>
      <c r="AD10" s="771"/>
      <c r="AE10" s="772"/>
      <c r="AF10" s="773">
        <v>0</v>
      </c>
      <c r="AG10" s="774"/>
      <c r="AH10" s="774"/>
      <c r="AI10" s="774"/>
      <c r="AJ10" s="775"/>
      <c r="AK10" s="756">
        <v>9</v>
      </c>
      <c r="AL10" s="757"/>
      <c r="AM10" s="757"/>
      <c r="AN10" s="757"/>
      <c r="AO10" s="757"/>
      <c r="AP10" s="757" t="s">
        <v>552</v>
      </c>
      <c r="AQ10" s="757"/>
      <c r="AR10" s="757"/>
      <c r="AS10" s="757"/>
      <c r="AT10" s="757"/>
      <c r="AU10" s="758"/>
      <c r="AV10" s="758"/>
      <c r="AW10" s="758"/>
      <c r="AX10" s="758"/>
      <c r="AY10" s="759"/>
      <c r="AZ10" s="209"/>
      <c r="BA10" s="209"/>
      <c r="BB10" s="209"/>
      <c r="BC10" s="209"/>
      <c r="BD10" s="209"/>
      <c r="BE10" s="210"/>
      <c r="BF10" s="210"/>
      <c r="BG10" s="210"/>
      <c r="BH10" s="210"/>
      <c r="BI10" s="210"/>
      <c r="BJ10" s="210"/>
      <c r="BK10" s="210"/>
      <c r="BL10" s="210"/>
      <c r="BM10" s="210"/>
      <c r="BN10" s="210"/>
      <c r="BO10" s="210"/>
      <c r="BP10" s="210"/>
      <c r="BQ10" s="215">
        <v>4</v>
      </c>
      <c r="BR10" s="216"/>
      <c r="BS10" s="760" t="s">
        <v>559</v>
      </c>
      <c r="BT10" s="761"/>
      <c r="BU10" s="761"/>
      <c r="BV10" s="761"/>
      <c r="BW10" s="761"/>
      <c r="BX10" s="761"/>
      <c r="BY10" s="761"/>
      <c r="BZ10" s="761"/>
      <c r="CA10" s="761"/>
      <c r="CB10" s="761"/>
      <c r="CC10" s="761"/>
      <c r="CD10" s="761"/>
      <c r="CE10" s="761"/>
      <c r="CF10" s="761"/>
      <c r="CG10" s="762"/>
      <c r="CH10" s="763">
        <v>-16</v>
      </c>
      <c r="CI10" s="764"/>
      <c r="CJ10" s="764"/>
      <c r="CK10" s="764"/>
      <c r="CL10" s="765"/>
      <c r="CM10" s="763">
        <v>1734</v>
      </c>
      <c r="CN10" s="764"/>
      <c r="CO10" s="764"/>
      <c r="CP10" s="764"/>
      <c r="CQ10" s="765"/>
      <c r="CR10" s="763">
        <v>100</v>
      </c>
      <c r="CS10" s="764"/>
      <c r="CT10" s="764"/>
      <c r="CU10" s="764"/>
      <c r="CV10" s="765"/>
      <c r="CW10" s="763">
        <v>9</v>
      </c>
      <c r="CX10" s="764"/>
      <c r="CY10" s="764"/>
      <c r="CZ10" s="764"/>
      <c r="DA10" s="765"/>
      <c r="DB10" s="763" t="s">
        <v>569</v>
      </c>
      <c r="DC10" s="764"/>
      <c r="DD10" s="764"/>
      <c r="DE10" s="764"/>
      <c r="DF10" s="765"/>
      <c r="DG10" s="763" t="s">
        <v>569</v>
      </c>
      <c r="DH10" s="764"/>
      <c r="DI10" s="764"/>
      <c r="DJ10" s="764"/>
      <c r="DK10" s="765"/>
      <c r="DL10" s="763" t="s">
        <v>569</v>
      </c>
      <c r="DM10" s="764"/>
      <c r="DN10" s="764"/>
      <c r="DO10" s="764"/>
      <c r="DP10" s="765"/>
      <c r="DQ10" s="763" t="s">
        <v>569</v>
      </c>
      <c r="DR10" s="764"/>
      <c r="DS10" s="764"/>
      <c r="DT10" s="764"/>
      <c r="DU10" s="765"/>
      <c r="DV10" s="760"/>
      <c r="DW10" s="761"/>
      <c r="DX10" s="761"/>
      <c r="DY10" s="761"/>
      <c r="DZ10" s="766"/>
      <c r="EA10" s="211"/>
    </row>
    <row r="11" spans="1:131" s="212" customFormat="1" ht="26.25" customHeight="1" x14ac:dyDescent="0.2">
      <c r="A11" s="215">
        <v>5</v>
      </c>
      <c r="B11" s="767" t="s">
        <v>378</v>
      </c>
      <c r="C11" s="768"/>
      <c r="D11" s="768"/>
      <c r="E11" s="768"/>
      <c r="F11" s="768"/>
      <c r="G11" s="768"/>
      <c r="H11" s="768"/>
      <c r="I11" s="768"/>
      <c r="J11" s="768"/>
      <c r="K11" s="768"/>
      <c r="L11" s="768"/>
      <c r="M11" s="768"/>
      <c r="N11" s="768"/>
      <c r="O11" s="768"/>
      <c r="P11" s="769"/>
      <c r="Q11" s="770">
        <v>37</v>
      </c>
      <c r="R11" s="771"/>
      <c r="S11" s="771"/>
      <c r="T11" s="771"/>
      <c r="U11" s="771"/>
      <c r="V11" s="771">
        <v>22</v>
      </c>
      <c r="W11" s="771"/>
      <c r="X11" s="771"/>
      <c r="Y11" s="771"/>
      <c r="Z11" s="771"/>
      <c r="AA11" s="771">
        <v>15</v>
      </c>
      <c r="AB11" s="771"/>
      <c r="AC11" s="771"/>
      <c r="AD11" s="771"/>
      <c r="AE11" s="772"/>
      <c r="AF11" s="773" t="s">
        <v>122</v>
      </c>
      <c r="AG11" s="774"/>
      <c r="AH11" s="774"/>
      <c r="AI11" s="774"/>
      <c r="AJ11" s="775"/>
      <c r="AK11" s="756">
        <v>6</v>
      </c>
      <c r="AL11" s="757"/>
      <c r="AM11" s="757"/>
      <c r="AN11" s="757"/>
      <c r="AO11" s="757"/>
      <c r="AP11" s="757">
        <v>139</v>
      </c>
      <c r="AQ11" s="757"/>
      <c r="AR11" s="757"/>
      <c r="AS11" s="757"/>
      <c r="AT11" s="757"/>
      <c r="AU11" s="758"/>
      <c r="AV11" s="758"/>
      <c r="AW11" s="758"/>
      <c r="AX11" s="758"/>
      <c r="AY11" s="759"/>
      <c r="AZ11" s="209"/>
      <c r="BA11" s="209"/>
      <c r="BB11" s="209"/>
      <c r="BC11" s="209"/>
      <c r="BD11" s="209"/>
      <c r="BE11" s="210"/>
      <c r="BF11" s="210"/>
      <c r="BG11" s="210"/>
      <c r="BH11" s="210"/>
      <c r="BI11" s="210"/>
      <c r="BJ11" s="210"/>
      <c r="BK11" s="210"/>
      <c r="BL11" s="210"/>
      <c r="BM11" s="210"/>
      <c r="BN11" s="210"/>
      <c r="BO11" s="210"/>
      <c r="BP11" s="210"/>
      <c r="BQ11" s="215">
        <v>5</v>
      </c>
      <c r="BR11" s="216"/>
      <c r="BS11" s="760" t="s">
        <v>560</v>
      </c>
      <c r="BT11" s="761"/>
      <c r="BU11" s="761"/>
      <c r="BV11" s="761"/>
      <c r="BW11" s="761"/>
      <c r="BX11" s="761"/>
      <c r="BY11" s="761"/>
      <c r="BZ11" s="761"/>
      <c r="CA11" s="761"/>
      <c r="CB11" s="761"/>
      <c r="CC11" s="761"/>
      <c r="CD11" s="761"/>
      <c r="CE11" s="761"/>
      <c r="CF11" s="761"/>
      <c r="CG11" s="762"/>
      <c r="CH11" s="763">
        <v>-5</v>
      </c>
      <c r="CI11" s="764"/>
      <c r="CJ11" s="764"/>
      <c r="CK11" s="764"/>
      <c r="CL11" s="765"/>
      <c r="CM11" s="763">
        <v>769</v>
      </c>
      <c r="CN11" s="764"/>
      <c r="CO11" s="764"/>
      <c r="CP11" s="764"/>
      <c r="CQ11" s="765"/>
      <c r="CR11" s="763">
        <v>63</v>
      </c>
      <c r="CS11" s="764"/>
      <c r="CT11" s="764"/>
      <c r="CU11" s="764"/>
      <c r="CV11" s="765"/>
      <c r="CW11" s="763">
        <v>3</v>
      </c>
      <c r="CX11" s="764"/>
      <c r="CY11" s="764"/>
      <c r="CZ11" s="764"/>
      <c r="DA11" s="765"/>
      <c r="DB11" s="763" t="s">
        <v>569</v>
      </c>
      <c r="DC11" s="764"/>
      <c r="DD11" s="764"/>
      <c r="DE11" s="764"/>
      <c r="DF11" s="765"/>
      <c r="DG11" s="763" t="s">
        <v>569</v>
      </c>
      <c r="DH11" s="764"/>
      <c r="DI11" s="764"/>
      <c r="DJ11" s="764"/>
      <c r="DK11" s="765"/>
      <c r="DL11" s="763" t="s">
        <v>569</v>
      </c>
      <c r="DM11" s="764"/>
      <c r="DN11" s="764"/>
      <c r="DO11" s="764"/>
      <c r="DP11" s="765"/>
      <c r="DQ11" s="763" t="s">
        <v>569</v>
      </c>
      <c r="DR11" s="764"/>
      <c r="DS11" s="764"/>
      <c r="DT11" s="764"/>
      <c r="DU11" s="765"/>
      <c r="DV11" s="760"/>
      <c r="DW11" s="761"/>
      <c r="DX11" s="761"/>
      <c r="DY11" s="761"/>
      <c r="DZ11" s="766"/>
      <c r="EA11" s="211"/>
    </row>
    <row r="12" spans="1:131" s="212" customFormat="1" ht="26.25" customHeight="1" x14ac:dyDescent="0.2">
      <c r="A12" s="215">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09"/>
      <c r="BA12" s="209"/>
      <c r="BB12" s="209"/>
      <c r="BC12" s="209"/>
      <c r="BD12" s="209"/>
      <c r="BE12" s="210"/>
      <c r="BF12" s="210"/>
      <c r="BG12" s="210"/>
      <c r="BH12" s="210"/>
      <c r="BI12" s="210"/>
      <c r="BJ12" s="210"/>
      <c r="BK12" s="210"/>
      <c r="BL12" s="210"/>
      <c r="BM12" s="210"/>
      <c r="BN12" s="210"/>
      <c r="BO12" s="210"/>
      <c r="BP12" s="210"/>
      <c r="BQ12" s="215">
        <v>6</v>
      </c>
      <c r="BR12" s="216"/>
      <c r="BS12" s="760" t="s">
        <v>561</v>
      </c>
      <c r="BT12" s="761"/>
      <c r="BU12" s="761"/>
      <c r="BV12" s="761"/>
      <c r="BW12" s="761"/>
      <c r="BX12" s="761"/>
      <c r="BY12" s="761"/>
      <c r="BZ12" s="761"/>
      <c r="CA12" s="761"/>
      <c r="CB12" s="761"/>
      <c r="CC12" s="761"/>
      <c r="CD12" s="761"/>
      <c r="CE12" s="761"/>
      <c r="CF12" s="761"/>
      <c r="CG12" s="762"/>
      <c r="CH12" s="763">
        <v>30</v>
      </c>
      <c r="CI12" s="764"/>
      <c r="CJ12" s="764"/>
      <c r="CK12" s="764"/>
      <c r="CL12" s="765"/>
      <c r="CM12" s="763">
        <v>556</v>
      </c>
      <c r="CN12" s="764"/>
      <c r="CO12" s="764"/>
      <c r="CP12" s="764"/>
      <c r="CQ12" s="765"/>
      <c r="CR12" s="763">
        <v>7</v>
      </c>
      <c r="CS12" s="764"/>
      <c r="CT12" s="764"/>
      <c r="CU12" s="764"/>
      <c r="CV12" s="765"/>
      <c r="CW12" s="763" t="s">
        <v>569</v>
      </c>
      <c r="CX12" s="764"/>
      <c r="CY12" s="764"/>
      <c r="CZ12" s="764"/>
      <c r="DA12" s="765"/>
      <c r="DB12" s="763" t="s">
        <v>569</v>
      </c>
      <c r="DC12" s="764"/>
      <c r="DD12" s="764"/>
      <c r="DE12" s="764"/>
      <c r="DF12" s="765"/>
      <c r="DG12" s="763" t="s">
        <v>569</v>
      </c>
      <c r="DH12" s="764"/>
      <c r="DI12" s="764"/>
      <c r="DJ12" s="764"/>
      <c r="DK12" s="765"/>
      <c r="DL12" s="763" t="s">
        <v>569</v>
      </c>
      <c r="DM12" s="764"/>
      <c r="DN12" s="764"/>
      <c r="DO12" s="764"/>
      <c r="DP12" s="765"/>
      <c r="DQ12" s="763" t="s">
        <v>569</v>
      </c>
      <c r="DR12" s="764"/>
      <c r="DS12" s="764"/>
      <c r="DT12" s="764"/>
      <c r="DU12" s="765"/>
      <c r="DV12" s="760"/>
      <c r="DW12" s="761"/>
      <c r="DX12" s="761"/>
      <c r="DY12" s="761"/>
      <c r="DZ12" s="766"/>
      <c r="EA12" s="211"/>
    </row>
    <row r="13" spans="1:131" s="212" customFormat="1" ht="26.25" customHeight="1" x14ac:dyDescent="0.2">
      <c r="A13" s="215">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09"/>
      <c r="BA13" s="209"/>
      <c r="BB13" s="209"/>
      <c r="BC13" s="209"/>
      <c r="BD13" s="209"/>
      <c r="BE13" s="210"/>
      <c r="BF13" s="210"/>
      <c r="BG13" s="210"/>
      <c r="BH13" s="210"/>
      <c r="BI13" s="210"/>
      <c r="BJ13" s="210"/>
      <c r="BK13" s="210"/>
      <c r="BL13" s="210"/>
      <c r="BM13" s="210"/>
      <c r="BN13" s="210"/>
      <c r="BO13" s="210"/>
      <c r="BP13" s="210"/>
      <c r="BQ13" s="215">
        <v>7</v>
      </c>
      <c r="BR13" s="216"/>
      <c r="BS13" s="760" t="s">
        <v>562</v>
      </c>
      <c r="BT13" s="761"/>
      <c r="BU13" s="761"/>
      <c r="BV13" s="761"/>
      <c r="BW13" s="761"/>
      <c r="BX13" s="761"/>
      <c r="BY13" s="761"/>
      <c r="BZ13" s="761"/>
      <c r="CA13" s="761"/>
      <c r="CB13" s="761"/>
      <c r="CC13" s="761"/>
      <c r="CD13" s="761"/>
      <c r="CE13" s="761"/>
      <c r="CF13" s="761"/>
      <c r="CG13" s="762"/>
      <c r="CH13" s="763">
        <v>34</v>
      </c>
      <c r="CI13" s="764"/>
      <c r="CJ13" s="764"/>
      <c r="CK13" s="764"/>
      <c r="CL13" s="765"/>
      <c r="CM13" s="763">
        <v>712</v>
      </c>
      <c r="CN13" s="764"/>
      <c r="CO13" s="764"/>
      <c r="CP13" s="764"/>
      <c r="CQ13" s="765"/>
      <c r="CR13" s="763">
        <v>450</v>
      </c>
      <c r="CS13" s="764"/>
      <c r="CT13" s="764"/>
      <c r="CU13" s="764"/>
      <c r="CV13" s="765"/>
      <c r="CW13" s="763" t="s">
        <v>569</v>
      </c>
      <c r="CX13" s="764"/>
      <c r="CY13" s="764"/>
      <c r="CZ13" s="764"/>
      <c r="DA13" s="765"/>
      <c r="DB13" s="763" t="s">
        <v>569</v>
      </c>
      <c r="DC13" s="764"/>
      <c r="DD13" s="764"/>
      <c r="DE13" s="764"/>
      <c r="DF13" s="765"/>
      <c r="DG13" s="763" t="s">
        <v>569</v>
      </c>
      <c r="DH13" s="764"/>
      <c r="DI13" s="764"/>
      <c r="DJ13" s="764"/>
      <c r="DK13" s="765"/>
      <c r="DL13" s="763" t="s">
        <v>569</v>
      </c>
      <c r="DM13" s="764"/>
      <c r="DN13" s="764"/>
      <c r="DO13" s="764"/>
      <c r="DP13" s="765"/>
      <c r="DQ13" s="763" t="s">
        <v>569</v>
      </c>
      <c r="DR13" s="764"/>
      <c r="DS13" s="764"/>
      <c r="DT13" s="764"/>
      <c r="DU13" s="765"/>
      <c r="DV13" s="760"/>
      <c r="DW13" s="761"/>
      <c r="DX13" s="761"/>
      <c r="DY13" s="761"/>
      <c r="DZ13" s="766"/>
      <c r="EA13" s="211"/>
    </row>
    <row r="14" spans="1:131" s="212" customFormat="1" ht="26.25" customHeight="1" x14ac:dyDescent="0.2">
      <c r="A14" s="215">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09"/>
      <c r="BA14" s="209"/>
      <c r="BB14" s="209"/>
      <c r="BC14" s="209"/>
      <c r="BD14" s="209"/>
      <c r="BE14" s="210"/>
      <c r="BF14" s="210"/>
      <c r="BG14" s="210"/>
      <c r="BH14" s="210"/>
      <c r="BI14" s="210"/>
      <c r="BJ14" s="210"/>
      <c r="BK14" s="210"/>
      <c r="BL14" s="210"/>
      <c r="BM14" s="210"/>
      <c r="BN14" s="210"/>
      <c r="BO14" s="210"/>
      <c r="BP14" s="210"/>
      <c r="BQ14" s="215">
        <v>8</v>
      </c>
      <c r="BR14" s="216"/>
      <c r="BS14" s="760" t="s">
        <v>563</v>
      </c>
      <c r="BT14" s="761"/>
      <c r="BU14" s="761"/>
      <c r="BV14" s="761"/>
      <c r="BW14" s="761"/>
      <c r="BX14" s="761"/>
      <c r="BY14" s="761"/>
      <c r="BZ14" s="761"/>
      <c r="CA14" s="761"/>
      <c r="CB14" s="761"/>
      <c r="CC14" s="761"/>
      <c r="CD14" s="761"/>
      <c r="CE14" s="761"/>
      <c r="CF14" s="761"/>
      <c r="CG14" s="762"/>
      <c r="CH14" s="763">
        <v>-47</v>
      </c>
      <c r="CI14" s="764"/>
      <c r="CJ14" s="764"/>
      <c r="CK14" s="764"/>
      <c r="CL14" s="765"/>
      <c r="CM14" s="763">
        <v>1442</v>
      </c>
      <c r="CN14" s="764"/>
      <c r="CO14" s="764"/>
      <c r="CP14" s="764"/>
      <c r="CQ14" s="765"/>
      <c r="CR14" s="763">
        <v>300</v>
      </c>
      <c r="CS14" s="764"/>
      <c r="CT14" s="764"/>
      <c r="CU14" s="764"/>
      <c r="CV14" s="765"/>
      <c r="CW14" s="763">
        <v>28</v>
      </c>
      <c r="CX14" s="764"/>
      <c r="CY14" s="764"/>
      <c r="CZ14" s="764"/>
      <c r="DA14" s="765"/>
      <c r="DB14" s="763" t="s">
        <v>569</v>
      </c>
      <c r="DC14" s="764"/>
      <c r="DD14" s="764"/>
      <c r="DE14" s="764"/>
      <c r="DF14" s="765"/>
      <c r="DG14" s="763" t="s">
        <v>569</v>
      </c>
      <c r="DH14" s="764"/>
      <c r="DI14" s="764"/>
      <c r="DJ14" s="764"/>
      <c r="DK14" s="765"/>
      <c r="DL14" s="763" t="s">
        <v>569</v>
      </c>
      <c r="DM14" s="764"/>
      <c r="DN14" s="764"/>
      <c r="DO14" s="764"/>
      <c r="DP14" s="765"/>
      <c r="DQ14" s="763" t="s">
        <v>569</v>
      </c>
      <c r="DR14" s="764"/>
      <c r="DS14" s="764"/>
      <c r="DT14" s="764"/>
      <c r="DU14" s="765"/>
      <c r="DV14" s="760"/>
      <c r="DW14" s="761"/>
      <c r="DX14" s="761"/>
      <c r="DY14" s="761"/>
      <c r="DZ14" s="766"/>
      <c r="EA14" s="211"/>
    </row>
    <row r="15" spans="1:131" s="212" customFormat="1" ht="26.25" customHeight="1" x14ac:dyDescent="0.2">
      <c r="A15" s="215">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09"/>
      <c r="BA15" s="209"/>
      <c r="BB15" s="209"/>
      <c r="BC15" s="209"/>
      <c r="BD15" s="209"/>
      <c r="BE15" s="210"/>
      <c r="BF15" s="210"/>
      <c r="BG15" s="210"/>
      <c r="BH15" s="210"/>
      <c r="BI15" s="210"/>
      <c r="BJ15" s="210"/>
      <c r="BK15" s="210"/>
      <c r="BL15" s="210"/>
      <c r="BM15" s="210"/>
      <c r="BN15" s="210"/>
      <c r="BO15" s="210"/>
      <c r="BP15" s="210"/>
      <c r="BQ15" s="215">
        <v>9</v>
      </c>
      <c r="BR15" s="216"/>
      <c r="BS15" s="760" t="s">
        <v>564</v>
      </c>
      <c r="BT15" s="761"/>
      <c r="BU15" s="761"/>
      <c r="BV15" s="761"/>
      <c r="BW15" s="761"/>
      <c r="BX15" s="761"/>
      <c r="BY15" s="761"/>
      <c r="BZ15" s="761"/>
      <c r="CA15" s="761"/>
      <c r="CB15" s="761"/>
      <c r="CC15" s="761"/>
      <c r="CD15" s="761"/>
      <c r="CE15" s="761"/>
      <c r="CF15" s="761"/>
      <c r="CG15" s="762"/>
      <c r="CH15" s="763">
        <v>52</v>
      </c>
      <c r="CI15" s="764"/>
      <c r="CJ15" s="764"/>
      <c r="CK15" s="764"/>
      <c r="CL15" s="765"/>
      <c r="CM15" s="763">
        <v>720</v>
      </c>
      <c r="CN15" s="764"/>
      <c r="CO15" s="764"/>
      <c r="CP15" s="764"/>
      <c r="CQ15" s="765"/>
      <c r="CR15" s="763">
        <v>12</v>
      </c>
      <c r="CS15" s="764"/>
      <c r="CT15" s="764"/>
      <c r="CU15" s="764"/>
      <c r="CV15" s="765"/>
      <c r="CW15" s="763">
        <v>61</v>
      </c>
      <c r="CX15" s="764"/>
      <c r="CY15" s="764"/>
      <c r="CZ15" s="764"/>
      <c r="DA15" s="765"/>
      <c r="DB15" s="763" t="s">
        <v>569</v>
      </c>
      <c r="DC15" s="764"/>
      <c r="DD15" s="764"/>
      <c r="DE15" s="764"/>
      <c r="DF15" s="765"/>
      <c r="DG15" s="763" t="s">
        <v>569</v>
      </c>
      <c r="DH15" s="764"/>
      <c r="DI15" s="764"/>
      <c r="DJ15" s="764"/>
      <c r="DK15" s="765"/>
      <c r="DL15" s="763" t="s">
        <v>569</v>
      </c>
      <c r="DM15" s="764"/>
      <c r="DN15" s="764"/>
      <c r="DO15" s="764"/>
      <c r="DP15" s="765"/>
      <c r="DQ15" s="763" t="s">
        <v>569</v>
      </c>
      <c r="DR15" s="764"/>
      <c r="DS15" s="764"/>
      <c r="DT15" s="764"/>
      <c r="DU15" s="765"/>
      <c r="DV15" s="760"/>
      <c r="DW15" s="761"/>
      <c r="DX15" s="761"/>
      <c r="DY15" s="761"/>
      <c r="DZ15" s="766"/>
      <c r="EA15" s="211"/>
    </row>
    <row r="16" spans="1:131" s="212" customFormat="1" ht="26.25" customHeight="1" x14ac:dyDescent="0.2">
      <c r="A16" s="215">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09"/>
      <c r="BA16" s="209"/>
      <c r="BB16" s="209"/>
      <c r="BC16" s="209"/>
      <c r="BD16" s="209"/>
      <c r="BE16" s="210"/>
      <c r="BF16" s="210"/>
      <c r="BG16" s="210"/>
      <c r="BH16" s="210"/>
      <c r="BI16" s="210"/>
      <c r="BJ16" s="210"/>
      <c r="BK16" s="210"/>
      <c r="BL16" s="210"/>
      <c r="BM16" s="210"/>
      <c r="BN16" s="210"/>
      <c r="BO16" s="210"/>
      <c r="BP16" s="210"/>
      <c r="BQ16" s="215">
        <v>10</v>
      </c>
      <c r="BR16" s="216"/>
      <c r="BS16" s="760" t="s">
        <v>565</v>
      </c>
      <c r="BT16" s="761"/>
      <c r="BU16" s="761"/>
      <c r="BV16" s="761"/>
      <c r="BW16" s="761"/>
      <c r="BX16" s="761"/>
      <c r="BY16" s="761"/>
      <c r="BZ16" s="761"/>
      <c r="CA16" s="761"/>
      <c r="CB16" s="761"/>
      <c r="CC16" s="761"/>
      <c r="CD16" s="761"/>
      <c r="CE16" s="761"/>
      <c r="CF16" s="761"/>
      <c r="CG16" s="762"/>
      <c r="CH16" s="763">
        <v>21</v>
      </c>
      <c r="CI16" s="764"/>
      <c r="CJ16" s="764"/>
      <c r="CK16" s="764"/>
      <c r="CL16" s="765"/>
      <c r="CM16" s="763">
        <v>31</v>
      </c>
      <c r="CN16" s="764"/>
      <c r="CO16" s="764"/>
      <c r="CP16" s="764"/>
      <c r="CQ16" s="765"/>
      <c r="CR16" s="763">
        <v>10</v>
      </c>
      <c r="CS16" s="764"/>
      <c r="CT16" s="764"/>
      <c r="CU16" s="764"/>
      <c r="CV16" s="765"/>
      <c r="CW16" s="763">
        <v>49</v>
      </c>
      <c r="CX16" s="764"/>
      <c r="CY16" s="764"/>
      <c r="CZ16" s="764"/>
      <c r="DA16" s="765"/>
      <c r="DB16" s="763" t="s">
        <v>569</v>
      </c>
      <c r="DC16" s="764"/>
      <c r="DD16" s="764"/>
      <c r="DE16" s="764"/>
      <c r="DF16" s="765"/>
      <c r="DG16" s="763" t="s">
        <v>569</v>
      </c>
      <c r="DH16" s="764"/>
      <c r="DI16" s="764"/>
      <c r="DJ16" s="764"/>
      <c r="DK16" s="765"/>
      <c r="DL16" s="763" t="s">
        <v>569</v>
      </c>
      <c r="DM16" s="764"/>
      <c r="DN16" s="764"/>
      <c r="DO16" s="764"/>
      <c r="DP16" s="765"/>
      <c r="DQ16" s="763" t="s">
        <v>569</v>
      </c>
      <c r="DR16" s="764"/>
      <c r="DS16" s="764"/>
      <c r="DT16" s="764"/>
      <c r="DU16" s="765"/>
      <c r="DV16" s="760"/>
      <c r="DW16" s="761"/>
      <c r="DX16" s="761"/>
      <c r="DY16" s="761"/>
      <c r="DZ16" s="766"/>
      <c r="EA16" s="211"/>
    </row>
    <row r="17" spans="1:131" s="212" customFormat="1" ht="26.25" customHeight="1" x14ac:dyDescent="0.2">
      <c r="A17" s="215">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09"/>
      <c r="BA17" s="209"/>
      <c r="BB17" s="209"/>
      <c r="BC17" s="209"/>
      <c r="BD17" s="209"/>
      <c r="BE17" s="210"/>
      <c r="BF17" s="210"/>
      <c r="BG17" s="210"/>
      <c r="BH17" s="210"/>
      <c r="BI17" s="210"/>
      <c r="BJ17" s="210"/>
      <c r="BK17" s="210"/>
      <c r="BL17" s="210"/>
      <c r="BM17" s="210"/>
      <c r="BN17" s="210"/>
      <c r="BO17" s="210"/>
      <c r="BP17" s="210"/>
      <c r="BQ17" s="215">
        <v>11</v>
      </c>
      <c r="BR17" s="216"/>
      <c r="BS17" s="760" t="s">
        <v>566</v>
      </c>
      <c r="BT17" s="761"/>
      <c r="BU17" s="761"/>
      <c r="BV17" s="761"/>
      <c r="BW17" s="761"/>
      <c r="BX17" s="761"/>
      <c r="BY17" s="761"/>
      <c r="BZ17" s="761"/>
      <c r="CA17" s="761"/>
      <c r="CB17" s="761"/>
      <c r="CC17" s="761"/>
      <c r="CD17" s="761"/>
      <c r="CE17" s="761"/>
      <c r="CF17" s="761"/>
      <c r="CG17" s="762"/>
      <c r="CH17" s="763">
        <v>14</v>
      </c>
      <c r="CI17" s="764"/>
      <c r="CJ17" s="764"/>
      <c r="CK17" s="764"/>
      <c r="CL17" s="765"/>
      <c r="CM17" s="763">
        <v>450</v>
      </c>
      <c r="CN17" s="764"/>
      <c r="CO17" s="764"/>
      <c r="CP17" s="764"/>
      <c r="CQ17" s="765"/>
      <c r="CR17" s="763" t="s">
        <v>569</v>
      </c>
      <c r="CS17" s="764"/>
      <c r="CT17" s="764"/>
      <c r="CU17" s="764"/>
      <c r="CV17" s="765"/>
      <c r="CW17" s="763">
        <v>40</v>
      </c>
      <c r="CX17" s="764"/>
      <c r="CY17" s="764"/>
      <c r="CZ17" s="764"/>
      <c r="DA17" s="765"/>
      <c r="DB17" s="763" t="s">
        <v>569</v>
      </c>
      <c r="DC17" s="764"/>
      <c r="DD17" s="764"/>
      <c r="DE17" s="764"/>
      <c r="DF17" s="765"/>
      <c r="DG17" s="763" t="s">
        <v>569</v>
      </c>
      <c r="DH17" s="764"/>
      <c r="DI17" s="764"/>
      <c r="DJ17" s="764"/>
      <c r="DK17" s="765"/>
      <c r="DL17" s="763" t="s">
        <v>569</v>
      </c>
      <c r="DM17" s="764"/>
      <c r="DN17" s="764"/>
      <c r="DO17" s="764"/>
      <c r="DP17" s="765"/>
      <c r="DQ17" s="763" t="s">
        <v>569</v>
      </c>
      <c r="DR17" s="764"/>
      <c r="DS17" s="764"/>
      <c r="DT17" s="764"/>
      <c r="DU17" s="765"/>
      <c r="DV17" s="760"/>
      <c r="DW17" s="761"/>
      <c r="DX17" s="761"/>
      <c r="DY17" s="761"/>
      <c r="DZ17" s="766"/>
      <c r="EA17" s="211"/>
    </row>
    <row r="18" spans="1:131" s="212" customFormat="1" ht="26.25" customHeight="1" x14ac:dyDescent="0.2">
      <c r="A18" s="215">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09"/>
      <c r="BA18" s="209"/>
      <c r="BB18" s="209"/>
      <c r="BC18" s="209"/>
      <c r="BD18" s="209"/>
      <c r="BE18" s="210"/>
      <c r="BF18" s="210"/>
      <c r="BG18" s="210"/>
      <c r="BH18" s="210"/>
      <c r="BI18" s="210"/>
      <c r="BJ18" s="210"/>
      <c r="BK18" s="210"/>
      <c r="BL18" s="210"/>
      <c r="BM18" s="210"/>
      <c r="BN18" s="210"/>
      <c r="BO18" s="210"/>
      <c r="BP18" s="210"/>
      <c r="BQ18" s="215">
        <v>12</v>
      </c>
      <c r="BR18" s="216"/>
      <c r="BS18" s="760" t="s">
        <v>567</v>
      </c>
      <c r="BT18" s="761"/>
      <c r="BU18" s="761"/>
      <c r="BV18" s="761"/>
      <c r="BW18" s="761"/>
      <c r="BX18" s="761"/>
      <c r="BY18" s="761"/>
      <c r="BZ18" s="761"/>
      <c r="CA18" s="761"/>
      <c r="CB18" s="761"/>
      <c r="CC18" s="761"/>
      <c r="CD18" s="761"/>
      <c r="CE18" s="761"/>
      <c r="CF18" s="761"/>
      <c r="CG18" s="762"/>
      <c r="CH18" s="763">
        <v>-7</v>
      </c>
      <c r="CI18" s="764"/>
      <c r="CJ18" s="764"/>
      <c r="CK18" s="764"/>
      <c r="CL18" s="765"/>
      <c r="CM18" s="763">
        <v>17</v>
      </c>
      <c r="CN18" s="764"/>
      <c r="CO18" s="764"/>
      <c r="CP18" s="764"/>
      <c r="CQ18" s="765"/>
      <c r="CR18" s="763" t="s">
        <v>569</v>
      </c>
      <c r="CS18" s="764"/>
      <c r="CT18" s="764"/>
      <c r="CU18" s="764"/>
      <c r="CV18" s="765"/>
      <c r="CW18" s="763">
        <v>39</v>
      </c>
      <c r="CX18" s="764"/>
      <c r="CY18" s="764"/>
      <c r="CZ18" s="764"/>
      <c r="DA18" s="765"/>
      <c r="DB18" s="763" t="s">
        <v>569</v>
      </c>
      <c r="DC18" s="764"/>
      <c r="DD18" s="764"/>
      <c r="DE18" s="764"/>
      <c r="DF18" s="765"/>
      <c r="DG18" s="763" t="s">
        <v>569</v>
      </c>
      <c r="DH18" s="764"/>
      <c r="DI18" s="764"/>
      <c r="DJ18" s="764"/>
      <c r="DK18" s="765"/>
      <c r="DL18" s="763" t="s">
        <v>569</v>
      </c>
      <c r="DM18" s="764"/>
      <c r="DN18" s="764"/>
      <c r="DO18" s="764"/>
      <c r="DP18" s="765"/>
      <c r="DQ18" s="763" t="s">
        <v>569</v>
      </c>
      <c r="DR18" s="764"/>
      <c r="DS18" s="764"/>
      <c r="DT18" s="764"/>
      <c r="DU18" s="765"/>
      <c r="DV18" s="760"/>
      <c r="DW18" s="761"/>
      <c r="DX18" s="761"/>
      <c r="DY18" s="761"/>
      <c r="DZ18" s="766"/>
      <c r="EA18" s="211"/>
    </row>
    <row r="19" spans="1:131" s="212" customFormat="1" ht="26.25" customHeight="1" x14ac:dyDescent="0.2">
      <c r="A19" s="215">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09"/>
      <c r="BA19" s="209"/>
      <c r="BB19" s="209"/>
      <c r="BC19" s="209"/>
      <c r="BD19" s="209"/>
      <c r="BE19" s="210"/>
      <c r="BF19" s="210"/>
      <c r="BG19" s="210"/>
      <c r="BH19" s="210"/>
      <c r="BI19" s="210"/>
      <c r="BJ19" s="210"/>
      <c r="BK19" s="210"/>
      <c r="BL19" s="210"/>
      <c r="BM19" s="210"/>
      <c r="BN19" s="210"/>
      <c r="BO19" s="210"/>
      <c r="BP19" s="210"/>
      <c r="BQ19" s="215">
        <v>13</v>
      </c>
      <c r="BR19" s="216"/>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1"/>
    </row>
    <row r="20" spans="1:131" s="212" customFormat="1" ht="26.25" customHeight="1" x14ac:dyDescent="0.2">
      <c r="A20" s="215">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09"/>
      <c r="BA20" s="209"/>
      <c r="BB20" s="209"/>
      <c r="BC20" s="209"/>
      <c r="BD20" s="209"/>
      <c r="BE20" s="210"/>
      <c r="BF20" s="210"/>
      <c r="BG20" s="210"/>
      <c r="BH20" s="210"/>
      <c r="BI20" s="210"/>
      <c r="BJ20" s="210"/>
      <c r="BK20" s="210"/>
      <c r="BL20" s="210"/>
      <c r="BM20" s="210"/>
      <c r="BN20" s="210"/>
      <c r="BO20" s="210"/>
      <c r="BP20" s="210"/>
      <c r="BQ20" s="215">
        <v>14</v>
      </c>
      <c r="BR20" s="216"/>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1"/>
    </row>
    <row r="21" spans="1:131" s="212" customFormat="1" ht="26.25" customHeight="1" thickBot="1" x14ac:dyDescent="0.25">
      <c r="A21" s="215">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09"/>
      <c r="BA21" s="209"/>
      <c r="BB21" s="209"/>
      <c r="BC21" s="209"/>
      <c r="BD21" s="209"/>
      <c r="BE21" s="210"/>
      <c r="BF21" s="210"/>
      <c r="BG21" s="210"/>
      <c r="BH21" s="210"/>
      <c r="BI21" s="210"/>
      <c r="BJ21" s="210"/>
      <c r="BK21" s="210"/>
      <c r="BL21" s="210"/>
      <c r="BM21" s="210"/>
      <c r="BN21" s="210"/>
      <c r="BO21" s="210"/>
      <c r="BP21" s="210"/>
      <c r="BQ21" s="215">
        <v>15</v>
      </c>
      <c r="BR21" s="216"/>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1"/>
    </row>
    <row r="22" spans="1:131" s="212" customFormat="1" ht="26.25" customHeight="1" x14ac:dyDescent="0.2">
      <c r="A22" s="215">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379</v>
      </c>
      <c r="BA22" s="793"/>
      <c r="BB22" s="793"/>
      <c r="BC22" s="793"/>
      <c r="BD22" s="794"/>
      <c r="BE22" s="210"/>
      <c r="BF22" s="210"/>
      <c r="BG22" s="210"/>
      <c r="BH22" s="210"/>
      <c r="BI22" s="210"/>
      <c r="BJ22" s="210"/>
      <c r="BK22" s="210"/>
      <c r="BL22" s="210"/>
      <c r="BM22" s="210"/>
      <c r="BN22" s="210"/>
      <c r="BO22" s="210"/>
      <c r="BP22" s="210"/>
      <c r="BQ22" s="215">
        <v>16</v>
      </c>
      <c r="BR22" s="216"/>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1"/>
    </row>
    <row r="23" spans="1:131" s="212" customFormat="1" ht="26.25" customHeight="1" thickBot="1" x14ac:dyDescent="0.25">
      <c r="A23" s="217" t="s">
        <v>380</v>
      </c>
      <c r="B23" s="776" t="s">
        <v>381</v>
      </c>
      <c r="C23" s="777"/>
      <c r="D23" s="777"/>
      <c r="E23" s="777"/>
      <c r="F23" s="777"/>
      <c r="G23" s="777"/>
      <c r="H23" s="777"/>
      <c r="I23" s="777"/>
      <c r="J23" s="777"/>
      <c r="K23" s="777"/>
      <c r="L23" s="777"/>
      <c r="M23" s="777"/>
      <c r="N23" s="777"/>
      <c r="O23" s="777"/>
      <c r="P23" s="778"/>
      <c r="Q23" s="779">
        <v>239932</v>
      </c>
      <c r="R23" s="780"/>
      <c r="S23" s="780"/>
      <c r="T23" s="780"/>
      <c r="U23" s="780"/>
      <c r="V23" s="780">
        <v>236476</v>
      </c>
      <c r="W23" s="780"/>
      <c r="X23" s="780"/>
      <c r="Y23" s="780"/>
      <c r="Z23" s="780"/>
      <c r="AA23" s="780">
        <v>3455</v>
      </c>
      <c r="AB23" s="780"/>
      <c r="AC23" s="780"/>
      <c r="AD23" s="780"/>
      <c r="AE23" s="781"/>
      <c r="AF23" s="782">
        <v>2809</v>
      </c>
      <c r="AG23" s="780"/>
      <c r="AH23" s="780"/>
      <c r="AI23" s="780"/>
      <c r="AJ23" s="783"/>
      <c r="AK23" s="784"/>
      <c r="AL23" s="785"/>
      <c r="AM23" s="785"/>
      <c r="AN23" s="785"/>
      <c r="AO23" s="785"/>
      <c r="AP23" s="780"/>
      <c r="AQ23" s="780"/>
      <c r="AR23" s="780"/>
      <c r="AS23" s="780"/>
      <c r="AT23" s="780"/>
      <c r="AU23" s="796"/>
      <c r="AV23" s="796"/>
      <c r="AW23" s="796"/>
      <c r="AX23" s="796"/>
      <c r="AY23" s="797"/>
      <c r="AZ23" s="798" t="s">
        <v>122</v>
      </c>
      <c r="BA23" s="799"/>
      <c r="BB23" s="799"/>
      <c r="BC23" s="799"/>
      <c r="BD23" s="800"/>
      <c r="BE23" s="210"/>
      <c r="BF23" s="210"/>
      <c r="BG23" s="210"/>
      <c r="BH23" s="210"/>
      <c r="BI23" s="210"/>
      <c r="BJ23" s="210"/>
      <c r="BK23" s="210"/>
      <c r="BL23" s="210"/>
      <c r="BM23" s="210"/>
      <c r="BN23" s="210"/>
      <c r="BO23" s="210"/>
      <c r="BP23" s="210"/>
      <c r="BQ23" s="215">
        <v>17</v>
      </c>
      <c r="BR23" s="216"/>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1"/>
    </row>
    <row r="24" spans="1:131" s="212" customFormat="1" ht="26.25" customHeight="1" x14ac:dyDescent="0.2">
      <c r="A24" s="795" t="s">
        <v>382</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09"/>
      <c r="BA24" s="209"/>
      <c r="BB24" s="209"/>
      <c r="BC24" s="209"/>
      <c r="BD24" s="209"/>
      <c r="BE24" s="210"/>
      <c r="BF24" s="210"/>
      <c r="BG24" s="210"/>
      <c r="BH24" s="210"/>
      <c r="BI24" s="210"/>
      <c r="BJ24" s="210"/>
      <c r="BK24" s="210"/>
      <c r="BL24" s="210"/>
      <c r="BM24" s="210"/>
      <c r="BN24" s="210"/>
      <c r="BO24" s="210"/>
      <c r="BP24" s="210"/>
      <c r="BQ24" s="215">
        <v>18</v>
      </c>
      <c r="BR24" s="216"/>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1"/>
    </row>
    <row r="25" spans="1:131" ht="26.25" customHeight="1" thickBot="1" x14ac:dyDescent="0.25">
      <c r="A25" s="712" t="s">
        <v>383</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09"/>
      <c r="BK25" s="209"/>
      <c r="BL25" s="209"/>
      <c r="BM25" s="209"/>
      <c r="BN25" s="209"/>
      <c r="BO25" s="218"/>
      <c r="BP25" s="218"/>
      <c r="BQ25" s="215">
        <v>19</v>
      </c>
      <c r="BR25" s="216"/>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07"/>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384</v>
      </c>
      <c r="R26" s="721"/>
      <c r="S26" s="721"/>
      <c r="T26" s="721"/>
      <c r="U26" s="722"/>
      <c r="V26" s="720" t="s">
        <v>385</v>
      </c>
      <c r="W26" s="721"/>
      <c r="X26" s="721"/>
      <c r="Y26" s="721"/>
      <c r="Z26" s="722"/>
      <c r="AA26" s="720" t="s">
        <v>386</v>
      </c>
      <c r="AB26" s="721"/>
      <c r="AC26" s="721"/>
      <c r="AD26" s="721"/>
      <c r="AE26" s="721"/>
      <c r="AF26" s="801" t="s">
        <v>387</v>
      </c>
      <c r="AG26" s="802"/>
      <c r="AH26" s="802"/>
      <c r="AI26" s="802"/>
      <c r="AJ26" s="803"/>
      <c r="AK26" s="721" t="s">
        <v>388</v>
      </c>
      <c r="AL26" s="721"/>
      <c r="AM26" s="721"/>
      <c r="AN26" s="721"/>
      <c r="AO26" s="722"/>
      <c r="AP26" s="720" t="s">
        <v>389</v>
      </c>
      <c r="AQ26" s="721"/>
      <c r="AR26" s="721"/>
      <c r="AS26" s="721"/>
      <c r="AT26" s="722"/>
      <c r="AU26" s="720" t="s">
        <v>390</v>
      </c>
      <c r="AV26" s="721"/>
      <c r="AW26" s="721"/>
      <c r="AX26" s="721"/>
      <c r="AY26" s="722"/>
      <c r="AZ26" s="720" t="s">
        <v>391</v>
      </c>
      <c r="BA26" s="721"/>
      <c r="BB26" s="721"/>
      <c r="BC26" s="721"/>
      <c r="BD26" s="722"/>
      <c r="BE26" s="720" t="s">
        <v>364</v>
      </c>
      <c r="BF26" s="721"/>
      <c r="BG26" s="721"/>
      <c r="BH26" s="721"/>
      <c r="BI26" s="727"/>
      <c r="BJ26" s="209"/>
      <c r="BK26" s="209"/>
      <c r="BL26" s="209"/>
      <c r="BM26" s="209"/>
      <c r="BN26" s="209"/>
      <c r="BO26" s="218"/>
      <c r="BP26" s="218"/>
      <c r="BQ26" s="215">
        <v>20</v>
      </c>
      <c r="BR26" s="216"/>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07"/>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09"/>
      <c r="BK27" s="209"/>
      <c r="BL27" s="209"/>
      <c r="BM27" s="209"/>
      <c r="BN27" s="209"/>
      <c r="BO27" s="218"/>
      <c r="BP27" s="218"/>
      <c r="BQ27" s="215">
        <v>21</v>
      </c>
      <c r="BR27" s="216"/>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07"/>
    </row>
    <row r="28" spans="1:131" ht="26.25" customHeight="1" thickTop="1" x14ac:dyDescent="0.2">
      <c r="A28" s="219">
        <v>1</v>
      </c>
      <c r="B28" s="736" t="s">
        <v>392</v>
      </c>
      <c r="C28" s="737"/>
      <c r="D28" s="737"/>
      <c r="E28" s="737"/>
      <c r="F28" s="737"/>
      <c r="G28" s="737"/>
      <c r="H28" s="737"/>
      <c r="I28" s="737"/>
      <c r="J28" s="737"/>
      <c r="K28" s="737"/>
      <c r="L28" s="737"/>
      <c r="M28" s="737"/>
      <c r="N28" s="737"/>
      <c r="O28" s="737"/>
      <c r="P28" s="738"/>
      <c r="Q28" s="809">
        <v>45308</v>
      </c>
      <c r="R28" s="810"/>
      <c r="S28" s="810"/>
      <c r="T28" s="810"/>
      <c r="U28" s="810"/>
      <c r="V28" s="810">
        <v>45246</v>
      </c>
      <c r="W28" s="810"/>
      <c r="X28" s="810"/>
      <c r="Y28" s="810"/>
      <c r="Z28" s="810"/>
      <c r="AA28" s="810">
        <v>62</v>
      </c>
      <c r="AB28" s="810"/>
      <c r="AC28" s="810"/>
      <c r="AD28" s="810"/>
      <c r="AE28" s="811"/>
      <c r="AF28" s="812">
        <v>62</v>
      </c>
      <c r="AG28" s="810"/>
      <c r="AH28" s="810"/>
      <c r="AI28" s="810"/>
      <c r="AJ28" s="813"/>
      <c r="AK28" s="814">
        <v>5474</v>
      </c>
      <c r="AL28" s="815"/>
      <c r="AM28" s="815"/>
      <c r="AN28" s="815"/>
      <c r="AO28" s="815"/>
      <c r="AP28" s="815" t="s">
        <v>552</v>
      </c>
      <c r="AQ28" s="815"/>
      <c r="AR28" s="815"/>
      <c r="AS28" s="815"/>
      <c r="AT28" s="815"/>
      <c r="AU28" s="815"/>
      <c r="AV28" s="815"/>
      <c r="AW28" s="815"/>
      <c r="AX28" s="815"/>
      <c r="AY28" s="815"/>
      <c r="AZ28" s="816"/>
      <c r="BA28" s="816"/>
      <c r="BB28" s="816"/>
      <c r="BC28" s="816"/>
      <c r="BD28" s="816"/>
      <c r="BE28" s="807"/>
      <c r="BF28" s="807"/>
      <c r="BG28" s="807"/>
      <c r="BH28" s="807"/>
      <c r="BI28" s="808"/>
      <c r="BJ28" s="209"/>
      <c r="BK28" s="209"/>
      <c r="BL28" s="209"/>
      <c r="BM28" s="209"/>
      <c r="BN28" s="209"/>
      <c r="BO28" s="218"/>
      <c r="BP28" s="218"/>
      <c r="BQ28" s="215">
        <v>22</v>
      </c>
      <c r="BR28" s="216"/>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07"/>
    </row>
    <row r="29" spans="1:131" ht="26.25" customHeight="1" x14ac:dyDescent="0.2">
      <c r="A29" s="219">
        <v>2</v>
      </c>
      <c r="B29" s="767" t="s">
        <v>393</v>
      </c>
      <c r="C29" s="768"/>
      <c r="D29" s="768"/>
      <c r="E29" s="768"/>
      <c r="F29" s="768"/>
      <c r="G29" s="768"/>
      <c r="H29" s="768"/>
      <c r="I29" s="768"/>
      <c r="J29" s="768"/>
      <c r="K29" s="768"/>
      <c r="L29" s="768"/>
      <c r="M29" s="768"/>
      <c r="N29" s="768"/>
      <c r="O29" s="768"/>
      <c r="P29" s="769"/>
      <c r="Q29" s="770">
        <v>50627</v>
      </c>
      <c r="R29" s="771"/>
      <c r="S29" s="771"/>
      <c r="T29" s="771"/>
      <c r="U29" s="771"/>
      <c r="V29" s="771">
        <v>50028</v>
      </c>
      <c r="W29" s="771"/>
      <c r="X29" s="771"/>
      <c r="Y29" s="771"/>
      <c r="Z29" s="771"/>
      <c r="AA29" s="771">
        <v>599</v>
      </c>
      <c r="AB29" s="771"/>
      <c r="AC29" s="771"/>
      <c r="AD29" s="771"/>
      <c r="AE29" s="772"/>
      <c r="AF29" s="773">
        <v>599</v>
      </c>
      <c r="AG29" s="774"/>
      <c r="AH29" s="774"/>
      <c r="AI29" s="774"/>
      <c r="AJ29" s="775"/>
      <c r="AK29" s="821">
        <v>7700</v>
      </c>
      <c r="AL29" s="817"/>
      <c r="AM29" s="817"/>
      <c r="AN29" s="817"/>
      <c r="AO29" s="817"/>
      <c r="AP29" s="817" t="s">
        <v>552</v>
      </c>
      <c r="AQ29" s="817"/>
      <c r="AR29" s="817"/>
      <c r="AS29" s="817"/>
      <c r="AT29" s="817"/>
      <c r="AU29" s="817"/>
      <c r="AV29" s="817"/>
      <c r="AW29" s="817"/>
      <c r="AX29" s="817"/>
      <c r="AY29" s="817"/>
      <c r="AZ29" s="818"/>
      <c r="BA29" s="818"/>
      <c r="BB29" s="818"/>
      <c r="BC29" s="818"/>
      <c r="BD29" s="818"/>
      <c r="BE29" s="819"/>
      <c r="BF29" s="819"/>
      <c r="BG29" s="819"/>
      <c r="BH29" s="819"/>
      <c r="BI29" s="820"/>
      <c r="BJ29" s="209"/>
      <c r="BK29" s="209"/>
      <c r="BL29" s="209"/>
      <c r="BM29" s="209"/>
      <c r="BN29" s="209"/>
      <c r="BO29" s="218"/>
      <c r="BP29" s="218"/>
      <c r="BQ29" s="215">
        <v>23</v>
      </c>
      <c r="BR29" s="216"/>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07"/>
    </row>
    <row r="30" spans="1:131" ht="26.25" customHeight="1" x14ac:dyDescent="0.2">
      <c r="A30" s="219">
        <v>3</v>
      </c>
      <c r="B30" s="767" t="s">
        <v>394</v>
      </c>
      <c r="C30" s="768"/>
      <c r="D30" s="768"/>
      <c r="E30" s="768"/>
      <c r="F30" s="768"/>
      <c r="G30" s="768"/>
      <c r="H30" s="768"/>
      <c r="I30" s="768"/>
      <c r="J30" s="768"/>
      <c r="K30" s="768"/>
      <c r="L30" s="768"/>
      <c r="M30" s="768"/>
      <c r="N30" s="768"/>
      <c r="O30" s="768"/>
      <c r="P30" s="769"/>
      <c r="Q30" s="770">
        <v>7900</v>
      </c>
      <c r="R30" s="771"/>
      <c r="S30" s="771"/>
      <c r="T30" s="771"/>
      <c r="U30" s="771"/>
      <c r="V30" s="771">
        <v>7717</v>
      </c>
      <c r="W30" s="771"/>
      <c r="X30" s="771"/>
      <c r="Y30" s="771"/>
      <c r="Z30" s="771"/>
      <c r="AA30" s="771">
        <v>183</v>
      </c>
      <c r="AB30" s="771"/>
      <c r="AC30" s="771"/>
      <c r="AD30" s="771"/>
      <c r="AE30" s="772"/>
      <c r="AF30" s="773">
        <v>183</v>
      </c>
      <c r="AG30" s="774"/>
      <c r="AH30" s="774"/>
      <c r="AI30" s="774"/>
      <c r="AJ30" s="775"/>
      <c r="AK30" s="821">
        <v>1646</v>
      </c>
      <c r="AL30" s="817"/>
      <c r="AM30" s="817"/>
      <c r="AN30" s="817"/>
      <c r="AO30" s="817"/>
      <c r="AP30" s="817" t="s">
        <v>552</v>
      </c>
      <c r="AQ30" s="817"/>
      <c r="AR30" s="817"/>
      <c r="AS30" s="817"/>
      <c r="AT30" s="817"/>
      <c r="AU30" s="817"/>
      <c r="AV30" s="817"/>
      <c r="AW30" s="817"/>
      <c r="AX30" s="817"/>
      <c r="AY30" s="817"/>
      <c r="AZ30" s="818"/>
      <c r="BA30" s="818"/>
      <c r="BB30" s="818"/>
      <c r="BC30" s="818"/>
      <c r="BD30" s="818"/>
      <c r="BE30" s="819"/>
      <c r="BF30" s="819"/>
      <c r="BG30" s="819"/>
      <c r="BH30" s="819"/>
      <c r="BI30" s="820"/>
      <c r="BJ30" s="209"/>
      <c r="BK30" s="209"/>
      <c r="BL30" s="209"/>
      <c r="BM30" s="209"/>
      <c r="BN30" s="209"/>
      <c r="BO30" s="218"/>
      <c r="BP30" s="218"/>
      <c r="BQ30" s="215">
        <v>24</v>
      </c>
      <c r="BR30" s="216"/>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07"/>
    </row>
    <row r="31" spans="1:131" ht="26.25" customHeight="1" x14ac:dyDescent="0.2">
      <c r="A31" s="219">
        <v>4</v>
      </c>
      <c r="B31" s="767" t="s">
        <v>395</v>
      </c>
      <c r="C31" s="768"/>
      <c r="D31" s="768"/>
      <c r="E31" s="768"/>
      <c r="F31" s="768"/>
      <c r="G31" s="768"/>
      <c r="H31" s="768"/>
      <c r="I31" s="768"/>
      <c r="J31" s="768"/>
      <c r="K31" s="768"/>
      <c r="L31" s="768"/>
      <c r="M31" s="768"/>
      <c r="N31" s="768"/>
      <c r="O31" s="768"/>
      <c r="P31" s="769"/>
      <c r="Q31" s="770">
        <v>10166</v>
      </c>
      <c r="R31" s="771"/>
      <c r="S31" s="771"/>
      <c r="T31" s="771"/>
      <c r="U31" s="771"/>
      <c r="V31" s="771">
        <v>1364</v>
      </c>
      <c r="W31" s="771"/>
      <c r="X31" s="771"/>
      <c r="Y31" s="771"/>
      <c r="Z31" s="771"/>
      <c r="AA31" s="771">
        <v>8802</v>
      </c>
      <c r="AB31" s="771"/>
      <c r="AC31" s="771"/>
      <c r="AD31" s="771"/>
      <c r="AE31" s="772"/>
      <c r="AF31" s="773">
        <v>8802</v>
      </c>
      <c r="AG31" s="774"/>
      <c r="AH31" s="774"/>
      <c r="AI31" s="774"/>
      <c r="AJ31" s="775"/>
      <c r="AK31" s="821">
        <v>90</v>
      </c>
      <c r="AL31" s="817"/>
      <c r="AM31" s="817"/>
      <c r="AN31" s="817"/>
      <c r="AO31" s="817"/>
      <c r="AP31" s="817">
        <v>11754</v>
      </c>
      <c r="AQ31" s="817"/>
      <c r="AR31" s="817"/>
      <c r="AS31" s="817"/>
      <c r="AT31" s="817"/>
      <c r="AU31" s="817"/>
      <c r="AV31" s="817"/>
      <c r="AW31" s="817"/>
      <c r="AX31" s="817"/>
      <c r="AY31" s="817"/>
      <c r="AZ31" s="818"/>
      <c r="BA31" s="818"/>
      <c r="BB31" s="818"/>
      <c r="BC31" s="818"/>
      <c r="BD31" s="818"/>
      <c r="BE31" s="819" t="s">
        <v>396</v>
      </c>
      <c r="BF31" s="819"/>
      <c r="BG31" s="819"/>
      <c r="BH31" s="819"/>
      <c r="BI31" s="820"/>
      <c r="BJ31" s="209"/>
      <c r="BK31" s="209"/>
      <c r="BL31" s="209"/>
      <c r="BM31" s="209"/>
      <c r="BN31" s="209"/>
      <c r="BO31" s="218"/>
      <c r="BP31" s="218"/>
      <c r="BQ31" s="215">
        <v>25</v>
      </c>
      <c r="BR31" s="216"/>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07"/>
    </row>
    <row r="32" spans="1:131" ht="26.25" customHeight="1" x14ac:dyDescent="0.2">
      <c r="A32" s="219">
        <v>5</v>
      </c>
      <c r="B32" s="767" t="s">
        <v>397</v>
      </c>
      <c r="C32" s="768"/>
      <c r="D32" s="768"/>
      <c r="E32" s="768"/>
      <c r="F32" s="768"/>
      <c r="G32" s="768"/>
      <c r="H32" s="768"/>
      <c r="I32" s="768"/>
      <c r="J32" s="768"/>
      <c r="K32" s="768"/>
      <c r="L32" s="768"/>
      <c r="M32" s="768"/>
      <c r="N32" s="768"/>
      <c r="O32" s="768"/>
      <c r="P32" s="769"/>
      <c r="Q32" s="770">
        <v>9267</v>
      </c>
      <c r="R32" s="771"/>
      <c r="S32" s="771"/>
      <c r="T32" s="771"/>
      <c r="U32" s="771"/>
      <c r="V32" s="771">
        <v>268</v>
      </c>
      <c r="W32" s="771"/>
      <c r="X32" s="771"/>
      <c r="Y32" s="771"/>
      <c r="Z32" s="771"/>
      <c r="AA32" s="771">
        <v>8999</v>
      </c>
      <c r="AB32" s="771"/>
      <c r="AC32" s="771"/>
      <c r="AD32" s="771"/>
      <c r="AE32" s="772"/>
      <c r="AF32" s="773">
        <v>8999</v>
      </c>
      <c r="AG32" s="774"/>
      <c r="AH32" s="774"/>
      <c r="AI32" s="774"/>
      <c r="AJ32" s="775"/>
      <c r="AK32" s="821">
        <v>2</v>
      </c>
      <c r="AL32" s="817"/>
      <c r="AM32" s="817"/>
      <c r="AN32" s="817"/>
      <c r="AO32" s="817"/>
      <c r="AP32" s="817" t="s">
        <v>552</v>
      </c>
      <c r="AQ32" s="817"/>
      <c r="AR32" s="817"/>
      <c r="AS32" s="817"/>
      <c r="AT32" s="817"/>
      <c r="AU32" s="817"/>
      <c r="AV32" s="817"/>
      <c r="AW32" s="817"/>
      <c r="AX32" s="817"/>
      <c r="AY32" s="817"/>
      <c r="AZ32" s="818"/>
      <c r="BA32" s="818"/>
      <c r="BB32" s="818"/>
      <c r="BC32" s="818"/>
      <c r="BD32" s="818"/>
      <c r="BE32" s="819" t="s">
        <v>396</v>
      </c>
      <c r="BF32" s="819"/>
      <c r="BG32" s="819"/>
      <c r="BH32" s="819"/>
      <c r="BI32" s="820"/>
      <c r="BJ32" s="209"/>
      <c r="BK32" s="209"/>
      <c r="BL32" s="209"/>
      <c r="BM32" s="209"/>
      <c r="BN32" s="209"/>
      <c r="BO32" s="218"/>
      <c r="BP32" s="218"/>
      <c r="BQ32" s="215">
        <v>26</v>
      </c>
      <c r="BR32" s="216"/>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07"/>
    </row>
    <row r="33" spans="1:131" ht="26.25" customHeight="1" x14ac:dyDescent="0.2">
      <c r="A33" s="219">
        <v>6</v>
      </c>
      <c r="B33" s="767" t="s">
        <v>398</v>
      </c>
      <c r="C33" s="768"/>
      <c r="D33" s="768"/>
      <c r="E33" s="768"/>
      <c r="F33" s="768"/>
      <c r="G33" s="768"/>
      <c r="H33" s="768"/>
      <c r="I33" s="768"/>
      <c r="J33" s="768"/>
      <c r="K33" s="768"/>
      <c r="L33" s="768"/>
      <c r="M33" s="768"/>
      <c r="N33" s="768"/>
      <c r="O33" s="768"/>
      <c r="P33" s="769"/>
      <c r="Q33" s="770">
        <v>23060</v>
      </c>
      <c r="R33" s="771"/>
      <c r="S33" s="771"/>
      <c r="T33" s="771"/>
      <c r="U33" s="771"/>
      <c r="V33" s="771">
        <v>3183</v>
      </c>
      <c r="W33" s="771"/>
      <c r="X33" s="771"/>
      <c r="Y33" s="771"/>
      <c r="Z33" s="771"/>
      <c r="AA33" s="771">
        <v>19877</v>
      </c>
      <c r="AB33" s="771"/>
      <c r="AC33" s="771"/>
      <c r="AD33" s="771"/>
      <c r="AE33" s="772"/>
      <c r="AF33" s="773">
        <v>19877</v>
      </c>
      <c r="AG33" s="774"/>
      <c r="AH33" s="774"/>
      <c r="AI33" s="774"/>
      <c r="AJ33" s="775"/>
      <c r="AK33" s="821">
        <v>4781</v>
      </c>
      <c r="AL33" s="817"/>
      <c r="AM33" s="817"/>
      <c r="AN33" s="817"/>
      <c r="AO33" s="817"/>
      <c r="AP33" s="817">
        <v>25625</v>
      </c>
      <c r="AQ33" s="817"/>
      <c r="AR33" s="817"/>
      <c r="AS33" s="817"/>
      <c r="AT33" s="817"/>
      <c r="AU33" s="817"/>
      <c r="AV33" s="817"/>
      <c r="AW33" s="817"/>
      <c r="AX33" s="817"/>
      <c r="AY33" s="817"/>
      <c r="AZ33" s="818"/>
      <c r="BA33" s="818"/>
      <c r="BB33" s="818"/>
      <c r="BC33" s="818"/>
      <c r="BD33" s="818"/>
      <c r="BE33" s="819" t="s">
        <v>396</v>
      </c>
      <c r="BF33" s="819"/>
      <c r="BG33" s="819"/>
      <c r="BH33" s="819"/>
      <c r="BI33" s="820"/>
      <c r="BJ33" s="209"/>
      <c r="BK33" s="209"/>
      <c r="BL33" s="209"/>
      <c r="BM33" s="209"/>
      <c r="BN33" s="209"/>
      <c r="BO33" s="218"/>
      <c r="BP33" s="218"/>
      <c r="BQ33" s="215">
        <v>27</v>
      </c>
      <c r="BR33" s="216"/>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07"/>
    </row>
    <row r="34" spans="1:131" ht="26.25" customHeight="1" x14ac:dyDescent="0.2">
      <c r="A34" s="219">
        <v>7</v>
      </c>
      <c r="B34" s="767" t="s">
        <v>399</v>
      </c>
      <c r="C34" s="768"/>
      <c r="D34" s="768"/>
      <c r="E34" s="768"/>
      <c r="F34" s="768"/>
      <c r="G34" s="768"/>
      <c r="H34" s="768"/>
      <c r="I34" s="768"/>
      <c r="J34" s="768"/>
      <c r="K34" s="768"/>
      <c r="L34" s="768"/>
      <c r="M34" s="768"/>
      <c r="N34" s="768"/>
      <c r="O34" s="768"/>
      <c r="P34" s="769"/>
      <c r="Q34" s="770">
        <v>14302</v>
      </c>
      <c r="R34" s="771"/>
      <c r="S34" s="771"/>
      <c r="T34" s="771"/>
      <c r="U34" s="771"/>
      <c r="V34" s="771">
        <v>3333</v>
      </c>
      <c r="W34" s="771"/>
      <c r="X34" s="771"/>
      <c r="Y34" s="771"/>
      <c r="Z34" s="771"/>
      <c r="AA34" s="771">
        <v>10969</v>
      </c>
      <c r="AB34" s="771"/>
      <c r="AC34" s="771"/>
      <c r="AD34" s="771"/>
      <c r="AE34" s="772"/>
      <c r="AF34" s="773">
        <v>10969</v>
      </c>
      <c r="AG34" s="774"/>
      <c r="AH34" s="774"/>
      <c r="AI34" s="774"/>
      <c r="AJ34" s="775"/>
      <c r="AK34" s="821" t="s">
        <v>552</v>
      </c>
      <c r="AL34" s="817"/>
      <c r="AM34" s="817"/>
      <c r="AN34" s="817"/>
      <c r="AO34" s="817"/>
      <c r="AP34" s="817" t="s">
        <v>552</v>
      </c>
      <c r="AQ34" s="817"/>
      <c r="AR34" s="817"/>
      <c r="AS34" s="817"/>
      <c r="AT34" s="817"/>
      <c r="AU34" s="817"/>
      <c r="AV34" s="817"/>
      <c r="AW34" s="817"/>
      <c r="AX34" s="817"/>
      <c r="AY34" s="817"/>
      <c r="AZ34" s="818"/>
      <c r="BA34" s="818"/>
      <c r="BB34" s="818"/>
      <c r="BC34" s="818"/>
      <c r="BD34" s="818"/>
      <c r="BE34" s="819" t="s">
        <v>396</v>
      </c>
      <c r="BF34" s="819"/>
      <c r="BG34" s="819"/>
      <c r="BH34" s="819"/>
      <c r="BI34" s="820"/>
      <c r="BJ34" s="209"/>
      <c r="BK34" s="209"/>
      <c r="BL34" s="209"/>
      <c r="BM34" s="209"/>
      <c r="BN34" s="209"/>
      <c r="BO34" s="218"/>
      <c r="BP34" s="218"/>
      <c r="BQ34" s="215">
        <v>28</v>
      </c>
      <c r="BR34" s="216"/>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07"/>
    </row>
    <row r="35" spans="1:131" ht="26.25" customHeight="1" x14ac:dyDescent="0.2">
      <c r="A35" s="219">
        <v>8</v>
      </c>
      <c r="B35" s="767" t="s">
        <v>400</v>
      </c>
      <c r="C35" s="768"/>
      <c r="D35" s="768"/>
      <c r="E35" s="768"/>
      <c r="F35" s="768"/>
      <c r="G35" s="768"/>
      <c r="H35" s="768"/>
      <c r="I35" s="768"/>
      <c r="J35" s="768"/>
      <c r="K35" s="768"/>
      <c r="L35" s="768"/>
      <c r="M35" s="768"/>
      <c r="N35" s="768"/>
      <c r="O35" s="768"/>
      <c r="P35" s="769"/>
      <c r="Q35" s="770">
        <v>425</v>
      </c>
      <c r="R35" s="771"/>
      <c r="S35" s="771"/>
      <c r="T35" s="771"/>
      <c r="U35" s="771"/>
      <c r="V35" s="771">
        <v>297</v>
      </c>
      <c r="W35" s="771"/>
      <c r="X35" s="771"/>
      <c r="Y35" s="771"/>
      <c r="Z35" s="771"/>
      <c r="AA35" s="771">
        <v>127</v>
      </c>
      <c r="AB35" s="771"/>
      <c r="AC35" s="771"/>
      <c r="AD35" s="771"/>
      <c r="AE35" s="772"/>
      <c r="AF35" s="773">
        <v>127</v>
      </c>
      <c r="AG35" s="774"/>
      <c r="AH35" s="774"/>
      <c r="AI35" s="774"/>
      <c r="AJ35" s="775"/>
      <c r="AK35" s="821">
        <v>34</v>
      </c>
      <c r="AL35" s="817"/>
      <c r="AM35" s="817"/>
      <c r="AN35" s="817"/>
      <c r="AO35" s="817"/>
      <c r="AP35" s="817" t="s">
        <v>552</v>
      </c>
      <c r="AQ35" s="817"/>
      <c r="AR35" s="817"/>
      <c r="AS35" s="817"/>
      <c r="AT35" s="817"/>
      <c r="AU35" s="817"/>
      <c r="AV35" s="817"/>
      <c r="AW35" s="817"/>
      <c r="AX35" s="817"/>
      <c r="AY35" s="817"/>
      <c r="AZ35" s="818"/>
      <c r="BA35" s="818"/>
      <c r="BB35" s="818"/>
      <c r="BC35" s="818"/>
      <c r="BD35" s="818"/>
      <c r="BE35" s="819" t="s">
        <v>401</v>
      </c>
      <c r="BF35" s="819"/>
      <c r="BG35" s="819"/>
      <c r="BH35" s="819"/>
      <c r="BI35" s="820"/>
      <c r="BJ35" s="209"/>
      <c r="BK35" s="209"/>
      <c r="BL35" s="209"/>
      <c r="BM35" s="209"/>
      <c r="BN35" s="209"/>
      <c r="BO35" s="218"/>
      <c r="BP35" s="218"/>
      <c r="BQ35" s="215">
        <v>29</v>
      </c>
      <c r="BR35" s="216"/>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07"/>
    </row>
    <row r="36" spans="1:131" ht="26.25" customHeight="1" x14ac:dyDescent="0.2">
      <c r="A36" s="219">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09"/>
      <c r="BK36" s="209"/>
      <c r="BL36" s="209"/>
      <c r="BM36" s="209"/>
      <c r="BN36" s="209"/>
      <c r="BO36" s="218"/>
      <c r="BP36" s="218"/>
      <c r="BQ36" s="215">
        <v>30</v>
      </c>
      <c r="BR36" s="216"/>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07"/>
    </row>
    <row r="37" spans="1:131" ht="26.25" customHeight="1" x14ac:dyDescent="0.2">
      <c r="A37" s="219">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09"/>
      <c r="BK37" s="209"/>
      <c r="BL37" s="209"/>
      <c r="BM37" s="209"/>
      <c r="BN37" s="209"/>
      <c r="BO37" s="218"/>
      <c r="BP37" s="218"/>
      <c r="BQ37" s="215">
        <v>31</v>
      </c>
      <c r="BR37" s="216"/>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07"/>
    </row>
    <row r="38" spans="1:131" ht="26.25" customHeight="1" x14ac:dyDescent="0.2">
      <c r="A38" s="219">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09"/>
      <c r="BK38" s="209"/>
      <c r="BL38" s="209"/>
      <c r="BM38" s="209"/>
      <c r="BN38" s="209"/>
      <c r="BO38" s="218"/>
      <c r="BP38" s="218"/>
      <c r="BQ38" s="215">
        <v>32</v>
      </c>
      <c r="BR38" s="216"/>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07"/>
    </row>
    <row r="39" spans="1:131" ht="26.25" customHeight="1" x14ac:dyDescent="0.2">
      <c r="A39" s="219">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09"/>
      <c r="BK39" s="209"/>
      <c r="BL39" s="209"/>
      <c r="BM39" s="209"/>
      <c r="BN39" s="209"/>
      <c r="BO39" s="218"/>
      <c r="BP39" s="218"/>
      <c r="BQ39" s="215">
        <v>33</v>
      </c>
      <c r="BR39" s="216"/>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07"/>
    </row>
    <row r="40" spans="1:131" ht="26.25" customHeight="1" x14ac:dyDescent="0.2">
      <c r="A40" s="215">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09"/>
      <c r="BK40" s="209"/>
      <c r="BL40" s="209"/>
      <c r="BM40" s="209"/>
      <c r="BN40" s="209"/>
      <c r="BO40" s="218"/>
      <c r="BP40" s="218"/>
      <c r="BQ40" s="215">
        <v>34</v>
      </c>
      <c r="BR40" s="216"/>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07"/>
    </row>
    <row r="41" spans="1:131" ht="26.25" customHeight="1" x14ac:dyDescent="0.2">
      <c r="A41" s="215">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09"/>
      <c r="BK41" s="209"/>
      <c r="BL41" s="209"/>
      <c r="BM41" s="209"/>
      <c r="BN41" s="209"/>
      <c r="BO41" s="218"/>
      <c r="BP41" s="218"/>
      <c r="BQ41" s="215">
        <v>35</v>
      </c>
      <c r="BR41" s="216"/>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07"/>
    </row>
    <row r="42" spans="1:131" ht="26.25" customHeight="1" x14ac:dyDescent="0.2">
      <c r="A42" s="215">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09"/>
      <c r="BK42" s="209"/>
      <c r="BL42" s="209"/>
      <c r="BM42" s="209"/>
      <c r="BN42" s="209"/>
      <c r="BO42" s="218"/>
      <c r="BP42" s="218"/>
      <c r="BQ42" s="215">
        <v>36</v>
      </c>
      <c r="BR42" s="216"/>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07"/>
    </row>
    <row r="43" spans="1:131" ht="26.25" customHeight="1" x14ac:dyDescent="0.2">
      <c r="A43" s="215">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09"/>
      <c r="BK43" s="209"/>
      <c r="BL43" s="209"/>
      <c r="BM43" s="209"/>
      <c r="BN43" s="209"/>
      <c r="BO43" s="218"/>
      <c r="BP43" s="218"/>
      <c r="BQ43" s="215">
        <v>37</v>
      </c>
      <c r="BR43" s="216"/>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07"/>
    </row>
    <row r="44" spans="1:131" ht="26.25" customHeight="1" x14ac:dyDescent="0.2">
      <c r="A44" s="215">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09"/>
      <c r="BK44" s="209"/>
      <c r="BL44" s="209"/>
      <c r="BM44" s="209"/>
      <c r="BN44" s="209"/>
      <c r="BO44" s="218"/>
      <c r="BP44" s="218"/>
      <c r="BQ44" s="215">
        <v>38</v>
      </c>
      <c r="BR44" s="216"/>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07"/>
    </row>
    <row r="45" spans="1:131" ht="26.25" customHeight="1" x14ac:dyDescent="0.2">
      <c r="A45" s="215">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09"/>
      <c r="BK45" s="209"/>
      <c r="BL45" s="209"/>
      <c r="BM45" s="209"/>
      <c r="BN45" s="209"/>
      <c r="BO45" s="218"/>
      <c r="BP45" s="218"/>
      <c r="BQ45" s="215">
        <v>39</v>
      </c>
      <c r="BR45" s="216"/>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07"/>
    </row>
    <row r="46" spans="1:131" ht="26.25" customHeight="1" x14ac:dyDescent="0.2">
      <c r="A46" s="215">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09"/>
      <c r="BK46" s="209"/>
      <c r="BL46" s="209"/>
      <c r="BM46" s="209"/>
      <c r="BN46" s="209"/>
      <c r="BO46" s="218"/>
      <c r="BP46" s="218"/>
      <c r="BQ46" s="215">
        <v>40</v>
      </c>
      <c r="BR46" s="216"/>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07"/>
    </row>
    <row r="47" spans="1:131" ht="26.25" customHeight="1" x14ac:dyDescent="0.2">
      <c r="A47" s="215">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09"/>
      <c r="BK47" s="209"/>
      <c r="BL47" s="209"/>
      <c r="BM47" s="209"/>
      <c r="BN47" s="209"/>
      <c r="BO47" s="218"/>
      <c r="BP47" s="218"/>
      <c r="BQ47" s="215">
        <v>41</v>
      </c>
      <c r="BR47" s="216"/>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07"/>
    </row>
    <row r="48" spans="1:131" ht="26.25" customHeight="1" x14ac:dyDescent="0.2">
      <c r="A48" s="215">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09"/>
      <c r="BK48" s="209"/>
      <c r="BL48" s="209"/>
      <c r="BM48" s="209"/>
      <c r="BN48" s="209"/>
      <c r="BO48" s="218"/>
      <c r="BP48" s="218"/>
      <c r="BQ48" s="215">
        <v>42</v>
      </c>
      <c r="BR48" s="216"/>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07"/>
    </row>
    <row r="49" spans="1:131" ht="26.25" customHeight="1" x14ac:dyDescent="0.2">
      <c r="A49" s="215">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09"/>
      <c r="BK49" s="209"/>
      <c r="BL49" s="209"/>
      <c r="BM49" s="209"/>
      <c r="BN49" s="209"/>
      <c r="BO49" s="218"/>
      <c r="BP49" s="218"/>
      <c r="BQ49" s="215">
        <v>43</v>
      </c>
      <c r="BR49" s="216"/>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07"/>
    </row>
    <row r="50" spans="1:131" ht="26.25" customHeight="1" x14ac:dyDescent="0.2">
      <c r="A50" s="215">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09"/>
      <c r="BK50" s="209"/>
      <c r="BL50" s="209"/>
      <c r="BM50" s="209"/>
      <c r="BN50" s="209"/>
      <c r="BO50" s="218"/>
      <c r="BP50" s="218"/>
      <c r="BQ50" s="215">
        <v>44</v>
      </c>
      <c r="BR50" s="216"/>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07"/>
    </row>
    <row r="51" spans="1:131" ht="26.25" customHeight="1" x14ac:dyDescent="0.2">
      <c r="A51" s="215">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09"/>
      <c r="BK51" s="209"/>
      <c r="BL51" s="209"/>
      <c r="BM51" s="209"/>
      <c r="BN51" s="209"/>
      <c r="BO51" s="218"/>
      <c r="BP51" s="218"/>
      <c r="BQ51" s="215">
        <v>45</v>
      </c>
      <c r="BR51" s="216"/>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07"/>
    </row>
    <row r="52" spans="1:131" ht="26.25" customHeight="1" x14ac:dyDescent="0.2">
      <c r="A52" s="215">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09"/>
      <c r="BK52" s="209"/>
      <c r="BL52" s="209"/>
      <c r="BM52" s="209"/>
      <c r="BN52" s="209"/>
      <c r="BO52" s="218"/>
      <c r="BP52" s="218"/>
      <c r="BQ52" s="215">
        <v>46</v>
      </c>
      <c r="BR52" s="216"/>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07"/>
    </row>
    <row r="53" spans="1:131" ht="26.25" customHeight="1" x14ac:dyDescent="0.2">
      <c r="A53" s="215">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09"/>
      <c r="BK53" s="209"/>
      <c r="BL53" s="209"/>
      <c r="BM53" s="209"/>
      <c r="BN53" s="209"/>
      <c r="BO53" s="218"/>
      <c r="BP53" s="218"/>
      <c r="BQ53" s="215">
        <v>47</v>
      </c>
      <c r="BR53" s="216"/>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07"/>
    </row>
    <row r="54" spans="1:131" ht="26.25" customHeight="1" x14ac:dyDescent="0.2">
      <c r="A54" s="215">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09"/>
      <c r="BK54" s="209"/>
      <c r="BL54" s="209"/>
      <c r="BM54" s="209"/>
      <c r="BN54" s="209"/>
      <c r="BO54" s="218"/>
      <c r="BP54" s="218"/>
      <c r="BQ54" s="215">
        <v>48</v>
      </c>
      <c r="BR54" s="216"/>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07"/>
    </row>
    <row r="55" spans="1:131" ht="26.25" customHeight="1" x14ac:dyDescent="0.2">
      <c r="A55" s="215">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09"/>
      <c r="BK55" s="209"/>
      <c r="BL55" s="209"/>
      <c r="BM55" s="209"/>
      <c r="BN55" s="209"/>
      <c r="BO55" s="218"/>
      <c r="BP55" s="218"/>
      <c r="BQ55" s="215">
        <v>49</v>
      </c>
      <c r="BR55" s="216"/>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07"/>
    </row>
    <row r="56" spans="1:131" ht="26.25" customHeight="1" x14ac:dyDescent="0.2">
      <c r="A56" s="215">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09"/>
      <c r="BK56" s="209"/>
      <c r="BL56" s="209"/>
      <c r="BM56" s="209"/>
      <c r="BN56" s="209"/>
      <c r="BO56" s="218"/>
      <c r="BP56" s="218"/>
      <c r="BQ56" s="215">
        <v>50</v>
      </c>
      <c r="BR56" s="216"/>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07"/>
    </row>
    <row r="57" spans="1:131" ht="26.25" customHeight="1" x14ac:dyDescent="0.2">
      <c r="A57" s="215">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09"/>
      <c r="BK57" s="209"/>
      <c r="BL57" s="209"/>
      <c r="BM57" s="209"/>
      <c r="BN57" s="209"/>
      <c r="BO57" s="218"/>
      <c r="BP57" s="218"/>
      <c r="BQ57" s="215">
        <v>51</v>
      </c>
      <c r="BR57" s="216"/>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07"/>
    </row>
    <row r="58" spans="1:131" ht="26.25" customHeight="1" x14ac:dyDescent="0.2">
      <c r="A58" s="215">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09"/>
      <c r="BK58" s="209"/>
      <c r="BL58" s="209"/>
      <c r="BM58" s="209"/>
      <c r="BN58" s="209"/>
      <c r="BO58" s="218"/>
      <c r="BP58" s="218"/>
      <c r="BQ58" s="215">
        <v>52</v>
      </c>
      <c r="BR58" s="216"/>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07"/>
    </row>
    <row r="59" spans="1:131" ht="26.25" customHeight="1" x14ac:dyDescent="0.2">
      <c r="A59" s="215">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09"/>
      <c r="BK59" s="209"/>
      <c r="BL59" s="209"/>
      <c r="BM59" s="209"/>
      <c r="BN59" s="209"/>
      <c r="BO59" s="218"/>
      <c r="BP59" s="218"/>
      <c r="BQ59" s="215">
        <v>53</v>
      </c>
      <c r="BR59" s="216"/>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07"/>
    </row>
    <row r="60" spans="1:131" ht="26.25" customHeight="1" x14ac:dyDescent="0.2">
      <c r="A60" s="215">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09"/>
      <c r="BK60" s="209"/>
      <c r="BL60" s="209"/>
      <c r="BM60" s="209"/>
      <c r="BN60" s="209"/>
      <c r="BO60" s="218"/>
      <c r="BP60" s="218"/>
      <c r="BQ60" s="215">
        <v>54</v>
      </c>
      <c r="BR60" s="216"/>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07"/>
    </row>
    <row r="61" spans="1:131" ht="26.25" customHeight="1" thickBot="1" x14ac:dyDescent="0.25">
      <c r="A61" s="215">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09"/>
      <c r="BK61" s="209"/>
      <c r="BL61" s="209"/>
      <c r="BM61" s="209"/>
      <c r="BN61" s="209"/>
      <c r="BO61" s="218"/>
      <c r="BP61" s="218"/>
      <c r="BQ61" s="215">
        <v>55</v>
      </c>
      <c r="BR61" s="216"/>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07"/>
    </row>
    <row r="62" spans="1:131" ht="26.25" customHeight="1" x14ac:dyDescent="0.2">
      <c r="A62" s="215">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402</v>
      </c>
      <c r="BK62" s="793"/>
      <c r="BL62" s="793"/>
      <c r="BM62" s="793"/>
      <c r="BN62" s="794"/>
      <c r="BO62" s="218"/>
      <c r="BP62" s="218"/>
      <c r="BQ62" s="215">
        <v>56</v>
      </c>
      <c r="BR62" s="216"/>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07"/>
    </row>
    <row r="63" spans="1:131" ht="26.25" customHeight="1" thickBot="1" x14ac:dyDescent="0.25">
      <c r="A63" s="217" t="s">
        <v>380</v>
      </c>
      <c r="B63" s="776" t="s">
        <v>403</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49618</v>
      </c>
      <c r="AG63" s="831"/>
      <c r="AH63" s="831"/>
      <c r="AI63" s="831"/>
      <c r="AJ63" s="832"/>
      <c r="AK63" s="833"/>
      <c r="AL63" s="828"/>
      <c r="AM63" s="828"/>
      <c r="AN63" s="828"/>
      <c r="AO63" s="828"/>
      <c r="AP63" s="831"/>
      <c r="AQ63" s="831"/>
      <c r="AR63" s="831"/>
      <c r="AS63" s="831"/>
      <c r="AT63" s="831"/>
      <c r="AU63" s="831"/>
      <c r="AV63" s="831"/>
      <c r="AW63" s="831"/>
      <c r="AX63" s="831"/>
      <c r="AY63" s="831"/>
      <c r="AZ63" s="835"/>
      <c r="BA63" s="835"/>
      <c r="BB63" s="835"/>
      <c r="BC63" s="835"/>
      <c r="BD63" s="835"/>
      <c r="BE63" s="836"/>
      <c r="BF63" s="836"/>
      <c r="BG63" s="836"/>
      <c r="BH63" s="836"/>
      <c r="BI63" s="837"/>
      <c r="BJ63" s="838" t="s">
        <v>122</v>
      </c>
      <c r="BK63" s="839"/>
      <c r="BL63" s="839"/>
      <c r="BM63" s="839"/>
      <c r="BN63" s="840"/>
      <c r="BO63" s="218"/>
      <c r="BP63" s="218"/>
      <c r="BQ63" s="215">
        <v>57</v>
      </c>
      <c r="BR63" s="216"/>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07"/>
    </row>
    <row r="64" spans="1:131" ht="26.25" customHeight="1" x14ac:dyDescent="0.2">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07"/>
    </row>
    <row r="65" spans="1:131" ht="26.25" customHeight="1" thickBot="1" x14ac:dyDescent="0.25">
      <c r="A65" s="209" t="s">
        <v>404</v>
      </c>
      <c r="B65" s="209"/>
      <c r="C65" s="209"/>
      <c r="D65" s="209"/>
      <c r="E65" s="209"/>
      <c r="F65" s="209"/>
      <c r="G65" s="209"/>
      <c r="H65" s="209"/>
      <c r="I65" s="209"/>
      <c r="J65" s="209"/>
      <c r="K65" s="209"/>
      <c r="L65" s="209"/>
      <c r="M65" s="209"/>
      <c r="N65" s="209"/>
      <c r="O65" s="209"/>
      <c r="P65" s="209"/>
      <c r="Q65" s="209"/>
      <c r="R65" s="209"/>
      <c r="S65" s="209"/>
      <c r="T65" s="209"/>
      <c r="U65" s="209"/>
      <c r="V65" s="209"/>
      <c r="W65" s="209"/>
      <c r="X65" s="209"/>
      <c r="Y65" s="209"/>
      <c r="Z65" s="209"/>
      <c r="AA65" s="209"/>
      <c r="AB65" s="209"/>
      <c r="AC65" s="209"/>
      <c r="AD65" s="209"/>
      <c r="AE65" s="209"/>
      <c r="AF65" s="209"/>
      <c r="AG65" s="209"/>
      <c r="AH65" s="209"/>
      <c r="AI65" s="209"/>
      <c r="AJ65" s="209"/>
      <c r="AK65" s="209"/>
      <c r="AL65" s="209"/>
      <c r="AM65" s="209"/>
      <c r="AN65" s="209"/>
      <c r="AO65" s="209"/>
      <c r="AP65" s="209"/>
      <c r="AQ65" s="209"/>
      <c r="AR65" s="209"/>
      <c r="AS65" s="209"/>
      <c r="AT65" s="209"/>
      <c r="AU65" s="209"/>
      <c r="AV65" s="209"/>
      <c r="AW65" s="209"/>
      <c r="AX65" s="209"/>
      <c r="AY65" s="209"/>
      <c r="AZ65" s="209"/>
      <c r="BA65" s="209"/>
      <c r="BB65" s="209"/>
      <c r="BC65" s="209"/>
      <c r="BD65" s="209"/>
      <c r="BE65" s="218"/>
      <c r="BF65" s="218"/>
      <c r="BG65" s="218"/>
      <c r="BH65" s="218"/>
      <c r="BI65" s="218"/>
      <c r="BJ65" s="218"/>
      <c r="BK65" s="218"/>
      <c r="BL65" s="218"/>
      <c r="BM65" s="218"/>
      <c r="BN65" s="218"/>
      <c r="BO65" s="218"/>
      <c r="BP65" s="218"/>
      <c r="BQ65" s="215">
        <v>59</v>
      </c>
      <c r="BR65" s="216"/>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07"/>
    </row>
    <row r="66" spans="1:131" ht="26.25" customHeight="1" x14ac:dyDescent="0.2">
      <c r="A66" s="714" t="s">
        <v>405</v>
      </c>
      <c r="B66" s="715"/>
      <c r="C66" s="715"/>
      <c r="D66" s="715"/>
      <c r="E66" s="715"/>
      <c r="F66" s="715"/>
      <c r="G66" s="715"/>
      <c r="H66" s="715"/>
      <c r="I66" s="715"/>
      <c r="J66" s="715"/>
      <c r="K66" s="715"/>
      <c r="L66" s="715"/>
      <c r="M66" s="715"/>
      <c r="N66" s="715"/>
      <c r="O66" s="715"/>
      <c r="P66" s="716"/>
      <c r="Q66" s="720" t="s">
        <v>384</v>
      </c>
      <c r="R66" s="721"/>
      <c r="S66" s="721"/>
      <c r="T66" s="721"/>
      <c r="U66" s="722"/>
      <c r="V66" s="720" t="s">
        <v>385</v>
      </c>
      <c r="W66" s="721"/>
      <c r="X66" s="721"/>
      <c r="Y66" s="721"/>
      <c r="Z66" s="722"/>
      <c r="AA66" s="720" t="s">
        <v>386</v>
      </c>
      <c r="AB66" s="721"/>
      <c r="AC66" s="721"/>
      <c r="AD66" s="721"/>
      <c r="AE66" s="722"/>
      <c r="AF66" s="841" t="s">
        <v>387</v>
      </c>
      <c r="AG66" s="802"/>
      <c r="AH66" s="802"/>
      <c r="AI66" s="802"/>
      <c r="AJ66" s="842"/>
      <c r="AK66" s="720" t="s">
        <v>388</v>
      </c>
      <c r="AL66" s="715"/>
      <c r="AM66" s="715"/>
      <c r="AN66" s="715"/>
      <c r="AO66" s="716"/>
      <c r="AP66" s="720" t="s">
        <v>389</v>
      </c>
      <c r="AQ66" s="721"/>
      <c r="AR66" s="721"/>
      <c r="AS66" s="721"/>
      <c r="AT66" s="722"/>
      <c r="AU66" s="720" t="s">
        <v>406</v>
      </c>
      <c r="AV66" s="721"/>
      <c r="AW66" s="721"/>
      <c r="AX66" s="721"/>
      <c r="AY66" s="722"/>
      <c r="AZ66" s="720" t="s">
        <v>364</v>
      </c>
      <c r="BA66" s="721"/>
      <c r="BB66" s="721"/>
      <c r="BC66" s="721"/>
      <c r="BD66" s="727"/>
      <c r="BE66" s="218"/>
      <c r="BF66" s="218"/>
      <c r="BG66" s="218"/>
      <c r="BH66" s="218"/>
      <c r="BI66" s="218"/>
      <c r="BJ66" s="218"/>
      <c r="BK66" s="218"/>
      <c r="BL66" s="218"/>
      <c r="BM66" s="218"/>
      <c r="BN66" s="218"/>
      <c r="BO66" s="218"/>
      <c r="BP66" s="218"/>
      <c r="BQ66" s="215">
        <v>60</v>
      </c>
      <c r="BR66" s="220"/>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07"/>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18"/>
      <c r="BF67" s="218"/>
      <c r="BG67" s="218"/>
      <c r="BH67" s="218"/>
      <c r="BI67" s="218"/>
      <c r="BJ67" s="218"/>
      <c r="BK67" s="218"/>
      <c r="BL67" s="218"/>
      <c r="BM67" s="218"/>
      <c r="BN67" s="218"/>
      <c r="BO67" s="218"/>
      <c r="BP67" s="218"/>
      <c r="BQ67" s="215">
        <v>61</v>
      </c>
      <c r="BR67" s="220"/>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07"/>
    </row>
    <row r="68" spans="1:131" ht="26.25" customHeight="1" thickTop="1" x14ac:dyDescent="0.2">
      <c r="A68" s="213">
        <v>1</v>
      </c>
      <c r="B68" s="856" t="s">
        <v>553</v>
      </c>
      <c r="C68" s="857"/>
      <c r="D68" s="857"/>
      <c r="E68" s="857"/>
      <c r="F68" s="857"/>
      <c r="G68" s="857"/>
      <c r="H68" s="857"/>
      <c r="I68" s="857"/>
      <c r="J68" s="857"/>
      <c r="K68" s="857"/>
      <c r="L68" s="857"/>
      <c r="M68" s="857"/>
      <c r="N68" s="857"/>
      <c r="O68" s="857"/>
      <c r="P68" s="858"/>
      <c r="Q68" s="859">
        <v>785</v>
      </c>
      <c r="R68" s="853"/>
      <c r="S68" s="853"/>
      <c r="T68" s="853"/>
      <c r="U68" s="853"/>
      <c r="V68" s="853">
        <v>370</v>
      </c>
      <c r="W68" s="853"/>
      <c r="X68" s="853"/>
      <c r="Y68" s="853"/>
      <c r="Z68" s="853"/>
      <c r="AA68" s="853">
        <v>414</v>
      </c>
      <c r="AB68" s="853"/>
      <c r="AC68" s="853"/>
      <c r="AD68" s="853"/>
      <c r="AE68" s="853"/>
      <c r="AF68" s="853">
        <v>414</v>
      </c>
      <c r="AG68" s="853"/>
      <c r="AH68" s="853"/>
      <c r="AI68" s="853"/>
      <c r="AJ68" s="853"/>
      <c r="AK68" s="853" t="s">
        <v>552</v>
      </c>
      <c r="AL68" s="853"/>
      <c r="AM68" s="853"/>
      <c r="AN68" s="853"/>
      <c r="AO68" s="853"/>
      <c r="AP68" s="853" t="s">
        <v>552</v>
      </c>
      <c r="AQ68" s="853"/>
      <c r="AR68" s="853"/>
      <c r="AS68" s="853"/>
      <c r="AT68" s="853"/>
      <c r="AU68" s="853"/>
      <c r="AV68" s="853"/>
      <c r="AW68" s="853"/>
      <c r="AX68" s="853"/>
      <c r="AY68" s="853"/>
      <c r="AZ68" s="854"/>
      <c r="BA68" s="854"/>
      <c r="BB68" s="854"/>
      <c r="BC68" s="854"/>
      <c r="BD68" s="855"/>
      <c r="BE68" s="218"/>
      <c r="BF68" s="218"/>
      <c r="BG68" s="218"/>
      <c r="BH68" s="218"/>
      <c r="BI68" s="218"/>
      <c r="BJ68" s="218"/>
      <c r="BK68" s="218"/>
      <c r="BL68" s="218"/>
      <c r="BM68" s="218"/>
      <c r="BN68" s="218"/>
      <c r="BO68" s="218"/>
      <c r="BP68" s="218"/>
      <c r="BQ68" s="215">
        <v>62</v>
      </c>
      <c r="BR68" s="220"/>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07"/>
    </row>
    <row r="69" spans="1:131" ht="26.25" customHeight="1" x14ac:dyDescent="0.2">
      <c r="A69" s="215">
        <v>2</v>
      </c>
      <c r="B69" s="860" t="s">
        <v>554</v>
      </c>
      <c r="C69" s="861"/>
      <c r="D69" s="861"/>
      <c r="E69" s="861"/>
      <c r="F69" s="861"/>
      <c r="G69" s="861"/>
      <c r="H69" s="861"/>
      <c r="I69" s="861"/>
      <c r="J69" s="861"/>
      <c r="K69" s="861"/>
      <c r="L69" s="861"/>
      <c r="M69" s="861"/>
      <c r="N69" s="861"/>
      <c r="O69" s="861"/>
      <c r="P69" s="862"/>
      <c r="Q69" s="863">
        <v>906481</v>
      </c>
      <c r="R69" s="817"/>
      <c r="S69" s="817"/>
      <c r="T69" s="817"/>
      <c r="U69" s="817"/>
      <c r="V69" s="817">
        <v>887687</v>
      </c>
      <c r="W69" s="817"/>
      <c r="X69" s="817"/>
      <c r="Y69" s="817"/>
      <c r="Z69" s="817"/>
      <c r="AA69" s="817">
        <v>18794</v>
      </c>
      <c r="AB69" s="817"/>
      <c r="AC69" s="817"/>
      <c r="AD69" s="817"/>
      <c r="AE69" s="817"/>
      <c r="AF69" s="817">
        <v>18794</v>
      </c>
      <c r="AG69" s="817"/>
      <c r="AH69" s="817"/>
      <c r="AI69" s="817"/>
      <c r="AJ69" s="817"/>
      <c r="AK69" s="817">
        <v>9782</v>
      </c>
      <c r="AL69" s="817"/>
      <c r="AM69" s="817"/>
      <c r="AN69" s="817"/>
      <c r="AO69" s="817"/>
      <c r="AP69" s="817" t="s">
        <v>552</v>
      </c>
      <c r="AQ69" s="817"/>
      <c r="AR69" s="817"/>
      <c r="AS69" s="817"/>
      <c r="AT69" s="817"/>
      <c r="AU69" s="817"/>
      <c r="AV69" s="817"/>
      <c r="AW69" s="817"/>
      <c r="AX69" s="817"/>
      <c r="AY69" s="817"/>
      <c r="AZ69" s="819"/>
      <c r="BA69" s="819"/>
      <c r="BB69" s="819"/>
      <c r="BC69" s="819"/>
      <c r="BD69" s="820"/>
      <c r="BE69" s="218"/>
      <c r="BF69" s="218"/>
      <c r="BG69" s="218"/>
      <c r="BH69" s="218"/>
      <c r="BI69" s="218"/>
      <c r="BJ69" s="218"/>
      <c r="BK69" s="218"/>
      <c r="BL69" s="218"/>
      <c r="BM69" s="218"/>
      <c r="BN69" s="218"/>
      <c r="BO69" s="218"/>
      <c r="BP69" s="218"/>
      <c r="BQ69" s="215">
        <v>63</v>
      </c>
      <c r="BR69" s="220"/>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07"/>
    </row>
    <row r="70" spans="1:131" ht="26.25" customHeight="1" x14ac:dyDescent="0.2">
      <c r="A70" s="215">
        <v>3</v>
      </c>
      <c r="B70" s="860" t="s">
        <v>555</v>
      </c>
      <c r="C70" s="861"/>
      <c r="D70" s="861"/>
      <c r="E70" s="861"/>
      <c r="F70" s="861"/>
      <c r="G70" s="861"/>
      <c r="H70" s="861"/>
      <c r="I70" s="861"/>
      <c r="J70" s="861"/>
      <c r="K70" s="861"/>
      <c r="L70" s="861"/>
      <c r="M70" s="861"/>
      <c r="N70" s="861"/>
      <c r="O70" s="861"/>
      <c r="P70" s="862"/>
      <c r="Q70" s="863">
        <v>26462</v>
      </c>
      <c r="R70" s="817"/>
      <c r="S70" s="817"/>
      <c r="T70" s="817"/>
      <c r="U70" s="817"/>
      <c r="V70" s="817">
        <v>31502</v>
      </c>
      <c r="W70" s="817"/>
      <c r="X70" s="817"/>
      <c r="Y70" s="817"/>
      <c r="Z70" s="817"/>
      <c r="AA70" s="817">
        <v>-5040</v>
      </c>
      <c r="AB70" s="817"/>
      <c r="AC70" s="817"/>
      <c r="AD70" s="817"/>
      <c r="AE70" s="817"/>
      <c r="AF70" s="817">
        <v>-16553</v>
      </c>
      <c r="AG70" s="817"/>
      <c r="AH70" s="817"/>
      <c r="AI70" s="817"/>
      <c r="AJ70" s="817"/>
      <c r="AK70" s="817">
        <v>9</v>
      </c>
      <c r="AL70" s="817"/>
      <c r="AM70" s="817"/>
      <c r="AN70" s="817"/>
      <c r="AO70" s="817"/>
      <c r="AP70" s="817">
        <v>27277</v>
      </c>
      <c r="AQ70" s="817"/>
      <c r="AR70" s="817"/>
      <c r="AS70" s="817"/>
      <c r="AT70" s="817"/>
      <c r="AU70" s="817"/>
      <c r="AV70" s="817"/>
      <c r="AW70" s="817"/>
      <c r="AX70" s="817"/>
      <c r="AY70" s="817"/>
      <c r="AZ70" s="819"/>
      <c r="BA70" s="819"/>
      <c r="BB70" s="819"/>
      <c r="BC70" s="819"/>
      <c r="BD70" s="820"/>
      <c r="BE70" s="218"/>
      <c r="BF70" s="218"/>
      <c r="BG70" s="218"/>
      <c r="BH70" s="218"/>
      <c r="BI70" s="218"/>
      <c r="BJ70" s="218"/>
      <c r="BK70" s="218"/>
      <c r="BL70" s="218"/>
      <c r="BM70" s="218"/>
      <c r="BN70" s="218"/>
      <c r="BO70" s="218"/>
      <c r="BP70" s="218"/>
      <c r="BQ70" s="215">
        <v>64</v>
      </c>
      <c r="BR70" s="220"/>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07"/>
    </row>
    <row r="71" spans="1:131" ht="26.25" customHeight="1" x14ac:dyDescent="0.2">
      <c r="A71" s="215">
        <v>4</v>
      </c>
      <c r="B71" s="860" t="s">
        <v>556</v>
      </c>
      <c r="C71" s="861"/>
      <c r="D71" s="861"/>
      <c r="E71" s="861"/>
      <c r="F71" s="861"/>
      <c r="G71" s="861"/>
      <c r="H71" s="861"/>
      <c r="I71" s="861"/>
      <c r="J71" s="861"/>
      <c r="K71" s="861"/>
      <c r="L71" s="861"/>
      <c r="M71" s="861"/>
      <c r="N71" s="861"/>
      <c r="O71" s="861"/>
      <c r="P71" s="862"/>
      <c r="Q71" s="863">
        <v>130737</v>
      </c>
      <c r="R71" s="817"/>
      <c r="S71" s="817"/>
      <c r="T71" s="817"/>
      <c r="U71" s="817"/>
      <c r="V71" s="817">
        <v>130734</v>
      </c>
      <c r="W71" s="817"/>
      <c r="X71" s="817"/>
      <c r="Y71" s="817"/>
      <c r="Z71" s="817"/>
      <c r="AA71" s="817">
        <v>3</v>
      </c>
      <c r="AB71" s="817"/>
      <c r="AC71" s="817"/>
      <c r="AD71" s="817"/>
      <c r="AE71" s="817"/>
      <c r="AF71" s="817">
        <v>3</v>
      </c>
      <c r="AG71" s="817"/>
      <c r="AH71" s="817"/>
      <c r="AI71" s="817"/>
      <c r="AJ71" s="817"/>
      <c r="AK71" s="817" t="s">
        <v>552</v>
      </c>
      <c r="AL71" s="817"/>
      <c r="AM71" s="817"/>
      <c r="AN71" s="817"/>
      <c r="AO71" s="817"/>
      <c r="AP71" s="817" t="s">
        <v>552</v>
      </c>
      <c r="AQ71" s="817"/>
      <c r="AR71" s="817"/>
      <c r="AS71" s="817"/>
      <c r="AT71" s="817"/>
      <c r="AU71" s="817"/>
      <c r="AV71" s="817"/>
      <c r="AW71" s="817"/>
      <c r="AX71" s="817"/>
      <c r="AY71" s="817"/>
      <c r="AZ71" s="819"/>
      <c r="BA71" s="819"/>
      <c r="BB71" s="819"/>
      <c r="BC71" s="819"/>
      <c r="BD71" s="820"/>
      <c r="BE71" s="218"/>
      <c r="BF71" s="218"/>
      <c r="BG71" s="218"/>
      <c r="BH71" s="218"/>
      <c r="BI71" s="218"/>
      <c r="BJ71" s="218"/>
      <c r="BK71" s="218"/>
      <c r="BL71" s="218"/>
      <c r="BM71" s="218"/>
      <c r="BN71" s="218"/>
      <c r="BO71" s="218"/>
      <c r="BP71" s="218"/>
      <c r="BQ71" s="215">
        <v>65</v>
      </c>
      <c r="BR71" s="220"/>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07"/>
    </row>
    <row r="72" spans="1:131" ht="26.25" customHeight="1" x14ac:dyDescent="0.2">
      <c r="A72" s="215">
        <v>5</v>
      </c>
      <c r="B72" s="860"/>
      <c r="C72" s="861"/>
      <c r="D72" s="861"/>
      <c r="E72" s="861"/>
      <c r="F72" s="861"/>
      <c r="G72" s="861"/>
      <c r="H72" s="861"/>
      <c r="I72" s="861"/>
      <c r="J72" s="861"/>
      <c r="K72" s="861"/>
      <c r="L72" s="861"/>
      <c r="M72" s="861"/>
      <c r="N72" s="861"/>
      <c r="O72" s="861"/>
      <c r="P72" s="862"/>
      <c r="Q72" s="863"/>
      <c r="R72" s="817"/>
      <c r="S72" s="817"/>
      <c r="T72" s="817"/>
      <c r="U72" s="817"/>
      <c r="V72" s="817"/>
      <c r="W72" s="817"/>
      <c r="X72" s="817"/>
      <c r="Y72" s="817"/>
      <c r="Z72" s="817"/>
      <c r="AA72" s="817"/>
      <c r="AB72" s="817"/>
      <c r="AC72" s="817"/>
      <c r="AD72" s="817"/>
      <c r="AE72" s="817"/>
      <c r="AF72" s="817"/>
      <c r="AG72" s="817"/>
      <c r="AH72" s="817"/>
      <c r="AI72" s="817"/>
      <c r="AJ72" s="817"/>
      <c r="AK72" s="817"/>
      <c r="AL72" s="817"/>
      <c r="AM72" s="817"/>
      <c r="AN72" s="817"/>
      <c r="AO72" s="817"/>
      <c r="AP72" s="817"/>
      <c r="AQ72" s="817"/>
      <c r="AR72" s="817"/>
      <c r="AS72" s="817"/>
      <c r="AT72" s="817"/>
      <c r="AU72" s="817"/>
      <c r="AV72" s="817"/>
      <c r="AW72" s="817"/>
      <c r="AX72" s="817"/>
      <c r="AY72" s="817"/>
      <c r="AZ72" s="819"/>
      <c r="BA72" s="819"/>
      <c r="BB72" s="819"/>
      <c r="BC72" s="819"/>
      <c r="BD72" s="820"/>
      <c r="BE72" s="218"/>
      <c r="BF72" s="218"/>
      <c r="BG72" s="218"/>
      <c r="BH72" s="218"/>
      <c r="BI72" s="218"/>
      <c r="BJ72" s="218"/>
      <c r="BK72" s="218"/>
      <c r="BL72" s="218"/>
      <c r="BM72" s="218"/>
      <c r="BN72" s="218"/>
      <c r="BO72" s="218"/>
      <c r="BP72" s="218"/>
      <c r="BQ72" s="215">
        <v>66</v>
      </c>
      <c r="BR72" s="220"/>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07"/>
    </row>
    <row r="73" spans="1:131" ht="26.25" customHeight="1" x14ac:dyDescent="0.2">
      <c r="A73" s="215">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18"/>
      <c r="BF73" s="218"/>
      <c r="BG73" s="218"/>
      <c r="BH73" s="218"/>
      <c r="BI73" s="218"/>
      <c r="BJ73" s="218"/>
      <c r="BK73" s="218"/>
      <c r="BL73" s="218"/>
      <c r="BM73" s="218"/>
      <c r="BN73" s="218"/>
      <c r="BO73" s="218"/>
      <c r="BP73" s="218"/>
      <c r="BQ73" s="215">
        <v>67</v>
      </c>
      <c r="BR73" s="220"/>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07"/>
    </row>
    <row r="74" spans="1:131" ht="26.25" customHeight="1" x14ac:dyDescent="0.2">
      <c r="A74" s="215">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18"/>
      <c r="BF74" s="218"/>
      <c r="BG74" s="218"/>
      <c r="BH74" s="218"/>
      <c r="BI74" s="218"/>
      <c r="BJ74" s="218"/>
      <c r="BK74" s="218"/>
      <c r="BL74" s="218"/>
      <c r="BM74" s="218"/>
      <c r="BN74" s="218"/>
      <c r="BO74" s="218"/>
      <c r="BP74" s="218"/>
      <c r="BQ74" s="215">
        <v>68</v>
      </c>
      <c r="BR74" s="220"/>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07"/>
    </row>
    <row r="75" spans="1:131" ht="26.25" customHeight="1" x14ac:dyDescent="0.2">
      <c r="A75" s="215">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18"/>
      <c r="BF75" s="218"/>
      <c r="BG75" s="218"/>
      <c r="BH75" s="218"/>
      <c r="BI75" s="218"/>
      <c r="BJ75" s="218"/>
      <c r="BK75" s="218"/>
      <c r="BL75" s="218"/>
      <c r="BM75" s="218"/>
      <c r="BN75" s="218"/>
      <c r="BO75" s="218"/>
      <c r="BP75" s="218"/>
      <c r="BQ75" s="215">
        <v>69</v>
      </c>
      <c r="BR75" s="220"/>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07"/>
    </row>
    <row r="76" spans="1:131" ht="26.25" customHeight="1" x14ac:dyDescent="0.2">
      <c r="A76" s="215">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18"/>
      <c r="BF76" s="218"/>
      <c r="BG76" s="218"/>
      <c r="BH76" s="218"/>
      <c r="BI76" s="218"/>
      <c r="BJ76" s="218"/>
      <c r="BK76" s="218"/>
      <c r="BL76" s="218"/>
      <c r="BM76" s="218"/>
      <c r="BN76" s="218"/>
      <c r="BO76" s="218"/>
      <c r="BP76" s="218"/>
      <c r="BQ76" s="215">
        <v>70</v>
      </c>
      <c r="BR76" s="220"/>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07"/>
    </row>
    <row r="77" spans="1:131" ht="26.25" customHeight="1" x14ac:dyDescent="0.2">
      <c r="A77" s="215">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18"/>
      <c r="BF77" s="218"/>
      <c r="BG77" s="218"/>
      <c r="BH77" s="218"/>
      <c r="BI77" s="218"/>
      <c r="BJ77" s="218"/>
      <c r="BK77" s="218"/>
      <c r="BL77" s="218"/>
      <c r="BM77" s="218"/>
      <c r="BN77" s="218"/>
      <c r="BO77" s="218"/>
      <c r="BP77" s="218"/>
      <c r="BQ77" s="215">
        <v>71</v>
      </c>
      <c r="BR77" s="220"/>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07"/>
    </row>
    <row r="78" spans="1:131" ht="26.25" customHeight="1" x14ac:dyDescent="0.2">
      <c r="A78" s="215">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18"/>
      <c r="BF78" s="218"/>
      <c r="BG78" s="218"/>
      <c r="BH78" s="218"/>
      <c r="BI78" s="218"/>
      <c r="BJ78" s="207"/>
      <c r="BK78" s="207"/>
      <c r="BL78" s="207"/>
      <c r="BM78" s="207"/>
      <c r="BN78" s="207"/>
      <c r="BO78" s="218"/>
      <c r="BP78" s="218"/>
      <c r="BQ78" s="215">
        <v>72</v>
      </c>
      <c r="BR78" s="220"/>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07"/>
    </row>
    <row r="79" spans="1:131" ht="26.25" customHeight="1" x14ac:dyDescent="0.2">
      <c r="A79" s="215">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18"/>
      <c r="BF79" s="218"/>
      <c r="BG79" s="218"/>
      <c r="BH79" s="218"/>
      <c r="BI79" s="218"/>
      <c r="BJ79" s="207"/>
      <c r="BK79" s="207"/>
      <c r="BL79" s="207"/>
      <c r="BM79" s="207"/>
      <c r="BN79" s="207"/>
      <c r="BO79" s="218"/>
      <c r="BP79" s="218"/>
      <c r="BQ79" s="215">
        <v>73</v>
      </c>
      <c r="BR79" s="220"/>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07"/>
    </row>
    <row r="80" spans="1:131" ht="26.25" customHeight="1" x14ac:dyDescent="0.2">
      <c r="A80" s="215">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18"/>
      <c r="BF80" s="218"/>
      <c r="BG80" s="218"/>
      <c r="BH80" s="218"/>
      <c r="BI80" s="218"/>
      <c r="BJ80" s="218"/>
      <c r="BK80" s="218"/>
      <c r="BL80" s="218"/>
      <c r="BM80" s="218"/>
      <c r="BN80" s="218"/>
      <c r="BO80" s="218"/>
      <c r="BP80" s="218"/>
      <c r="BQ80" s="215">
        <v>74</v>
      </c>
      <c r="BR80" s="220"/>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07"/>
    </row>
    <row r="81" spans="1:131" ht="26.25" customHeight="1" x14ac:dyDescent="0.2">
      <c r="A81" s="215">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18"/>
      <c r="BF81" s="218"/>
      <c r="BG81" s="218"/>
      <c r="BH81" s="218"/>
      <c r="BI81" s="218"/>
      <c r="BJ81" s="218"/>
      <c r="BK81" s="218"/>
      <c r="BL81" s="218"/>
      <c r="BM81" s="218"/>
      <c r="BN81" s="218"/>
      <c r="BO81" s="218"/>
      <c r="BP81" s="218"/>
      <c r="BQ81" s="215">
        <v>75</v>
      </c>
      <c r="BR81" s="220"/>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07"/>
    </row>
    <row r="82" spans="1:131" ht="26.25" customHeight="1" x14ac:dyDescent="0.2">
      <c r="A82" s="215">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18"/>
      <c r="BF82" s="218"/>
      <c r="BG82" s="218"/>
      <c r="BH82" s="218"/>
      <c r="BI82" s="218"/>
      <c r="BJ82" s="218"/>
      <c r="BK82" s="218"/>
      <c r="BL82" s="218"/>
      <c r="BM82" s="218"/>
      <c r="BN82" s="218"/>
      <c r="BO82" s="218"/>
      <c r="BP82" s="218"/>
      <c r="BQ82" s="215">
        <v>76</v>
      </c>
      <c r="BR82" s="220"/>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07"/>
    </row>
    <row r="83" spans="1:131" ht="26.25" customHeight="1" x14ac:dyDescent="0.2">
      <c r="A83" s="215">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18"/>
      <c r="BF83" s="218"/>
      <c r="BG83" s="218"/>
      <c r="BH83" s="218"/>
      <c r="BI83" s="218"/>
      <c r="BJ83" s="218"/>
      <c r="BK83" s="218"/>
      <c r="BL83" s="218"/>
      <c r="BM83" s="218"/>
      <c r="BN83" s="218"/>
      <c r="BO83" s="218"/>
      <c r="BP83" s="218"/>
      <c r="BQ83" s="215">
        <v>77</v>
      </c>
      <c r="BR83" s="220"/>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07"/>
    </row>
    <row r="84" spans="1:131" ht="26.25" customHeight="1" x14ac:dyDescent="0.2">
      <c r="A84" s="215">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18"/>
      <c r="BF84" s="218"/>
      <c r="BG84" s="218"/>
      <c r="BH84" s="218"/>
      <c r="BI84" s="218"/>
      <c r="BJ84" s="218"/>
      <c r="BK84" s="218"/>
      <c r="BL84" s="218"/>
      <c r="BM84" s="218"/>
      <c r="BN84" s="218"/>
      <c r="BO84" s="218"/>
      <c r="BP84" s="218"/>
      <c r="BQ84" s="215">
        <v>78</v>
      </c>
      <c r="BR84" s="220"/>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07"/>
    </row>
    <row r="85" spans="1:131" ht="26.25" customHeight="1" x14ac:dyDescent="0.2">
      <c r="A85" s="215">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18"/>
      <c r="BF85" s="218"/>
      <c r="BG85" s="218"/>
      <c r="BH85" s="218"/>
      <c r="BI85" s="218"/>
      <c r="BJ85" s="218"/>
      <c r="BK85" s="218"/>
      <c r="BL85" s="218"/>
      <c r="BM85" s="218"/>
      <c r="BN85" s="218"/>
      <c r="BO85" s="218"/>
      <c r="BP85" s="218"/>
      <c r="BQ85" s="215">
        <v>79</v>
      </c>
      <c r="BR85" s="220"/>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07"/>
    </row>
    <row r="86" spans="1:131" ht="26.25" customHeight="1" x14ac:dyDescent="0.2">
      <c r="A86" s="215">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18"/>
      <c r="BF86" s="218"/>
      <c r="BG86" s="218"/>
      <c r="BH86" s="218"/>
      <c r="BI86" s="218"/>
      <c r="BJ86" s="218"/>
      <c r="BK86" s="218"/>
      <c r="BL86" s="218"/>
      <c r="BM86" s="218"/>
      <c r="BN86" s="218"/>
      <c r="BO86" s="218"/>
      <c r="BP86" s="218"/>
      <c r="BQ86" s="215">
        <v>80</v>
      </c>
      <c r="BR86" s="220"/>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07"/>
    </row>
    <row r="87" spans="1:131" ht="26.25" customHeight="1" x14ac:dyDescent="0.2">
      <c r="A87" s="221">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18"/>
      <c r="BF87" s="218"/>
      <c r="BG87" s="218"/>
      <c r="BH87" s="218"/>
      <c r="BI87" s="218"/>
      <c r="BJ87" s="218"/>
      <c r="BK87" s="218"/>
      <c r="BL87" s="218"/>
      <c r="BM87" s="218"/>
      <c r="BN87" s="218"/>
      <c r="BO87" s="218"/>
      <c r="BP87" s="218"/>
      <c r="BQ87" s="215">
        <v>81</v>
      </c>
      <c r="BR87" s="220"/>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07"/>
    </row>
    <row r="88" spans="1:131" ht="26.25" customHeight="1" thickBot="1" x14ac:dyDescent="0.25">
      <c r="A88" s="217" t="s">
        <v>380</v>
      </c>
      <c r="B88" s="776" t="s">
        <v>407</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18"/>
      <c r="BF88" s="218"/>
      <c r="BG88" s="218"/>
      <c r="BH88" s="218"/>
      <c r="BI88" s="218"/>
      <c r="BJ88" s="218"/>
      <c r="BK88" s="218"/>
      <c r="BL88" s="218"/>
      <c r="BM88" s="218"/>
      <c r="BN88" s="218"/>
      <c r="BO88" s="218"/>
      <c r="BP88" s="218"/>
      <c r="BQ88" s="215">
        <v>82</v>
      </c>
      <c r="BR88" s="220"/>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07"/>
    </row>
    <row r="89" spans="1:131" ht="26.25" hidden="1" customHeight="1" x14ac:dyDescent="0.2">
      <c r="A89" s="222"/>
      <c r="B89" s="223"/>
      <c r="C89" s="223"/>
      <c r="D89" s="223"/>
      <c r="E89" s="223"/>
      <c r="F89" s="223"/>
      <c r="G89" s="223"/>
      <c r="H89" s="223"/>
      <c r="I89" s="223"/>
      <c r="J89" s="223"/>
      <c r="K89" s="223"/>
      <c r="L89" s="223"/>
      <c r="M89" s="223"/>
      <c r="N89" s="223"/>
      <c r="O89" s="223"/>
      <c r="P89" s="223"/>
      <c r="Q89" s="224"/>
      <c r="R89" s="224"/>
      <c r="S89" s="224"/>
      <c r="T89" s="224"/>
      <c r="U89" s="224"/>
      <c r="V89" s="224"/>
      <c r="W89" s="224"/>
      <c r="X89" s="224"/>
      <c r="Y89" s="224"/>
      <c r="Z89" s="224"/>
      <c r="AA89" s="224"/>
      <c r="AB89" s="224"/>
      <c r="AC89" s="224"/>
      <c r="AD89" s="224"/>
      <c r="AE89" s="224"/>
      <c r="AF89" s="224"/>
      <c r="AG89" s="224"/>
      <c r="AH89" s="224"/>
      <c r="AI89" s="224"/>
      <c r="AJ89" s="224"/>
      <c r="AK89" s="224"/>
      <c r="AL89" s="224"/>
      <c r="AM89" s="224"/>
      <c r="AN89" s="224"/>
      <c r="AO89" s="224"/>
      <c r="AP89" s="224"/>
      <c r="AQ89" s="224"/>
      <c r="AR89" s="224"/>
      <c r="AS89" s="224"/>
      <c r="AT89" s="224"/>
      <c r="AU89" s="224"/>
      <c r="AV89" s="224"/>
      <c r="AW89" s="224"/>
      <c r="AX89" s="224"/>
      <c r="AY89" s="224"/>
      <c r="AZ89" s="225"/>
      <c r="BA89" s="225"/>
      <c r="BB89" s="225"/>
      <c r="BC89" s="225"/>
      <c r="BD89" s="225"/>
      <c r="BE89" s="218"/>
      <c r="BF89" s="218"/>
      <c r="BG89" s="218"/>
      <c r="BH89" s="218"/>
      <c r="BI89" s="218"/>
      <c r="BJ89" s="218"/>
      <c r="BK89" s="218"/>
      <c r="BL89" s="218"/>
      <c r="BM89" s="218"/>
      <c r="BN89" s="218"/>
      <c r="BO89" s="218"/>
      <c r="BP89" s="218"/>
      <c r="BQ89" s="215">
        <v>83</v>
      </c>
      <c r="BR89" s="220"/>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07"/>
    </row>
    <row r="90" spans="1:131" ht="26.25" hidden="1" customHeight="1" x14ac:dyDescent="0.2">
      <c r="A90" s="222"/>
      <c r="B90" s="223"/>
      <c r="C90" s="223"/>
      <c r="D90" s="223"/>
      <c r="E90" s="223"/>
      <c r="F90" s="223"/>
      <c r="G90" s="223"/>
      <c r="H90" s="223"/>
      <c r="I90" s="223"/>
      <c r="J90" s="223"/>
      <c r="K90" s="223"/>
      <c r="L90" s="223"/>
      <c r="M90" s="223"/>
      <c r="N90" s="223"/>
      <c r="O90" s="223"/>
      <c r="P90" s="223"/>
      <c r="Q90" s="224"/>
      <c r="R90" s="224"/>
      <c r="S90" s="224"/>
      <c r="T90" s="224"/>
      <c r="U90" s="224"/>
      <c r="V90" s="224"/>
      <c r="W90" s="224"/>
      <c r="X90" s="224"/>
      <c r="Y90" s="224"/>
      <c r="Z90" s="224"/>
      <c r="AA90" s="224"/>
      <c r="AB90" s="224"/>
      <c r="AC90" s="224"/>
      <c r="AD90" s="224"/>
      <c r="AE90" s="224"/>
      <c r="AF90" s="224"/>
      <c r="AG90" s="224"/>
      <c r="AH90" s="224"/>
      <c r="AI90" s="224"/>
      <c r="AJ90" s="224"/>
      <c r="AK90" s="224"/>
      <c r="AL90" s="224"/>
      <c r="AM90" s="224"/>
      <c r="AN90" s="224"/>
      <c r="AO90" s="224"/>
      <c r="AP90" s="224"/>
      <c r="AQ90" s="224"/>
      <c r="AR90" s="224"/>
      <c r="AS90" s="224"/>
      <c r="AT90" s="224"/>
      <c r="AU90" s="224"/>
      <c r="AV90" s="224"/>
      <c r="AW90" s="224"/>
      <c r="AX90" s="224"/>
      <c r="AY90" s="224"/>
      <c r="AZ90" s="225"/>
      <c r="BA90" s="225"/>
      <c r="BB90" s="225"/>
      <c r="BC90" s="225"/>
      <c r="BD90" s="225"/>
      <c r="BE90" s="218"/>
      <c r="BF90" s="218"/>
      <c r="BG90" s="218"/>
      <c r="BH90" s="218"/>
      <c r="BI90" s="218"/>
      <c r="BJ90" s="218"/>
      <c r="BK90" s="218"/>
      <c r="BL90" s="218"/>
      <c r="BM90" s="218"/>
      <c r="BN90" s="218"/>
      <c r="BO90" s="218"/>
      <c r="BP90" s="218"/>
      <c r="BQ90" s="215">
        <v>84</v>
      </c>
      <c r="BR90" s="220"/>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07"/>
    </row>
    <row r="91" spans="1:131" ht="26.25" hidden="1" customHeight="1" x14ac:dyDescent="0.2">
      <c r="A91" s="222"/>
      <c r="B91" s="223"/>
      <c r="C91" s="223"/>
      <c r="D91" s="223"/>
      <c r="E91" s="223"/>
      <c r="F91" s="223"/>
      <c r="G91" s="223"/>
      <c r="H91" s="223"/>
      <c r="I91" s="223"/>
      <c r="J91" s="223"/>
      <c r="K91" s="223"/>
      <c r="L91" s="223"/>
      <c r="M91" s="223"/>
      <c r="N91" s="223"/>
      <c r="O91" s="223"/>
      <c r="P91" s="223"/>
      <c r="Q91" s="224"/>
      <c r="R91" s="224"/>
      <c r="S91" s="224"/>
      <c r="T91" s="224"/>
      <c r="U91" s="224"/>
      <c r="V91" s="224"/>
      <c r="W91" s="224"/>
      <c r="X91" s="224"/>
      <c r="Y91" s="224"/>
      <c r="Z91" s="224"/>
      <c r="AA91" s="224"/>
      <c r="AB91" s="224"/>
      <c r="AC91" s="224"/>
      <c r="AD91" s="224"/>
      <c r="AE91" s="224"/>
      <c r="AF91" s="224"/>
      <c r="AG91" s="224"/>
      <c r="AH91" s="224"/>
      <c r="AI91" s="224"/>
      <c r="AJ91" s="224"/>
      <c r="AK91" s="224"/>
      <c r="AL91" s="224"/>
      <c r="AM91" s="224"/>
      <c r="AN91" s="224"/>
      <c r="AO91" s="224"/>
      <c r="AP91" s="224"/>
      <c r="AQ91" s="224"/>
      <c r="AR91" s="224"/>
      <c r="AS91" s="224"/>
      <c r="AT91" s="224"/>
      <c r="AU91" s="224"/>
      <c r="AV91" s="224"/>
      <c r="AW91" s="224"/>
      <c r="AX91" s="224"/>
      <c r="AY91" s="224"/>
      <c r="AZ91" s="225"/>
      <c r="BA91" s="225"/>
      <c r="BB91" s="225"/>
      <c r="BC91" s="225"/>
      <c r="BD91" s="225"/>
      <c r="BE91" s="218"/>
      <c r="BF91" s="218"/>
      <c r="BG91" s="218"/>
      <c r="BH91" s="218"/>
      <c r="BI91" s="218"/>
      <c r="BJ91" s="218"/>
      <c r="BK91" s="218"/>
      <c r="BL91" s="218"/>
      <c r="BM91" s="218"/>
      <c r="BN91" s="218"/>
      <c r="BO91" s="218"/>
      <c r="BP91" s="218"/>
      <c r="BQ91" s="215">
        <v>85</v>
      </c>
      <c r="BR91" s="220"/>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07"/>
    </row>
    <row r="92" spans="1:131" ht="26.25" hidden="1" customHeight="1" x14ac:dyDescent="0.2">
      <c r="A92" s="222"/>
      <c r="B92" s="223"/>
      <c r="C92" s="223"/>
      <c r="D92" s="223"/>
      <c r="E92" s="223"/>
      <c r="F92" s="223"/>
      <c r="G92" s="223"/>
      <c r="H92" s="223"/>
      <c r="I92" s="223"/>
      <c r="J92" s="223"/>
      <c r="K92" s="223"/>
      <c r="L92" s="223"/>
      <c r="M92" s="223"/>
      <c r="N92" s="223"/>
      <c r="O92" s="223"/>
      <c r="P92" s="223"/>
      <c r="Q92" s="224"/>
      <c r="R92" s="224"/>
      <c r="S92" s="224"/>
      <c r="T92" s="224"/>
      <c r="U92" s="224"/>
      <c r="V92" s="224"/>
      <c r="W92" s="224"/>
      <c r="X92" s="224"/>
      <c r="Y92" s="224"/>
      <c r="Z92" s="224"/>
      <c r="AA92" s="224"/>
      <c r="AB92" s="224"/>
      <c r="AC92" s="224"/>
      <c r="AD92" s="224"/>
      <c r="AE92" s="224"/>
      <c r="AF92" s="224"/>
      <c r="AG92" s="224"/>
      <c r="AH92" s="224"/>
      <c r="AI92" s="224"/>
      <c r="AJ92" s="224"/>
      <c r="AK92" s="224"/>
      <c r="AL92" s="224"/>
      <c r="AM92" s="224"/>
      <c r="AN92" s="224"/>
      <c r="AO92" s="224"/>
      <c r="AP92" s="224"/>
      <c r="AQ92" s="224"/>
      <c r="AR92" s="224"/>
      <c r="AS92" s="224"/>
      <c r="AT92" s="224"/>
      <c r="AU92" s="224"/>
      <c r="AV92" s="224"/>
      <c r="AW92" s="224"/>
      <c r="AX92" s="224"/>
      <c r="AY92" s="224"/>
      <c r="AZ92" s="225"/>
      <c r="BA92" s="225"/>
      <c r="BB92" s="225"/>
      <c r="BC92" s="225"/>
      <c r="BD92" s="225"/>
      <c r="BE92" s="218"/>
      <c r="BF92" s="218"/>
      <c r="BG92" s="218"/>
      <c r="BH92" s="218"/>
      <c r="BI92" s="218"/>
      <c r="BJ92" s="218"/>
      <c r="BK92" s="218"/>
      <c r="BL92" s="218"/>
      <c r="BM92" s="218"/>
      <c r="BN92" s="218"/>
      <c r="BO92" s="218"/>
      <c r="BP92" s="218"/>
      <c r="BQ92" s="215">
        <v>86</v>
      </c>
      <c r="BR92" s="220"/>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07"/>
    </row>
    <row r="93" spans="1:131" ht="26.25" hidden="1" customHeight="1" x14ac:dyDescent="0.2">
      <c r="A93" s="222"/>
      <c r="B93" s="223"/>
      <c r="C93" s="223"/>
      <c r="D93" s="223"/>
      <c r="E93" s="223"/>
      <c r="F93" s="223"/>
      <c r="G93" s="223"/>
      <c r="H93" s="223"/>
      <c r="I93" s="223"/>
      <c r="J93" s="223"/>
      <c r="K93" s="223"/>
      <c r="L93" s="223"/>
      <c r="M93" s="223"/>
      <c r="N93" s="223"/>
      <c r="O93" s="223"/>
      <c r="P93" s="223"/>
      <c r="Q93" s="224"/>
      <c r="R93" s="224"/>
      <c r="S93" s="224"/>
      <c r="T93" s="224"/>
      <c r="U93" s="224"/>
      <c r="V93" s="224"/>
      <c r="W93" s="224"/>
      <c r="X93" s="224"/>
      <c r="Y93" s="224"/>
      <c r="Z93" s="224"/>
      <c r="AA93" s="224"/>
      <c r="AB93" s="224"/>
      <c r="AC93" s="224"/>
      <c r="AD93" s="224"/>
      <c r="AE93" s="224"/>
      <c r="AF93" s="224"/>
      <c r="AG93" s="224"/>
      <c r="AH93" s="224"/>
      <c r="AI93" s="224"/>
      <c r="AJ93" s="224"/>
      <c r="AK93" s="224"/>
      <c r="AL93" s="224"/>
      <c r="AM93" s="224"/>
      <c r="AN93" s="224"/>
      <c r="AO93" s="224"/>
      <c r="AP93" s="224"/>
      <c r="AQ93" s="224"/>
      <c r="AR93" s="224"/>
      <c r="AS93" s="224"/>
      <c r="AT93" s="224"/>
      <c r="AU93" s="224"/>
      <c r="AV93" s="224"/>
      <c r="AW93" s="224"/>
      <c r="AX93" s="224"/>
      <c r="AY93" s="224"/>
      <c r="AZ93" s="225"/>
      <c r="BA93" s="225"/>
      <c r="BB93" s="225"/>
      <c r="BC93" s="225"/>
      <c r="BD93" s="225"/>
      <c r="BE93" s="218"/>
      <c r="BF93" s="218"/>
      <c r="BG93" s="218"/>
      <c r="BH93" s="218"/>
      <c r="BI93" s="218"/>
      <c r="BJ93" s="218"/>
      <c r="BK93" s="218"/>
      <c r="BL93" s="218"/>
      <c r="BM93" s="218"/>
      <c r="BN93" s="218"/>
      <c r="BO93" s="218"/>
      <c r="BP93" s="218"/>
      <c r="BQ93" s="215">
        <v>87</v>
      </c>
      <c r="BR93" s="220"/>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07"/>
    </row>
    <row r="94" spans="1:131" ht="26.25" hidden="1" customHeight="1" x14ac:dyDescent="0.2">
      <c r="A94" s="222"/>
      <c r="B94" s="223"/>
      <c r="C94" s="223"/>
      <c r="D94" s="223"/>
      <c r="E94" s="223"/>
      <c r="F94" s="223"/>
      <c r="G94" s="223"/>
      <c r="H94" s="223"/>
      <c r="I94" s="223"/>
      <c r="J94" s="223"/>
      <c r="K94" s="223"/>
      <c r="L94" s="223"/>
      <c r="M94" s="223"/>
      <c r="N94" s="223"/>
      <c r="O94" s="223"/>
      <c r="P94" s="223"/>
      <c r="Q94" s="224"/>
      <c r="R94" s="224"/>
      <c r="S94" s="224"/>
      <c r="T94" s="224"/>
      <c r="U94" s="224"/>
      <c r="V94" s="224"/>
      <c r="W94" s="224"/>
      <c r="X94" s="224"/>
      <c r="Y94" s="224"/>
      <c r="Z94" s="224"/>
      <c r="AA94" s="224"/>
      <c r="AB94" s="224"/>
      <c r="AC94" s="224"/>
      <c r="AD94" s="224"/>
      <c r="AE94" s="224"/>
      <c r="AF94" s="224"/>
      <c r="AG94" s="224"/>
      <c r="AH94" s="224"/>
      <c r="AI94" s="224"/>
      <c r="AJ94" s="224"/>
      <c r="AK94" s="224"/>
      <c r="AL94" s="224"/>
      <c r="AM94" s="224"/>
      <c r="AN94" s="224"/>
      <c r="AO94" s="224"/>
      <c r="AP94" s="224"/>
      <c r="AQ94" s="224"/>
      <c r="AR94" s="224"/>
      <c r="AS94" s="224"/>
      <c r="AT94" s="224"/>
      <c r="AU94" s="224"/>
      <c r="AV94" s="224"/>
      <c r="AW94" s="224"/>
      <c r="AX94" s="224"/>
      <c r="AY94" s="224"/>
      <c r="AZ94" s="225"/>
      <c r="BA94" s="225"/>
      <c r="BB94" s="225"/>
      <c r="BC94" s="225"/>
      <c r="BD94" s="225"/>
      <c r="BE94" s="218"/>
      <c r="BF94" s="218"/>
      <c r="BG94" s="218"/>
      <c r="BH94" s="218"/>
      <c r="BI94" s="218"/>
      <c r="BJ94" s="218"/>
      <c r="BK94" s="218"/>
      <c r="BL94" s="218"/>
      <c r="BM94" s="218"/>
      <c r="BN94" s="218"/>
      <c r="BO94" s="218"/>
      <c r="BP94" s="218"/>
      <c r="BQ94" s="215">
        <v>88</v>
      </c>
      <c r="BR94" s="220"/>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07"/>
    </row>
    <row r="95" spans="1:131" ht="26.25" hidden="1" customHeight="1" x14ac:dyDescent="0.2">
      <c r="A95" s="222"/>
      <c r="B95" s="223"/>
      <c r="C95" s="223"/>
      <c r="D95" s="223"/>
      <c r="E95" s="223"/>
      <c r="F95" s="223"/>
      <c r="G95" s="223"/>
      <c r="H95" s="223"/>
      <c r="I95" s="223"/>
      <c r="J95" s="223"/>
      <c r="K95" s="223"/>
      <c r="L95" s="223"/>
      <c r="M95" s="223"/>
      <c r="N95" s="223"/>
      <c r="O95" s="223"/>
      <c r="P95" s="223"/>
      <c r="Q95" s="224"/>
      <c r="R95" s="224"/>
      <c r="S95" s="224"/>
      <c r="T95" s="224"/>
      <c r="U95" s="224"/>
      <c r="V95" s="224"/>
      <c r="W95" s="224"/>
      <c r="X95" s="224"/>
      <c r="Y95" s="224"/>
      <c r="Z95" s="224"/>
      <c r="AA95" s="224"/>
      <c r="AB95" s="224"/>
      <c r="AC95" s="224"/>
      <c r="AD95" s="224"/>
      <c r="AE95" s="224"/>
      <c r="AF95" s="224"/>
      <c r="AG95" s="224"/>
      <c r="AH95" s="224"/>
      <c r="AI95" s="224"/>
      <c r="AJ95" s="224"/>
      <c r="AK95" s="224"/>
      <c r="AL95" s="224"/>
      <c r="AM95" s="224"/>
      <c r="AN95" s="224"/>
      <c r="AO95" s="224"/>
      <c r="AP95" s="224"/>
      <c r="AQ95" s="224"/>
      <c r="AR95" s="224"/>
      <c r="AS95" s="224"/>
      <c r="AT95" s="224"/>
      <c r="AU95" s="224"/>
      <c r="AV95" s="224"/>
      <c r="AW95" s="224"/>
      <c r="AX95" s="224"/>
      <c r="AY95" s="224"/>
      <c r="AZ95" s="225"/>
      <c r="BA95" s="225"/>
      <c r="BB95" s="225"/>
      <c r="BC95" s="225"/>
      <c r="BD95" s="225"/>
      <c r="BE95" s="218"/>
      <c r="BF95" s="218"/>
      <c r="BG95" s="218"/>
      <c r="BH95" s="218"/>
      <c r="BI95" s="218"/>
      <c r="BJ95" s="218"/>
      <c r="BK95" s="218"/>
      <c r="BL95" s="218"/>
      <c r="BM95" s="218"/>
      <c r="BN95" s="218"/>
      <c r="BO95" s="218"/>
      <c r="BP95" s="218"/>
      <c r="BQ95" s="215">
        <v>89</v>
      </c>
      <c r="BR95" s="220"/>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07"/>
    </row>
    <row r="96" spans="1:131" ht="26.25" hidden="1" customHeight="1" x14ac:dyDescent="0.2">
      <c r="A96" s="222"/>
      <c r="B96" s="223"/>
      <c r="C96" s="223"/>
      <c r="D96" s="223"/>
      <c r="E96" s="223"/>
      <c r="F96" s="223"/>
      <c r="G96" s="223"/>
      <c r="H96" s="223"/>
      <c r="I96" s="223"/>
      <c r="J96" s="223"/>
      <c r="K96" s="223"/>
      <c r="L96" s="223"/>
      <c r="M96" s="223"/>
      <c r="N96" s="223"/>
      <c r="O96" s="223"/>
      <c r="P96" s="223"/>
      <c r="Q96" s="224"/>
      <c r="R96" s="224"/>
      <c r="S96" s="224"/>
      <c r="T96" s="224"/>
      <c r="U96" s="224"/>
      <c r="V96" s="224"/>
      <c r="W96" s="224"/>
      <c r="X96" s="224"/>
      <c r="Y96" s="224"/>
      <c r="Z96" s="224"/>
      <c r="AA96" s="224"/>
      <c r="AB96" s="224"/>
      <c r="AC96" s="224"/>
      <c r="AD96" s="224"/>
      <c r="AE96" s="224"/>
      <c r="AF96" s="224"/>
      <c r="AG96" s="224"/>
      <c r="AH96" s="224"/>
      <c r="AI96" s="224"/>
      <c r="AJ96" s="224"/>
      <c r="AK96" s="224"/>
      <c r="AL96" s="224"/>
      <c r="AM96" s="224"/>
      <c r="AN96" s="224"/>
      <c r="AO96" s="224"/>
      <c r="AP96" s="224"/>
      <c r="AQ96" s="224"/>
      <c r="AR96" s="224"/>
      <c r="AS96" s="224"/>
      <c r="AT96" s="224"/>
      <c r="AU96" s="224"/>
      <c r="AV96" s="224"/>
      <c r="AW96" s="224"/>
      <c r="AX96" s="224"/>
      <c r="AY96" s="224"/>
      <c r="AZ96" s="225"/>
      <c r="BA96" s="225"/>
      <c r="BB96" s="225"/>
      <c r="BC96" s="225"/>
      <c r="BD96" s="225"/>
      <c r="BE96" s="218"/>
      <c r="BF96" s="218"/>
      <c r="BG96" s="218"/>
      <c r="BH96" s="218"/>
      <c r="BI96" s="218"/>
      <c r="BJ96" s="218"/>
      <c r="BK96" s="218"/>
      <c r="BL96" s="218"/>
      <c r="BM96" s="218"/>
      <c r="BN96" s="218"/>
      <c r="BO96" s="218"/>
      <c r="BP96" s="218"/>
      <c r="BQ96" s="215">
        <v>90</v>
      </c>
      <c r="BR96" s="220"/>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07"/>
    </row>
    <row r="97" spans="1:131" ht="26.25" hidden="1" customHeight="1" x14ac:dyDescent="0.2">
      <c r="A97" s="222"/>
      <c r="B97" s="223"/>
      <c r="C97" s="223"/>
      <c r="D97" s="223"/>
      <c r="E97" s="223"/>
      <c r="F97" s="223"/>
      <c r="G97" s="223"/>
      <c r="H97" s="223"/>
      <c r="I97" s="223"/>
      <c r="J97" s="223"/>
      <c r="K97" s="223"/>
      <c r="L97" s="223"/>
      <c r="M97" s="223"/>
      <c r="N97" s="223"/>
      <c r="O97" s="223"/>
      <c r="P97" s="223"/>
      <c r="Q97" s="224"/>
      <c r="R97" s="224"/>
      <c r="S97" s="224"/>
      <c r="T97" s="224"/>
      <c r="U97" s="224"/>
      <c r="V97" s="224"/>
      <c r="W97" s="224"/>
      <c r="X97" s="224"/>
      <c r="Y97" s="224"/>
      <c r="Z97" s="224"/>
      <c r="AA97" s="224"/>
      <c r="AB97" s="224"/>
      <c r="AC97" s="224"/>
      <c r="AD97" s="224"/>
      <c r="AE97" s="224"/>
      <c r="AF97" s="224"/>
      <c r="AG97" s="224"/>
      <c r="AH97" s="224"/>
      <c r="AI97" s="224"/>
      <c r="AJ97" s="224"/>
      <c r="AK97" s="224"/>
      <c r="AL97" s="224"/>
      <c r="AM97" s="224"/>
      <c r="AN97" s="224"/>
      <c r="AO97" s="224"/>
      <c r="AP97" s="224"/>
      <c r="AQ97" s="224"/>
      <c r="AR97" s="224"/>
      <c r="AS97" s="224"/>
      <c r="AT97" s="224"/>
      <c r="AU97" s="224"/>
      <c r="AV97" s="224"/>
      <c r="AW97" s="224"/>
      <c r="AX97" s="224"/>
      <c r="AY97" s="224"/>
      <c r="AZ97" s="225"/>
      <c r="BA97" s="225"/>
      <c r="BB97" s="225"/>
      <c r="BC97" s="225"/>
      <c r="BD97" s="225"/>
      <c r="BE97" s="218"/>
      <c r="BF97" s="218"/>
      <c r="BG97" s="218"/>
      <c r="BH97" s="218"/>
      <c r="BI97" s="218"/>
      <c r="BJ97" s="218"/>
      <c r="BK97" s="218"/>
      <c r="BL97" s="218"/>
      <c r="BM97" s="218"/>
      <c r="BN97" s="218"/>
      <c r="BO97" s="218"/>
      <c r="BP97" s="218"/>
      <c r="BQ97" s="215">
        <v>91</v>
      </c>
      <c r="BR97" s="220"/>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07"/>
    </row>
    <row r="98" spans="1:131" ht="26.25" hidden="1" customHeight="1" x14ac:dyDescent="0.2">
      <c r="A98" s="222"/>
      <c r="B98" s="223"/>
      <c r="C98" s="223"/>
      <c r="D98" s="223"/>
      <c r="E98" s="223"/>
      <c r="F98" s="223"/>
      <c r="G98" s="223"/>
      <c r="H98" s="223"/>
      <c r="I98" s="223"/>
      <c r="J98" s="223"/>
      <c r="K98" s="223"/>
      <c r="L98" s="223"/>
      <c r="M98" s="223"/>
      <c r="N98" s="223"/>
      <c r="O98" s="223"/>
      <c r="P98" s="223"/>
      <c r="Q98" s="224"/>
      <c r="R98" s="224"/>
      <c r="S98" s="224"/>
      <c r="T98" s="224"/>
      <c r="U98" s="224"/>
      <c r="V98" s="224"/>
      <c r="W98" s="224"/>
      <c r="X98" s="224"/>
      <c r="Y98" s="224"/>
      <c r="Z98" s="224"/>
      <c r="AA98" s="224"/>
      <c r="AB98" s="224"/>
      <c r="AC98" s="224"/>
      <c r="AD98" s="224"/>
      <c r="AE98" s="224"/>
      <c r="AF98" s="224"/>
      <c r="AG98" s="224"/>
      <c r="AH98" s="224"/>
      <c r="AI98" s="224"/>
      <c r="AJ98" s="224"/>
      <c r="AK98" s="224"/>
      <c r="AL98" s="224"/>
      <c r="AM98" s="224"/>
      <c r="AN98" s="224"/>
      <c r="AO98" s="224"/>
      <c r="AP98" s="224"/>
      <c r="AQ98" s="224"/>
      <c r="AR98" s="224"/>
      <c r="AS98" s="224"/>
      <c r="AT98" s="224"/>
      <c r="AU98" s="224"/>
      <c r="AV98" s="224"/>
      <c r="AW98" s="224"/>
      <c r="AX98" s="224"/>
      <c r="AY98" s="224"/>
      <c r="AZ98" s="225"/>
      <c r="BA98" s="225"/>
      <c r="BB98" s="225"/>
      <c r="BC98" s="225"/>
      <c r="BD98" s="225"/>
      <c r="BE98" s="218"/>
      <c r="BF98" s="218"/>
      <c r="BG98" s="218"/>
      <c r="BH98" s="218"/>
      <c r="BI98" s="218"/>
      <c r="BJ98" s="218"/>
      <c r="BK98" s="218"/>
      <c r="BL98" s="218"/>
      <c r="BM98" s="218"/>
      <c r="BN98" s="218"/>
      <c r="BO98" s="218"/>
      <c r="BP98" s="218"/>
      <c r="BQ98" s="215">
        <v>92</v>
      </c>
      <c r="BR98" s="220"/>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07"/>
    </row>
    <row r="99" spans="1:131" ht="26.25" hidden="1" customHeight="1" x14ac:dyDescent="0.2">
      <c r="A99" s="222"/>
      <c r="B99" s="223"/>
      <c r="C99" s="223"/>
      <c r="D99" s="223"/>
      <c r="E99" s="223"/>
      <c r="F99" s="223"/>
      <c r="G99" s="223"/>
      <c r="H99" s="223"/>
      <c r="I99" s="223"/>
      <c r="J99" s="223"/>
      <c r="K99" s="223"/>
      <c r="L99" s="223"/>
      <c r="M99" s="223"/>
      <c r="N99" s="223"/>
      <c r="O99" s="223"/>
      <c r="P99" s="223"/>
      <c r="Q99" s="224"/>
      <c r="R99" s="224"/>
      <c r="S99" s="224"/>
      <c r="T99" s="224"/>
      <c r="U99" s="224"/>
      <c r="V99" s="224"/>
      <c r="W99" s="224"/>
      <c r="X99" s="224"/>
      <c r="Y99" s="224"/>
      <c r="Z99" s="224"/>
      <c r="AA99" s="224"/>
      <c r="AB99" s="224"/>
      <c r="AC99" s="224"/>
      <c r="AD99" s="224"/>
      <c r="AE99" s="224"/>
      <c r="AF99" s="224"/>
      <c r="AG99" s="224"/>
      <c r="AH99" s="224"/>
      <c r="AI99" s="224"/>
      <c r="AJ99" s="224"/>
      <c r="AK99" s="224"/>
      <c r="AL99" s="224"/>
      <c r="AM99" s="224"/>
      <c r="AN99" s="224"/>
      <c r="AO99" s="224"/>
      <c r="AP99" s="224"/>
      <c r="AQ99" s="224"/>
      <c r="AR99" s="224"/>
      <c r="AS99" s="224"/>
      <c r="AT99" s="224"/>
      <c r="AU99" s="224"/>
      <c r="AV99" s="224"/>
      <c r="AW99" s="224"/>
      <c r="AX99" s="224"/>
      <c r="AY99" s="224"/>
      <c r="AZ99" s="225"/>
      <c r="BA99" s="225"/>
      <c r="BB99" s="225"/>
      <c r="BC99" s="225"/>
      <c r="BD99" s="225"/>
      <c r="BE99" s="218"/>
      <c r="BF99" s="218"/>
      <c r="BG99" s="218"/>
      <c r="BH99" s="218"/>
      <c r="BI99" s="218"/>
      <c r="BJ99" s="218"/>
      <c r="BK99" s="218"/>
      <c r="BL99" s="218"/>
      <c r="BM99" s="218"/>
      <c r="BN99" s="218"/>
      <c r="BO99" s="218"/>
      <c r="BP99" s="218"/>
      <c r="BQ99" s="215">
        <v>93</v>
      </c>
      <c r="BR99" s="220"/>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07"/>
    </row>
    <row r="100" spans="1:131" ht="26.25" hidden="1" customHeight="1" x14ac:dyDescent="0.2">
      <c r="A100" s="222"/>
      <c r="B100" s="223"/>
      <c r="C100" s="223"/>
      <c r="D100" s="223"/>
      <c r="E100" s="223"/>
      <c r="F100" s="223"/>
      <c r="G100" s="223"/>
      <c r="H100" s="223"/>
      <c r="I100" s="223"/>
      <c r="J100" s="223"/>
      <c r="K100" s="223"/>
      <c r="L100" s="223"/>
      <c r="M100" s="223"/>
      <c r="N100" s="223"/>
      <c r="O100" s="223"/>
      <c r="P100" s="223"/>
      <c r="Q100" s="224"/>
      <c r="R100" s="224"/>
      <c r="S100" s="224"/>
      <c r="T100" s="224"/>
      <c r="U100" s="224"/>
      <c r="V100" s="224"/>
      <c r="W100" s="224"/>
      <c r="X100" s="224"/>
      <c r="Y100" s="224"/>
      <c r="Z100" s="224"/>
      <c r="AA100" s="224"/>
      <c r="AB100" s="224"/>
      <c r="AC100" s="224"/>
      <c r="AD100" s="224"/>
      <c r="AE100" s="224"/>
      <c r="AF100" s="224"/>
      <c r="AG100" s="224"/>
      <c r="AH100" s="224"/>
      <c r="AI100" s="224"/>
      <c r="AJ100" s="224"/>
      <c r="AK100" s="224"/>
      <c r="AL100" s="224"/>
      <c r="AM100" s="224"/>
      <c r="AN100" s="224"/>
      <c r="AO100" s="224"/>
      <c r="AP100" s="224"/>
      <c r="AQ100" s="224"/>
      <c r="AR100" s="224"/>
      <c r="AS100" s="224"/>
      <c r="AT100" s="224"/>
      <c r="AU100" s="224"/>
      <c r="AV100" s="224"/>
      <c r="AW100" s="224"/>
      <c r="AX100" s="224"/>
      <c r="AY100" s="224"/>
      <c r="AZ100" s="225"/>
      <c r="BA100" s="225"/>
      <c r="BB100" s="225"/>
      <c r="BC100" s="225"/>
      <c r="BD100" s="225"/>
      <c r="BE100" s="218"/>
      <c r="BF100" s="218"/>
      <c r="BG100" s="218"/>
      <c r="BH100" s="218"/>
      <c r="BI100" s="218"/>
      <c r="BJ100" s="218"/>
      <c r="BK100" s="218"/>
      <c r="BL100" s="218"/>
      <c r="BM100" s="218"/>
      <c r="BN100" s="218"/>
      <c r="BO100" s="218"/>
      <c r="BP100" s="218"/>
      <c r="BQ100" s="215">
        <v>94</v>
      </c>
      <c r="BR100" s="220"/>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07"/>
    </row>
    <row r="101" spans="1:131" ht="26.25" hidden="1" customHeight="1" x14ac:dyDescent="0.2">
      <c r="A101" s="222"/>
      <c r="B101" s="223"/>
      <c r="C101" s="223"/>
      <c r="D101" s="223"/>
      <c r="E101" s="223"/>
      <c r="F101" s="223"/>
      <c r="G101" s="223"/>
      <c r="H101" s="223"/>
      <c r="I101" s="223"/>
      <c r="J101" s="223"/>
      <c r="K101" s="223"/>
      <c r="L101" s="223"/>
      <c r="M101" s="223"/>
      <c r="N101" s="223"/>
      <c r="O101" s="223"/>
      <c r="P101" s="223"/>
      <c r="Q101" s="224"/>
      <c r="R101" s="224"/>
      <c r="S101" s="224"/>
      <c r="T101" s="224"/>
      <c r="U101" s="224"/>
      <c r="V101" s="224"/>
      <c r="W101" s="224"/>
      <c r="X101" s="224"/>
      <c r="Y101" s="224"/>
      <c r="Z101" s="224"/>
      <c r="AA101" s="224"/>
      <c r="AB101" s="224"/>
      <c r="AC101" s="224"/>
      <c r="AD101" s="224"/>
      <c r="AE101" s="224"/>
      <c r="AF101" s="224"/>
      <c r="AG101" s="224"/>
      <c r="AH101" s="224"/>
      <c r="AI101" s="224"/>
      <c r="AJ101" s="224"/>
      <c r="AK101" s="224"/>
      <c r="AL101" s="224"/>
      <c r="AM101" s="224"/>
      <c r="AN101" s="224"/>
      <c r="AO101" s="224"/>
      <c r="AP101" s="224"/>
      <c r="AQ101" s="224"/>
      <c r="AR101" s="224"/>
      <c r="AS101" s="224"/>
      <c r="AT101" s="224"/>
      <c r="AU101" s="224"/>
      <c r="AV101" s="224"/>
      <c r="AW101" s="224"/>
      <c r="AX101" s="224"/>
      <c r="AY101" s="224"/>
      <c r="AZ101" s="225"/>
      <c r="BA101" s="225"/>
      <c r="BB101" s="225"/>
      <c r="BC101" s="225"/>
      <c r="BD101" s="225"/>
      <c r="BE101" s="218"/>
      <c r="BF101" s="218"/>
      <c r="BG101" s="218"/>
      <c r="BH101" s="218"/>
      <c r="BI101" s="218"/>
      <c r="BJ101" s="218"/>
      <c r="BK101" s="218"/>
      <c r="BL101" s="218"/>
      <c r="BM101" s="218"/>
      <c r="BN101" s="218"/>
      <c r="BO101" s="218"/>
      <c r="BP101" s="218"/>
      <c r="BQ101" s="215">
        <v>95</v>
      </c>
      <c r="BR101" s="220"/>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07"/>
    </row>
    <row r="102" spans="1:131" ht="26.25" customHeight="1" thickBot="1" x14ac:dyDescent="0.25">
      <c r="A102" s="222"/>
      <c r="B102" s="223"/>
      <c r="C102" s="223"/>
      <c r="D102" s="223"/>
      <c r="E102" s="223"/>
      <c r="F102" s="223"/>
      <c r="G102" s="223"/>
      <c r="H102" s="223"/>
      <c r="I102" s="223"/>
      <c r="J102" s="223"/>
      <c r="K102" s="223"/>
      <c r="L102" s="223"/>
      <c r="M102" s="223"/>
      <c r="N102" s="223"/>
      <c r="O102" s="223"/>
      <c r="P102" s="223"/>
      <c r="Q102" s="224"/>
      <c r="R102" s="224"/>
      <c r="S102" s="224"/>
      <c r="T102" s="224"/>
      <c r="U102" s="224"/>
      <c r="V102" s="224"/>
      <c r="W102" s="224"/>
      <c r="X102" s="224"/>
      <c r="Y102" s="224"/>
      <c r="Z102" s="224"/>
      <c r="AA102" s="224"/>
      <c r="AB102" s="224"/>
      <c r="AC102" s="224"/>
      <c r="AD102" s="224"/>
      <c r="AE102" s="224"/>
      <c r="AF102" s="224"/>
      <c r="AG102" s="224"/>
      <c r="AH102" s="224"/>
      <c r="AI102" s="224"/>
      <c r="AJ102" s="224"/>
      <c r="AK102" s="224"/>
      <c r="AL102" s="224"/>
      <c r="AM102" s="224"/>
      <c r="AN102" s="224"/>
      <c r="AO102" s="224"/>
      <c r="AP102" s="224"/>
      <c r="AQ102" s="224"/>
      <c r="AR102" s="224"/>
      <c r="AS102" s="224"/>
      <c r="AT102" s="224"/>
      <c r="AU102" s="224"/>
      <c r="AV102" s="224"/>
      <c r="AW102" s="224"/>
      <c r="AX102" s="224"/>
      <c r="AY102" s="224"/>
      <c r="AZ102" s="225"/>
      <c r="BA102" s="225"/>
      <c r="BB102" s="225"/>
      <c r="BC102" s="225"/>
      <c r="BD102" s="225"/>
      <c r="BE102" s="218"/>
      <c r="BF102" s="218"/>
      <c r="BG102" s="218"/>
      <c r="BH102" s="218"/>
      <c r="BI102" s="218"/>
      <c r="BJ102" s="218"/>
      <c r="BK102" s="218"/>
      <c r="BL102" s="218"/>
      <c r="BM102" s="218"/>
      <c r="BN102" s="218"/>
      <c r="BO102" s="218"/>
      <c r="BP102" s="218"/>
      <c r="BQ102" s="217" t="s">
        <v>380</v>
      </c>
      <c r="BR102" s="776" t="s">
        <v>408</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07"/>
    </row>
    <row r="103" spans="1:131" ht="26.25" customHeight="1" x14ac:dyDescent="0.2">
      <c r="A103" s="222"/>
      <c r="B103" s="223"/>
      <c r="C103" s="223"/>
      <c r="D103" s="223"/>
      <c r="E103" s="223"/>
      <c r="F103" s="223"/>
      <c r="G103" s="223"/>
      <c r="H103" s="223"/>
      <c r="I103" s="223"/>
      <c r="J103" s="223"/>
      <c r="K103" s="223"/>
      <c r="L103" s="223"/>
      <c r="M103" s="223"/>
      <c r="N103" s="223"/>
      <c r="O103" s="223"/>
      <c r="P103" s="223"/>
      <c r="Q103" s="224"/>
      <c r="R103" s="224"/>
      <c r="S103" s="224"/>
      <c r="T103" s="224"/>
      <c r="U103" s="224"/>
      <c r="V103" s="224"/>
      <c r="W103" s="224"/>
      <c r="X103" s="224"/>
      <c r="Y103" s="224"/>
      <c r="Z103" s="224"/>
      <c r="AA103" s="224"/>
      <c r="AB103" s="224"/>
      <c r="AC103" s="224"/>
      <c r="AD103" s="224"/>
      <c r="AE103" s="224"/>
      <c r="AF103" s="224"/>
      <c r="AG103" s="224"/>
      <c r="AH103" s="224"/>
      <c r="AI103" s="224"/>
      <c r="AJ103" s="224"/>
      <c r="AK103" s="224"/>
      <c r="AL103" s="224"/>
      <c r="AM103" s="224"/>
      <c r="AN103" s="224"/>
      <c r="AO103" s="224"/>
      <c r="AP103" s="224"/>
      <c r="AQ103" s="224"/>
      <c r="AR103" s="224"/>
      <c r="AS103" s="224"/>
      <c r="AT103" s="224"/>
      <c r="AU103" s="224"/>
      <c r="AV103" s="224"/>
      <c r="AW103" s="224"/>
      <c r="AX103" s="224"/>
      <c r="AY103" s="224"/>
      <c r="AZ103" s="225"/>
      <c r="BA103" s="225"/>
      <c r="BB103" s="225"/>
      <c r="BC103" s="225"/>
      <c r="BD103" s="225"/>
      <c r="BE103" s="218"/>
      <c r="BF103" s="218"/>
      <c r="BG103" s="218"/>
      <c r="BH103" s="218"/>
      <c r="BI103" s="218"/>
      <c r="BJ103" s="218"/>
      <c r="BK103" s="218"/>
      <c r="BL103" s="218"/>
      <c r="BM103" s="218"/>
      <c r="BN103" s="218"/>
      <c r="BO103" s="218"/>
      <c r="BP103" s="218"/>
      <c r="BQ103" s="902" t="s">
        <v>409</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07"/>
    </row>
    <row r="104" spans="1:131" ht="26.25" customHeight="1" x14ac:dyDescent="0.2">
      <c r="A104" s="222"/>
      <c r="B104" s="223"/>
      <c r="C104" s="223"/>
      <c r="D104" s="223"/>
      <c r="E104" s="223"/>
      <c r="F104" s="223"/>
      <c r="G104" s="223"/>
      <c r="H104" s="223"/>
      <c r="I104" s="223"/>
      <c r="J104" s="223"/>
      <c r="K104" s="223"/>
      <c r="L104" s="223"/>
      <c r="M104" s="223"/>
      <c r="N104" s="223"/>
      <c r="O104" s="223"/>
      <c r="P104" s="223"/>
      <c r="Q104" s="224"/>
      <c r="R104" s="224"/>
      <c r="S104" s="224"/>
      <c r="T104" s="224"/>
      <c r="U104" s="224"/>
      <c r="V104" s="224"/>
      <c r="W104" s="224"/>
      <c r="X104" s="224"/>
      <c r="Y104" s="224"/>
      <c r="Z104" s="224"/>
      <c r="AA104" s="224"/>
      <c r="AB104" s="224"/>
      <c r="AC104" s="224"/>
      <c r="AD104" s="224"/>
      <c r="AE104" s="224"/>
      <c r="AF104" s="224"/>
      <c r="AG104" s="224"/>
      <c r="AH104" s="224"/>
      <c r="AI104" s="224"/>
      <c r="AJ104" s="224"/>
      <c r="AK104" s="224"/>
      <c r="AL104" s="224"/>
      <c r="AM104" s="224"/>
      <c r="AN104" s="224"/>
      <c r="AO104" s="224"/>
      <c r="AP104" s="224"/>
      <c r="AQ104" s="224"/>
      <c r="AR104" s="224"/>
      <c r="AS104" s="224"/>
      <c r="AT104" s="224"/>
      <c r="AU104" s="224"/>
      <c r="AV104" s="224"/>
      <c r="AW104" s="224"/>
      <c r="AX104" s="224"/>
      <c r="AY104" s="224"/>
      <c r="AZ104" s="225"/>
      <c r="BA104" s="225"/>
      <c r="BB104" s="225"/>
      <c r="BC104" s="225"/>
      <c r="BD104" s="225"/>
      <c r="BE104" s="218"/>
      <c r="BF104" s="218"/>
      <c r="BG104" s="218"/>
      <c r="BH104" s="218"/>
      <c r="BI104" s="218"/>
      <c r="BJ104" s="218"/>
      <c r="BK104" s="218"/>
      <c r="BL104" s="218"/>
      <c r="BM104" s="218"/>
      <c r="BN104" s="218"/>
      <c r="BO104" s="218"/>
      <c r="BP104" s="218"/>
      <c r="BQ104" s="903" t="s">
        <v>410</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07"/>
    </row>
    <row r="105" spans="1:131" ht="11.25" customHeight="1" x14ac:dyDescent="0.2">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07"/>
      <c r="BR105" s="207"/>
      <c r="BS105" s="207"/>
      <c r="BT105" s="207"/>
      <c r="BU105" s="207"/>
      <c r="BV105" s="207"/>
      <c r="BW105" s="207"/>
      <c r="BX105" s="207"/>
      <c r="BY105" s="207"/>
      <c r="BZ105" s="207"/>
      <c r="CA105" s="207"/>
      <c r="CB105" s="207"/>
      <c r="CC105" s="207"/>
      <c r="CD105" s="207"/>
      <c r="CE105" s="207"/>
      <c r="CF105" s="207"/>
      <c r="CG105" s="207"/>
      <c r="CH105" s="207"/>
      <c r="CI105" s="207"/>
      <c r="CJ105" s="207"/>
      <c r="CK105" s="207"/>
      <c r="CL105" s="207"/>
      <c r="CM105" s="207"/>
      <c r="CN105" s="207"/>
      <c r="CO105" s="207"/>
      <c r="CP105" s="207"/>
      <c r="CQ105" s="207"/>
      <c r="CR105" s="207"/>
      <c r="CS105" s="207"/>
      <c r="CT105" s="207"/>
      <c r="CU105" s="207"/>
      <c r="CV105" s="207"/>
      <c r="CW105" s="207"/>
      <c r="CX105" s="207"/>
      <c r="CY105" s="207"/>
      <c r="CZ105" s="207"/>
      <c r="DA105" s="207"/>
      <c r="DB105" s="207"/>
      <c r="DC105" s="207"/>
      <c r="DD105" s="207"/>
      <c r="DE105" s="207"/>
      <c r="DF105" s="207"/>
      <c r="DG105" s="207"/>
      <c r="DH105" s="207"/>
      <c r="DI105" s="207"/>
      <c r="DJ105" s="207"/>
      <c r="DK105" s="207"/>
      <c r="DL105" s="207"/>
      <c r="DM105" s="207"/>
      <c r="DN105" s="207"/>
      <c r="DO105" s="207"/>
      <c r="DP105" s="207"/>
      <c r="DQ105" s="207"/>
      <c r="DR105" s="207"/>
      <c r="DS105" s="207"/>
      <c r="DT105" s="207"/>
      <c r="DU105" s="207"/>
      <c r="DV105" s="207"/>
      <c r="DW105" s="207"/>
      <c r="DX105" s="207"/>
      <c r="DY105" s="207"/>
      <c r="DZ105" s="207"/>
      <c r="EA105" s="207"/>
    </row>
    <row r="106" spans="1:131" ht="11.25" customHeight="1" x14ac:dyDescent="0.2">
      <c r="A106" s="218"/>
      <c r="B106" s="218"/>
      <c r="C106" s="218"/>
      <c r="D106" s="218"/>
      <c r="E106" s="218"/>
      <c r="F106" s="218"/>
      <c r="G106" s="218"/>
      <c r="H106" s="218"/>
      <c r="I106" s="218"/>
      <c r="J106" s="218"/>
      <c r="K106" s="218"/>
      <c r="L106" s="218"/>
      <c r="M106" s="218"/>
      <c r="N106" s="218"/>
      <c r="O106" s="218"/>
      <c r="P106" s="218"/>
      <c r="Q106" s="218"/>
      <c r="R106" s="218"/>
      <c r="S106" s="218"/>
      <c r="T106" s="218"/>
      <c r="U106" s="218"/>
      <c r="V106" s="218"/>
      <c r="W106" s="218"/>
      <c r="X106" s="218"/>
      <c r="Y106" s="218"/>
      <c r="Z106" s="218"/>
      <c r="AA106" s="218"/>
      <c r="AB106" s="218"/>
      <c r="AC106" s="218"/>
      <c r="AD106" s="218"/>
      <c r="AE106" s="218"/>
      <c r="AF106" s="218"/>
      <c r="AG106" s="218"/>
      <c r="AH106" s="218"/>
      <c r="AI106" s="218"/>
      <c r="AJ106" s="218"/>
      <c r="AK106" s="218"/>
      <c r="AL106" s="218"/>
      <c r="AM106" s="218"/>
      <c r="AN106" s="218"/>
      <c r="AO106" s="218"/>
      <c r="AP106" s="218"/>
      <c r="AQ106" s="218"/>
      <c r="AR106" s="218"/>
      <c r="AS106" s="218"/>
      <c r="AT106" s="218"/>
      <c r="AU106" s="218"/>
      <c r="AV106" s="218"/>
      <c r="AW106" s="218"/>
      <c r="AX106" s="218"/>
      <c r="AY106" s="218"/>
      <c r="AZ106" s="218"/>
      <c r="BA106" s="218"/>
      <c r="BB106" s="218"/>
      <c r="BC106" s="218"/>
      <c r="BD106" s="218"/>
      <c r="BE106" s="218"/>
      <c r="BF106" s="218"/>
      <c r="BG106" s="218"/>
      <c r="BH106" s="218"/>
      <c r="BI106" s="218"/>
      <c r="BJ106" s="218"/>
      <c r="BK106" s="218"/>
      <c r="BL106" s="218"/>
      <c r="BM106" s="218"/>
      <c r="BN106" s="218"/>
      <c r="BO106" s="218"/>
      <c r="BP106" s="218"/>
      <c r="BQ106" s="207"/>
      <c r="BR106" s="207"/>
      <c r="BS106" s="207"/>
      <c r="BT106" s="207"/>
      <c r="BU106" s="207"/>
      <c r="BV106" s="207"/>
      <c r="BW106" s="207"/>
      <c r="BX106" s="207"/>
      <c r="BY106" s="207"/>
      <c r="BZ106" s="207"/>
      <c r="CA106" s="207"/>
      <c r="CB106" s="207"/>
      <c r="CC106" s="207"/>
      <c r="CD106" s="207"/>
      <c r="CE106" s="207"/>
      <c r="CF106" s="207"/>
      <c r="CG106" s="207"/>
      <c r="CH106" s="207"/>
      <c r="CI106" s="207"/>
      <c r="CJ106" s="207"/>
      <c r="CK106" s="207"/>
      <c r="CL106" s="207"/>
      <c r="CM106" s="207"/>
      <c r="CN106" s="207"/>
      <c r="CO106" s="207"/>
      <c r="CP106" s="207"/>
      <c r="CQ106" s="207"/>
      <c r="CR106" s="207"/>
      <c r="CS106" s="207"/>
      <c r="CT106" s="207"/>
      <c r="CU106" s="207"/>
      <c r="CV106" s="207"/>
      <c r="CW106" s="207"/>
      <c r="CX106" s="207"/>
      <c r="CY106" s="207"/>
      <c r="CZ106" s="207"/>
      <c r="DA106" s="207"/>
      <c r="DB106" s="207"/>
      <c r="DC106" s="207"/>
      <c r="DD106" s="207"/>
      <c r="DE106" s="207"/>
      <c r="DF106" s="207"/>
      <c r="DG106" s="207"/>
      <c r="DH106" s="207"/>
      <c r="DI106" s="207"/>
      <c r="DJ106" s="207"/>
      <c r="DK106" s="207"/>
      <c r="DL106" s="207"/>
      <c r="DM106" s="207"/>
      <c r="DN106" s="207"/>
      <c r="DO106" s="207"/>
      <c r="DP106" s="207"/>
      <c r="DQ106" s="207"/>
      <c r="DR106" s="207"/>
      <c r="DS106" s="207"/>
      <c r="DT106" s="207"/>
      <c r="DU106" s="207"/>
      <c r="DV106" s="207"/>
      <c r="DW106" s="207"/>
      <c r="DX106" s="207"/>
      <c r="DY106" s="207"/>
      <c r="DZ106" s="207"/>
      <c r="EA106" s="207"/>
    </row>
    <row r="107" spans="1:131" s="207" customFormat="1" ht="26.25" customHeight="1" thickBot="1" x14ac:dyDescent="0.25">
      <c r="A107" s="226" t="s">
        <v>411</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412</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207" customFormat="1" ht="26.25" customHeight="1" x14ac:dyDescent="0.2">
      <c r="A108" s="904" t="s">
        <v>413</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414</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07" customFormat="1" ht="26.25" customHeight="1" x14ac:dyDescent="0.2">
      <c r="A109" s="899" t="s">
        <v>415</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416</v>
      </c>
      <c r="AB109" s="880"/>
      <c r="AC109" s="880"/>
      <c r="AD109" s="880"/>
      <c r="AE109" s="881"/>
      <c r="AF109" s="879" t="s">
        <v>417</v>
      </c>
      <c r="AG109" s="880"/>
      <c r="AH109" s="880"/>
      <c r="AI109" s="880"/>
      <c r="AJ109" s="881"/>
      <c r="AK109" s="879" t="s">
        <v>294</v>
      </c>
      <c r="AL109" s="880"/>
      <c r="AM109" s="880"/>
      <c r="AN109" s="880"/>
      <c r="AO109" s="881"/>
      <c r="AP109" s="879" t="s">
        <v>418</v>
      </c>
      <c r="AQ109" s="880"/>
      <c r="AR109" s="880"/>
      <c r="AS109" s="880"/>
      <c r="AT109" s="882"/>
      <c r="AU109" s="899" t="s">
        <v>415</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416</v>
      </c>
      <c r="BR109" s="880"/>
      <c r="BS109" s="880"/>
      <c r="BT109" s="880"/>
      <c r="BU109" s="881"/>
      <c r="BV109" s="879" t="s">
        <v>417</v>
      </c>
      <c r="BW109" s="880"/>
      <c r="BX109" s="880"/>
      <c r="BY109" s="880"/>
      <c r="BZ109" s="881"/>
      <c r="CA109" s="879" t="s">
        <v>294</v>
      </c>
      <c r="CB109" s="880"/>
      <c r="CC109" s="880"/>
      <c r="CD109" s="880"/>
      <c r="CE109" s="881"/>
      <c r="CF109" s="900" t="s">
        <v>418</v>
      </c>
      <c r="CG109" s="900"/>
      <c r="CH109" s="900"/>
      <c r="CI109" s="900"/>
      <c r="CJ109" s="900"/>
      <c r="CK109" s="879" t="s">
        <v>419</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416</v>
      </c>
      <c r="DH109" s="880"/>
      <c r="DI109" s="880"/>
      <c r="DJ109" s="880"/>
      <c r="DK109" s="881"/>
      <c r="DL109" s="879" t="s">
        <v>417</v>
      </c>
      <c r="DM109" s="880"/>
      <c r="DN109" s="880"/>
      <c r="DO109" s="880"/>
      <c r="DP109" s="881"/>
      <c r="DQ109" s="879" t="s">
        <v>294</v>
      </c>
      <c r="DR109" s="880"/>
      <c r="DS109" s="880"/>
      <c r="DT109" s="880"/>
      <c r="DU109" s="881"/>
      <c r="DV109" s="879" t="s">
        <v>418</v>
      </c>
      <c r="DW109" s="880"/>
      <c r="DX109" s="880"/>
      <c r="DY109" s="880"/>
      <c r="DZ109" s="882"/>
    </row>
    <row r="110" spans="1:131" s="207" customFormat="1" ht="26.25" customHeight="1" x14ac:dyDescent="0.2">
      <c r="A110" s="883" t="s">
        <v>420</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22379595</v>
      </c>
      <c r="AB110" s="887"/>
      <c r="AC110" s="887"/>
      <c r="AD110" s="887"/>
      <c r="AE110" s="888"/>
      <c r="AF110" s="889">
        <v>22478566</v>
      </c>
      <c r="AG110" s="887"/>
      <c r="AH110" s="887"/>
      <c r="AI110" s="887"/>
      <c r="AJ110" s="888"/>
      <c r="AK110" s="889">
        <v>21440541</v>
      </c>
      <c r="AL110" s="887"/>
      <c r="AM110" s="887"/>
      <c r="AN110" s="887"/>
      <c r="AO110" s="888"/>
      <c r="AP110" s="890">
        <v>21.7</v>
      </c>
      <c r="AQ110" s="891"/>
      <c r="AR110" s="891"/>
      <c r="AS110" s="891"/>
      <c r="AT110" s="892"/>
      <c r="AU110" s="893" t="s">
        <v>69</v>
      </c>
      <c r="AV110" s="894"/>
      <c r="AW110" s="894"/>
      <c r="AX110" s="894"/>
      <c r="AY110" s="894"/>
      <c r="AZ110" s="916" t="s">
        <v>421</v>
      </c>
      <c r="BA110" s="884"/>
      <c r="BB110" s="884"/>
      <c r="BC110" s="884"/>
      <c r="BD110" s="884"/>
      <c r="BE110" s="884"/>
      <c r="BF110" s="884"/>
      <c r="BG110" s="884"/>
      <c r="BH110" s="884"/>
      <c r="BI110" s="884"/>
      <c r="BJ110" s="884"/>
      <c r="BK110" s="884"/>
      <c r="BL110" s="884"/>
      <c r="BM110" s="884"/>
      <c r="BN110" s="884"/>
      <c r="BO110" s="884"/>
      <c r="BP110" s="885"/>
      <c r="BQ110" s="917">
        <v>193639193</v>
      </c>
      <c r="BR110" s="918"/>
      <c r="BS110" s="918"/>
      <c r="BT110" s="918"/>
      <c r="BU110" s="918"/>
      <c r="BV110" s="918">
        <v>177387940</v>
      </c>
      <c r="BW110" s="918"/>
      <c r="BX110" s="918"/>
      <c r="BY110" s="918"/>
      <c r="BZ110" s="918"/>
      <c r="CA110" s="918">
        <v>163478147</v>
      </c>
      <c r="CB110" s="918"/>
      <c r="CC110" s="918"/>
      <c r="CD110" s="918"/>
      <c r="CE110" s="918"/>
      <c r="CF110" s="931">
        <v>165.3</v>
      </c>
      <c r="CG110" s="932"/>
      <c r="CH110" s="932"/>
      <c r="CI110" s="932"/>
      <c r="CJ110" s="932"/>
      <c r="CK110" s="933" t="s">
        <v>422</v>
      </c>
      <c r="CL110" s="934"/>
      <c r="CM110" s="916" t="s">
        <v>423</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v>473351</v>
      </c>
      <c r="DH110" s="918"/>
      <c r="DI110" s="918"/>
      <c r="DJ110" s="918"/>
      <c r="DK110" s="918"/>
      <c r="DL110" s="918">
        <v>437850</v>
      </c>
      <c r="DM110" s="918"/>
      <c r="DN110" s="918"/>
      <c r="DO110" s="918"/>
      <c r="DP110" s="918"/>
      <c r="DQ110" s="918">
        <v>402349</v>
      </c>
      <c r="DR110" s="918"/>
      <c r="DS110" s="918"/>
      <c r="DT110" s="918"/>
      <c r="DU110" s="918"/>
      <c r="DV110" s="919">
        <v>0.4</v>
      </c>
      <c r="DW110" s="919"/>
      <c r="DX110" s="919"/>
      <c r="DY110" s="919"/>
      <c r="DZ110" s="920"/>
    </row>
    <row r="111" spans="1:131" s="207" customFormat="1" ht="26.25" customHeight="1" x14ac:dyDescent="0.2">
      <c r="A111" s="921" t="s">
        <v>424</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425</v>
      </c>
      <c r="BA111" s="910"/>
      <c r="BB111" s="910"/>
      <c r="BC111" s="910"/>
      <c r="BD111" s="910"/>
      <c r="BE111" s="910"/>
      <c r="BF111" s="910"/>
      <c r="BG111" s="910"/>
      <c r="BH111" s="910"/>
      <c r="BI111" s="910"/>
      <c r="BJ111" s="910"/>
      <c r="BK111" s="910"/>
      <c r="BL111" s="910"/>
      <c r="BM111" s="910"/>
      <c r="BN111" s="910"/>
      <c r="BO111" s="910"/>
      <c r="BP111" s="911"/>
      <c r="BQ111" s="912">
        <v>1179117</v>
      </c>
      <c r="BR111" s="913"/>
      <c r="BS111" s="913"/>
      <c r="BT111" s="913"/>
      <c r="BU111" s="913"/>
      <c r="BV111" s="913">
        <v>885391</v>
      </c>
      <c r="BW111" s="913"/>
      <c r="BX111" s="913"/>
      <c r="BY111" s="913"/>
      <c r="BZ111" s="913"/>
      <c r="CA111" s="913">
        <v>627690</v>
      </c>
      <c r="CB111" s="913"/>
      <c r="CC111" s="913"/>
      <c r="CD111" s="913"/>
      <c r="CE111" s="913"/>
      <c r="CF111" s="907">
        <v>0.6</v>
      </c>
      <c r="CG111" s="908"/>
      <c r="CH111" s="908"/>
      <c r="CI111" s="908"/>
      <c r="CJ111" s="908"/>
      <c r="CK111" s="935"/>
      <c r="CL111" s="936"/>
      <c r="CM111" s="909" t="s">
        <v>426</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v>705766</v>
      </c>
      <c r="DH111" s="913"/>
      <c r="DI111" s="913"/>
      <c r="DJ111" s="913"/>
      <c r="DK111" s="913"/>
      <c r="DL111" s="913">
        <v>447541</v>
      </c>
      <c r="DM111" s="913"/>
      <c r="DN111" s="913"/>
      <c r="DO111" s="913"/>
      <c r="DP111" s="913"/>
      <c r="DQ111" s="913">
        <v>225341</v>
      </c>
      <c r="DR111" s="913"/>
      <c r="DS111" s="913"/>
      <c r="DT111" s="913"/>
      <c r="DU111" s="913"/>
      <c r="DV111" s="914">
        <v>0.2</v>
      </c>
      <c r="DW111" s="914"/>
      <c r="DX111" s="914"/>
      <c r="DY111" s="914"/>
      <c r="DZ111" s="915"/>
    </row>
    <row r="112" spans="1:131" s="207" customFormat="1" ht="26.25" customHeight="1" x14ac:dyDescent="0.2">
      <c r="A112" s="939" t="s">
        <v>427</v>
      </c>
      <c r="B112" s="940"/>
      <c r="C112" s="910" t="s">
        <v>428</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v>1667</v>
      </c>
      <c r="AL112" s="946"/>
      <c r="AM112" s="946"/>
      <c r="AN112" s="946"/>
      <c r="AO112" s="947"/>
      <c r="AP112" s="949">
        <v>0</v>
      </c>
      <c r="AQ112" s="950"/>
      <c r="AR112" s="950"/>
      <c r="AS112" s="950"/>
      <c r="AT112" s="951"/>
      <c r="AU112" s="895"/>
      <c r="AV112" s="896"/>
      <c r="AW112" s="896"/>
      <c r="AX112" s="896"/>
      <c r="AY112" s="896"/>
      <c r="AZ112" s="909" t="s">
        <v>429</v>
      </c>
      <c r="BA112" s="910"/>
      <c r="BB112" s="910"/>
      <c r="BC112" s="910"/>
      <c r="BD112" s="910"/>
      <c r="BE112" s="910"/>
      <c r="BF112" s="910"/>
      <c r="BG112" s="910"/>
      <c r="BH112" s="910"/>
      <c r="BI112" s="910"/>
      <c r="BJ112" s="910"/>
      <c r="BK112" s="910"/>
      <c r="BL112" s="910"/>
      <c r="BM112" s="910"/>
      <c r="BN112" s="910"/>
      <c r="BO112" s="910"/>
      <c r="BP112" s="911"/>
      <c r="BQ112" s="912">
        <v>27678474</v>
      </c>
      <c r="BR112" s="913"/>
      <c r="BS112" s="913"/>
      <c r="BT112" s="913"/>
      <c r="BU112" s="913"/>
      <c r="BV112" s="913">
        <v>26874832</v>
      </c>
      <c r="BW112" s="913"/>
      <c r="BX112" s="913"/>
      <c r="BY112" s="913"/>
      <c r="BZ112" s="913"/>
      <c r="CA112" s="913">
        <v>25965547</v>
      </c>
      <c r="CB112" s="913"/>
      <c r="CC112" s="913"/>
      <c r="CD112" s="913"/>
      <c r="CE112" s="913"/>
      <c r="CF112" s="907">
        <v>26.3</v>
      </c>
      <c r="CG112" s="908"/>
      <c r="CH112" s="908"/>
      <c r="CI112" s="908"/>
      <c r="CJ112" s="908"/>
      <c r="CK112" s="935"/>
      <c r="CL112" s="936"/>
      <c r="CM112" s="909" t="s">
        <v>430</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07" customFormat="1" ht="26.25" customHeight="1" x14ac:dyDescent="0.2">
      <c r="A113" s="941"/>
      <c r="B113" s="942"/>
      <c r="C113" s="910" t="s">
        <v>431</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2622079</v>
      </c>
      <c r="AB113" s="925"/>
      <c r="AC113" s="925"/>
      <c r="AD113" s="925"/>
      <c r="AE113" s="926"/>
      <c r="AF113" s="927">
        <v>2190570</v>
      </c>
      <c r="AG113" s="925"/>
      <c r="AH113" s="925"/>
      <c r="AI113" s="925"/>
      <c r="AJ113" s="926"/>
      <c r="AK113" s="927">
        <v>2028742</v>
      </c>
      <c r="AL113" s="925"/>
      <c r="AM113" s="925"/>
      <c r="AN113" s="925"/>
      <c r="AO113" s="926"/>
      <c r="AP113" s="928">
        <v>2.1</v>
      </c>
      <c r="AQ113" s="929"/>
      <c r="AR113" s="929"/>
      <c r="AS113" s="929"/>
      <c r="AT113" s="930"/>
      <c r="AU113" s="895"/>
      <c r="AV113" s="896"/>
      <c r="AW113" s="896"/>
      <c r="AX113" s="896"/>
      <c r="AY113" s="896"/>
      <c r="AZ113" s="909" t="s">
        <v>432</v>
      </c>
      <c r="BA113" s="910"/>
      <c r="BB113" s="910"/>
      <c r="BC113" s="910"/>
      <c r="BD113" s="910"/>
      <c r="BE113" s="910"/>
      <c r="BF113" s="910"/>
      <c r="BG113" s="910"/>
      <c r="BH113" s="910"/>
      <c r="BI113" s="910"/>
      <c r="BJ113" s="910"/>
      <c r="BK113" s="910"/>
      <c r="BL113" s="910"/>
      <c r="BM113" s="910"/>
      <c r="BN113" s="910"/>
      <c r="BO113" s="910"/>
      <c r="BP113" s="911"/>
      <c r="BQ113" s="912">
        <v>11427</v>
      </c>
      <c r="BR113" s="913"/>
      <c r="BS113" s="913"/>
      <c r="BT113" s="913"/>
      <c r="BU113" s="913"/>
      <c r="BV113" s="913">
        <v>10038</v>
      </c>
      <c r="BW113" s="913"/>
      <c r="BX113" s="913"/>
      <c r="BY113" s="913"/>
      <c r="BZ113" s="913"/>
      <c r="CA113" s="913">
        <v>9320</v>
      </c>
      <c r="CB113" s="913"/>
      <c r="CC113" s="913"/>
      <c r="CD113" s="913"/>
      <c r="CE113" s="913"/>
      <c r="CF113" s="907">
        <v>0</v>
      </c>
      <c r="CG113" s="908"/>
      <c r="CH113" s="908"/>
      <c r="CI113" s="908"/>
      <c r="CJ113" s="908"/>
      <c r="CK113" s="935"/>
      <c r="CL113" s="936"/>
      <c r="CM113" s="909" t="s">
        <v>433</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07" customFormat="1" ht="26.25" customHeight="1" x14ac:dyDescent="0.2">
      <c r="A114" s="941"/>
      <c r="B114" s="942"/>
      <c r="C114" s="910" t="s">
        <v>434</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11854</v>
      </c>
      <c r="AB114" s="946"/>
      <c r="AC114" s="946"/>
      <c r="AD114" s="946"/>
      <c r="AE114" s="947"/>
      <c r="AF114" s="948">
        <v>935</v>
      </c>
      <c r="AG114" s="946"/>
      <c r="AH114" s="946"/>
      <c r="AI114" s="946"/>
      <c r="AJ114" s="947"/>
      <c r="AK114" s="948">
        <v>777</v>
      </c>
      <c r="AL114" s="946"/>
      <c r="AM114" s="946"/>
      <c r="AN114" s="946"/>
      <c r="AO114" s="947"/>
      <c r="AP114" s="949">
        <v>0</v>
      </c>
      <c r="AQ114" s="950"/>
      <c r="AR114" s="950"/>
      <c r="AS114" s="950"/>
      <c r="AT114" s="951"/>
      <c r="AU114" s="895"/>
      <c r="AV114" s="896"/>
      <c r="AW114" s="896"/>
      <c r="AX114" s="896"/>
      <c r="AY114" s="896"/>
      <c r="AZ114" s="909" t="s">
        <v>435</v>
      </c>
      <c r="BA114" s="910"/>
      <c r="BB114" s="910"/>
      <c r="BC114" s="910"/>
      <c r="BD114" s="910"/>
      <c r="BE114" s="910"/>
      <c r="BF114" s="910"/>
      <c r="BG114" s="910"/>
      <c r="BH114" s="910"/>
      <c r="BI114" s="910"/>
      <c r="BJ114" s="910"/>
      <c r="BK114" s="910"/>
      <c r="BL114" s="910"/>
      <c r="BM114" s="910"/>
      <c r="BN114" s="910"/>
      <c r="BO114" s="910"/>
      <c r="BP114" s="911"/>
      <c r="BQ114" s="912">
        <v>18724837</v>
      </c>
      <c r="BR114" s="913"/>
      <c r="BS114" s="913"/>
      <c r="BT114" s="913"/>
      <c r="BU114" s="913"/>
      <c r="BV114" s="913">
        <v>19284918</v>
      </c>
      <c r="BW114" s="913"/>
      <c r="BX114" s="913"/>
      <c r="BY114" s="913"/>
      <c r="BZ114" s="913"/>
      <c r="CA114" s="913">
        <v>18998573</v>
      </c>
      <c r="CB114" s="913"/>
      <c r="CC114" s="913"/>
      <c r="CD114" s="913"/>
      <c r="CE114" s="913"/>
      <c r="CF114" s="907">
        <v>19.2</v>
      </c>
      <c r="CG114" s="908"/>
      <c r="CH114" s="908"/>
      <c r="CI114" s="908"/>
      <c r="CJ114" s="908"/>
      <c r="CK114" s="935"/>
      <c r="CL114" s="936"/>
      <c r="CM114" s="909" t="s">
        <v>436</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07" customFormat="1" ht="26.25" customHeight="1" x14ac:dyDescent="0.2">
      <c r="A115" s="941"/>
      <c r="B115" s="942"/>
      <c r="C115" s="910" t="s">
        <v>437</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230217</v>
      </c>
      <c r="AB115" s="925"/>
      <c r="AC115" s="925"/>
      <c r="AD115" s="925"/>
      <c r="AE115" s="926"/>
      <c r="AF115" s="927">
        <v>208674</v>
      </c>
      <c r="AG115" s="925"/>
      <c r="AH115" s="925"/>
      <c r="AI115" s="925"/>
      <c r="AJ115" s="926"/>
      <c r="AK115" s="927">
        <v>173516</v>
      </c>
      <c r="AL115" s="925"/>
      <c r="AM115" s="925"/>
      <c r="AN115" s="925"/>
      <c r="AO115" s="926"/>
      <c r="AP115" s="928">
        <v>0.2</v>
      </c>
      <c r="AQ115" s="929"/>
      <c r="AR115" s="929"/>
      <c r="AS115" s="929"/>
      <c r="AT115" s="930"/>
      <c r="AU115" s="895"/>
      <c r="AV115" s="896"/>
      <c r="AW115" s="896"/>
      <c r="AX115" s="896"/>
      <c r="AY115" s="896"/>
      <c r="AZ115" s="909" t="s">
        <v>438</v>
      </c>
      <c r="BA115" s="910"/>
      <c r="BB115" s="910"/>
      <c r="BC115" s="910"/>
      <c r="BD115" s="910"/>
      <c r="BE115" s="910"/>
      <c r="BF115" s="910"/>
      <c r="BG115" s="910"/>
      <c r="BH115" s="910"/>
      <c r="BI115" s="910"/>
      <c r="BJ115" s="910"/>
      <c r="BK115" s="910"/>
      <c r="BL115" s="910"/>
      <c r="BM115" s="910"/>
      <c r="BN115" s="910"/>
      <c r="BO115" s="910"/>
      <c r="BP115" s="911"/>
      <c r="BQ115" s="912">
        <v>171087</v>
      </c>
      <c r="BR115" s="913"/>
      <c r="BS115" s="913"/>
      <c r="BT115" s="913"/>
      <c r="BU115" s="913"/>
      <c r="BV115" s="913">
        <v>160286</v>
      </c>
      <c r="BW115" s="913"/>
      <c r="BX115" s="913"/>
      <c r="BY115" s="913"/>
      <c r="BZ115" s="913"/>
      <c r="CA115" s="913">
        <v>327268</v>
      </c>
      <c r="CB115" s="913"/>
      <c r="CC115" s="913"/>
      <c r="CD115" s="913"/>
      <c r="CE115" s="913"/>
      <c r="CF115" s="907">
        <v>0.3</v>
      </c>
      <c r="CG115" s="908"/>
      <c r="CH115" s="908"/>
      <c r="CI115" s="908"/>
      <c r="CJ115" s="908"/>
      <c r="CK115" s="935"/>
      <c r="CL115" s="936"/>
      <c r="CM115" s="909" t="s">
        <v>439</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07" customFormat="1" ht="26.25" customHeight="1" x14ac:dyDescent="0.2">
      <c r="A116" s="943"/>
      <c r="B116" s="944"/>
      <c r="C116" s="952" t="s">
        <v>440</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v>66</v>
      </c>
      <c r="AB116" s="946"/>
      <c r="AC116" s="946"/>
      <c r="AD116" s="946"/>
      <c r="AE116" s="947"/>
      <c r="AF116" s="948">
        <v>116</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441</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442</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07"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443</v>
      </c>
      <c r="Z117" s="881"/>
      <c r="AA117" s="965">
        <v>25243811</v>
      </c>
      <c r="AB117" s="966"/>
      <c r="AC117" s="966"/>
      <c r="AD117" s="966"/>
      <c r="AE117" s="967"/>
      <c r="AF117" s="968">
        <v>24878861</v>
      </c>
      <c r="AG117" s="966"/>
      <c r="AH117" s="966"/>
      <c r="AI117" s="966"/>
      <c r="AJ117" s="967"/>
      <c r="AK117" s="968">
        <v>23645243</v>
      </c>
      <c r="AL117" s="966"/>
      <c r="AM117" s="966"/>
      <c r="AN117" s="966"/>
      <c r="AO117" s="967"/>
      <c r="AP117" s="969"/>
      <c r="AQ117" s="970"/>
      <c r="AR117" s="970"/>
      <c r="AS117" s="970"/>
      <c r="AT117" s="971"/>
      <c r="AU117" s="895"/>
      <c r="AV117" s="896"/>
      <c r="AW117" s="896"/>
      <c r="AX117" s="896"/>
      <c r="AY117" s="896"/>
      <c r="AZ117" s="961" t="s">
        <v>444</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445</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07" customFormat="1" ht="26.25" customHeight="1" x14ac:dyDescent="0.2">
      <c r="A118" s="899" t="s">
        <v>419</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416</v>
      </c>
      <c r="AB118" s="880"/>
      <c r="AC118" s="880"/>
      <c r="AD118" s="880"/>
      <c r="AE118" s="881"/>
      <c r="AF118" s="879" t="s">
        <v>417</v>
      </c>
      <c r="AG118" s="880"/>
      <c r="AH118" s="880"/>
      <c r="AI118" s="880"/>
      <c r="AJ118" s="881"/>
      <c r="AK118" s="879" t="s">
        <v>294</v>
      </c>
      <c r="AL118" s="880"/>
      <c r="AM118" s="880"/>
      <c r="AN118" s="880"/>
      <c r="AO118" s="881"/>
      <c r="AP118" s="957" t="s">
        <v>418</v>
      </c>
      <c r="AQ118" s="958"/>
      <c r="AR118" s="958"/>
      <c r="AS118" s="958"/>
      <c r="AT118" s="959"/>
      <c r="AU118" s="895"/>
      <c r="AV118" s="896"/>
      <c r="AW118" s="896"/>
      <c r="AX118" s="896"/>
      <c r="AY118" s="896"/>
      <c r="AZ118" s="960" t="s">
        <v>446</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447</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07" customFormat="1" ht="26.25" customHeight="1" x14ac:dyDescent="0.2">
      <c r="A119" s="1043" t="s">
        <v>422</v>
      </c>
      <c r="B119" s="934"/>
      <c r="C119" s="916" t="s">
        <v>423</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28" t="s">
        <v>177</v>
      </c>
      <c r="BA119" s="228"/>
      <c r="BB119" s="228"/>
      <c r="BC119" s="228"/>
      <c r="BD119" s="228"/>
      <c r="BE119" s="228"/>
      <c r="BF119" s="228"/>
      <c r="BG119" s="228"/>
      <c r="BH119" s="228"/>
      <c r="BI119" s="228"/>
      <c r="BJ119" s="228"/>
      <c r="BK119" s="228"/>
      <c r="BL119" s="228"/>
      <c r="BM119" s="228"/>
      <c r="BN119" s="228"/>
      <c r="BO119" s="964" t="s">
        <v>448</v>
      </c>
      <c r="BP119" s="992"/>
      <c r="BQ119" s="986">
        <v>241404135</v>
      </c>
      <c r="BR119" s="987"/>
      <c r="BS119" s="987"/>
      <c r="BT119" s="987"/>
      <c r="BU119" s="987"/>
      <c r="BV119" s="987">
        <v>224603405</v>
      </c>
      <c r="BW119" s="987"/>
      <c r="BX119" s="987"/>
      <c r="BY119" s="987"/>
      <c r="BZ119" s="987"/>
      <c r="CA119" s="987">
        <v>209406545</v>
      </c>
      <c r="CB119" s="987"/>
      <c r="CC119" s="987"/>
      <c r="CD119" s="987"/>
      <c r="CE119" s="987"/>
      <c r="CF119" s="988"/>
      <c r="CG119" s="989"/>
      <c r="CH119" s="989"/>
      <c r="CI119" s="989"/>
      <c r="CJ119" s="990"/>
      <c r="CK119" s="937"/>
      <c r="CL119" s="938"/>
      <c r="CM119" s="960" t="s">
        <v>449</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07" customFormat="1" ht="26.25" customHeight="1" x14ac:dyDescent="0.2">
      <c r="A120" s="1044"/>
      <c r="B120" s="936"/>
      <c r="C120" s="909" t="s">
        <v>426</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450</v>
      </c>
      <c r="AV120" s="979"/>
      <c r="AW120" s="979"/>
      <c r="AX120" s="979"/>
      <c r="AY120" s="980"/>
      <c r="AZ120" s="916" t="s">
        <v>451</v>
      </c>
      <c r="BA120" s="884"/>
      <c r="BB120" s="884"/>
      <c r="BC120" s="884"/>
      <c r="BD120" s="884"/>
      <c r="BE120" s="884"/>
      <c r="BF120" s="884"/>
      <c r="BG120" s="884"/>
      <c r="BH120" s="884"/>
      <c r="BI120" s="884"/>
      <c r="BJ120" s="884"/>
      <c r="BK120" s="884"/>
      <c r="BL120" s="884"/>
      <c r="BM120" s="884"/>
      <c r="BN120" s="884"/>
      <c r="BO120" s="884"/>
      <c r="BP120" s="885"/>
      <c r="BQ120" s="917">
        <v>48922275</v>
      </c>
      <c r="BR120" s="918"/>
      <c r="BS120" s="918"/>
      <c r="BT120" s="918"/>
      <c r="BU120" s="918"/>
      <c r="BV120" s="918">
        <v>55745182</v>
      </c>
      <c r="BW120" s="918"/>
      <c r="BX120" s="918"/>
      <c r="BY120" s="918"/>
      <c r="BZ120" s="918"/>
      <c r="CA120" s="918">
        <v>59709245</v>
      </c>
      <c r="CB120" s="918"/>
      <c r="CC120" s="918"/>
      <c r="CD120" s="918"/>
      <c r="CE120" s="918"/>
      <c r="CF120" s="931">
        <v>60.4</v>
      </c>
      <c r="CG120" s="932"/>
      <c r="CH120" s="932"/>
      <c r="CI120" s="932"/>
      <c r="CJ120" s="932"/>
      <c r="CK120" s="993" t="s">
        <v>452</v>
      </c>
      <c r="CL120" s="994"/>
      <c r="CM120" s="994"/>
      <c r="CN120" s="994"/>
      <c r="CO120" s="995"/>
      <c r="CP120" s="1001" t="s">
        <v>398</v>
      </c>
      <c r="CQ120" s="1002"/>
      <c r="CR120" s="1002"/>
      <c r="CS120" s="1002"/>
      <c r="CT120" s="1002"/>
      <c r="CU120" s="1002"/>
      <c r="CV120" s="1002"/>
      <c r="CW120" s="1002"/>
      <c r="CX120" s="1002"/>
      <c r="CY120" s="1002"/>
      <c r="CZ120" s="1002"/>
      <c r="DA120" s="1002"/>
      <c r="DB120" s="1002"/>
      <c r="DC120" s="1002"/>
      <c r="DD120" s="1002"/>
      <c r="DE120" s="1002"/>
      <c r="DF120" s="1003"/>
      <c r="DG120" s="917">
        <v>27340961</v>
      </c>
      <c r="DH120" s="918"/>
      <c r="DI120" s="918"/>
      <c r="DJ120" s="918"/>
      <c r="DK120" s="918"/>
      <c r="DL120" s="918">
        <v>26526874</v>
      </c>
      <c r="DM120" s="918"/>
      <c r="DN120" s="918"/>
      <c r="DO120" s="918"/>
      <c r="DP120" s="918"/>
      <c r="DQ120" s="918">
        <v>25624669</v>
      </c>
      <c r="DR120" s="918"/>
      <c r="DS120" s="918"/>
      <c r="DT120" s="918"/>
      <c r="DU120" s="918"/>
      <c r="DV120" s="919">
        <v>25.9</v>
      </c>
      <c r="DW120" s="919"/>
      <c r="DX120" s="919"/>
      <c r="DY120" s="919"/>
      <c r="DZ120" s="920"/>
    </row>
    <row r="121" spans="1:130" s="207" customFormat="1" ht="26.25" customHeight="1" x14ac:dyDescent="0.2">
      <c r="A121" s="1044"/>
      <c r="B121" s="936"/>
      <c r="C121" s="961" t="s">
        <v>453</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454</v>
      </c>
      <c r="BA121" s="910"/>
      <c r="BB121" s="910"/>
      <c r="BC121" s="910"/>
      <c r="BD121" s="910"/>
      <c r="BE121" s="910"/>
      <c r="BF121" s="910"/>
      <c r="BG121" s="910"/>
      <c r="BH121" s="910"/>
      <c r="BI121" s="910"/>
      <c r="BJ121" s="910"/>
      <c r="BK121" s="910"/>
      <c r="BL121" s="910"/>
      <c r="BM121" s="910"/>
      <c r="BN121" s="910"/>
      <c r="BO121" s="910"/>
      <c r="BP121" s="911"/>
      <c r="BQ121" s="912">
        <v>35157001</v>
      </c>
      <c r="BR121" s="913"/>
      <c r="BS121" s="913"/>
      <c r="BT121" s="913"/>
      <c r="BU121" s="913"/>
      <c r="BV121" s="913">
        <v>31348783</v>
      </c>
      <c r="BW121" s="913"/>
      <c r="BX121" s="913"/>
      <c r="BY121" s="913"/>
      <c r="BZ121" s="913"/>
      <c r="CA121" s="913">
        <v>29713187</v>
      </c>
      <c r="CB121" s="913"/>
      <c r="CC121" s="913"/>
      <c r="CD121" s="913"/>
      <c r="CE121" s="913"/>
      <c r="CF121" s="907">
        <v>30</v>
      </c>
      <c r="CG121" s="908"/>
      <c r="CH121" s="908"/>
      <c r="CI121" s="908"/>
      <c r="CJ121" s="908"/>
      <c r="CK121" s="996"/>
      <c r="CL121" s="997"/>
      <c r="CM121" s="997"/>
      <c r="CN121" s="997"/>
      <c r="CO121" s="998"/>
      <c r="CP121" s="1006" t="s">
        <v>395</v>
      </c>
      <c r="CQ121" s="1007"/>
      <c r="CR121" s="1007"/>
      <c r="CS121" s="1007"/>
      <c r="CT121" s="1007"/>
      <c r="CU121" s="1007"/>
      <c r="CV121" s="1007"/>
      <c r="CW121" s="1007"/>
      <c r="CX121" s="1007"/>
      <c r="CY121" s="1007"/>
      <c r="CZ121" s="1007"/>
      <c r="DA121" s="1007"/>
      <c r="DB121" s="1007"/>
      <c r="DC121" s="1007"/>
      <c r="DD121" s="1007"/>
      <c r="DE121" s="1007"/>
      <c r="DF121" s="1008"/>
      <c r="DG121" s="912">
        <v>337513</v>
      </c>
      <c r="DH121" s="913"/>
      <c r="DI121" s="913"/>
      <c r="DJ121" s="913"/>
      <c r="DK121" s="913"/>
      <c r="DL121" s="913">
        <v>347958</v>
      </c>
      <c r="DM121" s="913"/>
      <c r="DN121" s="913"/>
      <c r="DO121" s="913"/>
      <c r="DP121" s="913"/>
      <c r="DQ121" s="913">
        <v>340878</v>
      </c>
      <c r="DR121" s="913"/>
      <c r="DS121" s="913"/>
      <c r="DT121" s="913"/>
      <c r="DU121" s="913"/>
      <c r="DV121" s="914">
        <v>0.3</v>
      </c>
      <c r="DW121" s="914"/>
      <c r="DX121" s="914"/>
      <c r="DY121" s="914"/>
      <c r="DZ121" s="915"/>
    </row>
    <row r="122" spans="1:130" s="207" customFormat="1" ht="26.25" customHeight="1" x14ac:dyDescent="0.2">
      <c r="A122" s="1044"/>
      <c r="B122" s="936"/>
      <c r="C122" s="909" t="s">
        <v>436</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455</v>
      </c>
      <c r="BA122" s="952"/>
      <c r="BB122" s="952"/>
      <c r="BC122" s="952"/>
      <c r="BD122" s="952"/>
      <c r="BE122" s="952"/>
      <c r="BF122" s="952"/>
      <c r="BG122" s="952"/>
      <c r="BH122" s="952"/>
      <c r="BI122" s="952"/>
      <c r="BJ122" s="952"/>
      <c r="BK122" s="952"/>
      <c r="BL122" s="952"/>
      <c r="BM122" s="952"/>
      <c r="BN122" s="952"/>
      <c r="BO122" s="952"/>
      <c r="BP122" s="953"/>
      <c r="BQ122" s="986">
        <v>139040975</v>
      </c>
      <c r="BR122" s="987"/>
      <c r="BS122" s="987"/>
      <c r="BT122" s="987"/>
      <c r="BU122" s="987"/>
      <c r="BV122" s="987">
        <v>134739434</v>
      </c>
      <c r="BW122" s="987"/>
      <c r="BX122" s="987"/>
      <c r="BY122" s="987"/>
      <c r="BZ122" s="987"/>
      <c r="CA122" s="987">
        <v>127658653</v>
      </c>
      <c r="CB122" s="987"/>
      <c r="CC122" s="987"/>
      <c r="CD122" s="987"/>
      <c r="CE122" s="987"/>
      <c r="CF122" s="1004">
        <v>129.1</v>
      </c>
      <c r="CG122" s="1005"/>
      <c r="CH122" s="1005"/>
      <c r="CI122" s="1005"/>
      <c r="CJ122" s="1005"/>
      <c r="CK122" s="996"/>
      <c r="CL122" s="997"/>
      <c r="CM122" s="997"/>
      <c r="CN122" s="997"/>
      <c r="CO122" s="998"/>
      <c r="CP122" s="1006" t="s">
        <v>399</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07" customFormat="1" ht="26.25" customHeight="1" x14ac:dyDescent="0.2">
      <c r="A123" s="1044"/>
      <c r="B123" s="936"/>
      <c r="C123" s="909" t="s">
        <v>442</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28" t="s">
        <v>177</v>
      </c>
      <c r="BA123" s="228"/>
      <c r="BB123" s="228"/>
      <c r="BC123" s="228"/>
      <c r="BD123" s="228"/>
      <c r="BE123" s="228"/>
      <c r="BF123" s="228"/>
      <c r="BG123" s="228"/>
      <c r="BH123" s="228"/>
      <c r="BI123" s="228"/>
      <c r="BJ123" s="228"/>
      <c r="BK123" s="228"/>
      <c r="BL123" s="228"/>
      <c r="BM123" s="228"/>
      <c r="BN123" s="228"/>
      <c r="BO123" s="964" t="s">
        <v>456</v>
      </c>
      <c r="BP123" s="992"/>
      <c r="BQ123" s="1050">
        <v>223120251</v>
      </c>
      <c r="BR123" s="1051"/>
      <c r="BS123" s="1051"/>
      <c r="BT123" s="1051"/>
      <c r="BU123" s="1051"/>
      <c r="BV123" s="1051">
        <v>221833399</v>
      </c>
      <c r="BW123" s="1051"/>
      <c r="BX123" s="1051"/>
      <c r="BY123" s="1051"/>
      <c r="BZ123" s="1051"/>
      <c r="CA123" s="1051">
        <v>217081085</v>
      </c>
      <c r="CB123" s="1051"/>
      <c r="CC123" s="1051"/>
      <c r="CD123" s="1051"/>
      <c r="CE123" s="1051"/>
      <c r="CF123" s="988"/>
      <c r="CG123" s="989"/>
      <c r="CH123" s="989"/>
      <c r="CI123" s="989"/>
      <c r="CJ123" s="990"/>
      <c r="CK123" s="996"/>
      <c r="CL123" s="997"/>
      <c r="CM123" s="997"/>
      <c r="CN123" s="997"/>
      <c r="CO123" s="998"/>
      <c r="CP123" s="1006" t="s">
        <v>393</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07" customFormat="1" ht="26.25" customHeight="1" thickBot="1" x14ac:dyDescent="0.25">
      <c r="A124" s="1044"/>
      <c r="B124" s="936"/>
      <c r="C124" s="909" t="s">
        <v>445</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457</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19.5</v>
      </c>
      <c r="BR124" s="1014"/>
      <c r="BS124" s="1014"/>
      <c r="BT124" s="1014"/>
      <c r="BU124" s="1014"/>
      <c r="BV124" s="1014">
        <v>2.8</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458</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07" customFormat="1" ht="26.25" customHeight="1" x14ac:dyDescent="0.2">
      <c r="A125" s="1044"/>
      <c r="B125" s="936"/>
      <c r="C125" s="909" t="s">
        <v>447</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29"/>
      <c r="AV125" s="230"/>
      <c r="AW125" s="230"/>
      <c r="AX125" s="230"/>
      <c r="AY125" s="230"/>
      <c r="AZ125" s="230"/>
      <c r="BA125" s="230"/>
      <c r="BB125" s="230"/>
      <c r="BC125" s="230"/>
      <c r="BD125" s="230"/>
      <c r="BE125" s="230"/>
      <c r="BF125" s="230"/>
      <c r="BG125" s="230"/>
      <c r="BH125" s="230"/>
      <c r="BI125" s="230"/>
      <c r="BJ125" s="230"/>
      <c r="BK125" s="230"/>
      <c r="BL125" s="230"/>
      <c r="BM125" s="230"/>
      <c r="BN125" s="230"/>
      <c r="BO125" s="230"/>
      <c r="BP125" s="230"/>
      <c r="BQ125" s="209"/>
      <c r="BR125" s="209"/>
      <c r="BS125" s="209"/>
      <c r="BT125" s="209"/>
      <c r="BU125" s="209"/>
      <c r="BV125" s="209"/>
      <c r="BW125" s="209"/>
      <c r="BX125" s="209"/>
      <c r="BY125" s="209"/>
      <c r="BZ125" s="209"/>
      <c r="CA125" s="209"/>
      <c r="CB125" s="209"/>
      <c r="CC125" s="209"/>
      <c r="CD125" s="209"/>
      <c r="CE125" s="209"/>
      <c r="CF125" s="209"/>
      <c r="CG125" s="209"/>
      <c r="CH125" s="209"/>
      <c r="CI125" s="209"/>
      <c r="CJ125" s="231"/>
      <c r="CK125" s="1009" t="s">
        <v>459</v>
      </c>
      <c r="CL125" s="994"/>
      <c r="CM125" s="994"/>
      <c r="CN125" s="994"/>
      <c r="CO125" s="995"/>
      <c r="CP125" s="916" t="s">
        <v>460</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07" customFormat="1" ht="26.25" customHeight="1" thickBot="1" x14ac:dyDescent="0.25">
      <c r="A126" s="1044"/>
      <c r="B126" s="936"/>
      <c r="C126" s="909" t="s">
        <v>449</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230217</v>
      </c>
      <c r="AB126" s="946"/>
      <c r="AC126" s="946"/>
      <c r="AD126" s="946"/>
      <c r="AE126" s="947"/>
      <c r="AF126" s="948">
        <v>208674</v>
      </c>
      <c r="AG126" s="946"/>
      <c r="AH126" s="946"/>
      <c r="AI126" s="946"/>
      <c r="AJ126" s="947"/>
      <c r="AK126" s="948">
        <v>173516</v>
      </c>
      <c r="AL126" s="946"/>
      <c r="AM126" s="946"/>
      <c r="AN126" s="946"/>
      <c r="AO126" s="947"/>
      <c r="AP126" s="949">
        <v>0.2</v>
      </c>
      <c r="AQ126" s="950"/>
      <c r="AR126" s="950"/>
      <c r="AS126" s="950"/>
      <c r="AT126" s="951"/>
      <c r="AU126" s="209"/>
      <c r="AV126" s="209"/>
      <c r="AW126" s="209"/>
      <c r="AX126" s="209"/>
      <c r="AY126" s="209"/>
      <c r="AZ126" s="209"/>
      <c r="BA126" s="209"/>
      <c r="BB126" s="209"/>
      <c r="BC126" s="209"/>
      <c r="BD126" s="209"/>
      <c r="BE126" s="209"/>
      <c r="BF126" s="209"/>
      <c r="BG126" s="209"/>
      <c r="BH126" s="209"/>
      <c r="BI126" s="209"/>
      <c r="BJ126" s="209"/>
      <c r="BK126" s="209"/>
      <c r="BL126" s="209"/>
      <c r="BM126" s="209"/>
      <c r="BN126" s="209"/>
      <c r="BO126" s="209"/>
      <c r="BP126" s="209"/>
      <c r="BQ126" s="209"/>
      <c r="BR126" s="209"/>
      <c r="BS126" s="209"/>
      <c r="BT126" s="209"/>
      <c r="BU126" s="209"/>
      <c r="BV126" s="209"/>
      <c r="BW126" s="209"/>
      <c r="BX126" s="209"/>
      <c r="BY126" s="209"/>
      <c r="BZ126" s="209"/>
      <c r="CA126" s="209"/>
      <c r="CB126" s="209"/>
      <c r="CC126" s="209"/>
      <c r="CD126" s="232"/>
      <c r="CE126" s="232"/>
      <c r="CF126" s="232"/>
      <c r="CG126" s="209"/>
      <c r="CH126" s="209"/>
      <c r="CI126" s="209"/>
      <c r="CJ126" s="231"/>
      <c r="CK126" s="1010"/>
      <c r="CL126" s="997"/>
      <c r="CM126" s="997"/>
      <c r="CN126" s="997"/>
      <c r="CO126" s="998"/>
      <c r="CP126" s="909" t="s">
        <v>461</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07" customFormat="1" ht="26.25" customHeight="1" x14ac:dyDescent="0.2">
      <c r="A127" s="1045"/>
      <c r="B127" s="938"/>
      <c r="C127" s="960" t="s">
        <v>462</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09"/>
      <c r="AV127" s="209"/>
      <c r="AW127" s="209"/>
      <c r="AX127" s="1018" t="s">
        <v>463</v>
      </c>
      <c r="AY127" s="1019"/>
      <c r="AZ127" s="1019"/>
      <c r="BA127" s="1019"/>
      <c r="BB127" s="1019"/>
      <c r="BC127" s="1019"/>
      <c r="BD127" s="1019"/>
      <c r="BE127" s="1020"/>
      <c r="BF127" s="1021" t="s">
        <v>464</v>
      </c>
      <c r="BG127" s="1019"/>
      <c r="BH127" s="1019"/>
      <c r="BI127" s="1019"/>
      <c r="BJ127" s="1019"/>
      <c r="BK127" s="1019"/>
      <c r="BL127" s="1020"/>
      <c r="BM127" s="1021" t="s">
        <v>465</v>
      </c>
      <c r="BN127" s="1019"/>
      <c r="BO127" s="1019"/>
      <c r="BP127" s="1019"/>
      <c r="BQ127" s="1019"/>
      <c r="BR127" s="1019"/>
      <c r="BS127" s="1020"/>
      <c r="BT127" s="1021" t="s">
        <v>466</v>
      </c>
      <c r="BU127" s="1019"/>
      <c r="BV127" s="1019"/>
      <c r="BW127" s="1019"/>
      <c r="BX127" s="1019"/>
      <c r="BY127" s="1019"/>
      <c r="BZ127" s="1042"/>
      <c r="CA127" s="209"/>
      <c r="CB127" s="209"/>
      <c r="CC127" s="209"/>
      <c r="CD127" s="232"/>
      <c r="CE127" s="232"/>
      <c r="CF127" s="232"/>
      <c r="CG127" s="209"/>
      <c r="CH127" s="209"/>
      <c r="CI127" s="209"/>
      <c r="CJ127" s="231"/>
      <c r="CK127" s="1010"/>
      <c r="CL127" s="997"/>
      <c r="CM127" s="997"/>
      <c r="CN127" s="997"/>
      <c r="CO127" s="998"/>
      <c r="CP127" s="909" t="s">
        <v>467</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07" customFormat="1" ht="26.25" customHeight="1" thickBot="1" x14ac:dyDescent="0.25">
      <c r="A128" s="1028" t="s">
        <v>468</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469</v>
      </c>
      <c r="X128" s="1030"/>
      <c r="Y128" s="1030"/>
      <c r="Z128" s="1031"/>
      <c r="AA128" s="1032">
        <v>6038026</v>
      </c>
      <c r="AB128" s="1033"/>
      <c r="AC128" s="1033"/>
      <c r="AD128" s="1033"/>
      <c r="AE128" s="1034"/>
      <c r="AF128" s="1035">
        <v>5681828</v>
      </c>
      <c r="AG128" s="1033"/>
      <c r="AH128" s="1033"/>
      <c r="AI128" s="1033"/>
      <c r="AJ128" s="1034"/>
      <c r="AK128" s="1035">
        <v>5623915</v>
      </c>
      <c r="AL128" s="1033"/>
      <c r="AM128" s="1033"/>
      <c r="AN128" s="1033"/>
      <c r="AO128" s="1034"/>
      <c r="AP128" s="1036"/>
      <c r="AQ128" s="1037"/>
      <c r="AR128" s="1037"/>
      <c r="AS128" s="1037"/>
      <c r="AT128" s="1038"/>
      <c r="AU128" s="209"/>
      <c r="AV128" s="209"/>
      <c r="AW128" s="209"/>
      <c r="AX128" s="883" t="s">
        <v>470</v>
      </c>
      <c r="AY128" s="884"/>
      <c r="AZ128" s="884"/>
      <c r="BA128" s="884"/>
      <c r="BB128" s="884"/>
      <c r="BC128" s="884"/>
      <c r="BD128" s="884"/>
      <c r="BE128" s="885"/>
      <c r="BF128" s="1039" t="s">
        <v>122</v>
      </c>
      <c r="BG128" s="1040"/>
      <c r="BH128" s="1040"/>
      <c r="BI128" s="1040"/>
      <c r="BJ128" s="1040"/>
      <c r="BK128" s="1040"/>
      <c r="BL128" s="1041"/>
      <c r="BM128" s="1039">
        <v>11.25</v>
      </c>
      <c r="BN128" s="1040"/>
      <c r="BO128" s="1040"/>
      <c r="BP128" s="1040"/>
      <c r="BQ128" s="1040"/>
      <c r="BR128" s="1040"/>
      <c r="BS128" s="1041"/>
      <c r="BT128" s="1039">
        <v>20</v>
      </c>
      <c r="BU128" s="1040"/>
      <c r="BV128" s="1040"/>
      <c r="BW128" s="1040"/>
      <c r="BX128" s="1040"/>
      <c r="BY128" s="1040"/>
      <c r="BZ128" s="1063"/>
      <c r="CA128" s="232"/>
      <c r="CB128" s="232"/>
      <c r="CC128" s="232"/>
      <c r="CD128" s="232"/>
      <c r="CE128" s="232"/>
      <c r="CF128" s="232"/>
      <c r="CG128" s="209"/>
      <c r="CH128" s="209"/>
      <c r="CI128" s="209"/>
      <c r="CJ128" s="231"/>
      <c r="CK128" s="1011"/>
      <c r="CL128" s="1012"/>
      <c r="CM128" s="1012"/>
      <c r="CN128" s="1012"/>
      <c r="CO128" s="1013"/>
      <c r="CP128" s="1022" t="s">
        <v>471</v>
      </c>
      <c r="CQ128" s="713"/>
      <c r="CR128" s="713"/>
      <c r="CS128" s="713"/>
      <c r="CT128" s="713"/>
      <c r="CU128" s="713"/>
      <c r="CV128" s="713"/>
      <c r="CW128" s="713"/>
      <c r="CX128" s="713"/>
      <c r="CY128" s="713"/>
      <c r="CZ128" s="713"/>
      <c r="DA128" s="713"/>
      <c r="DB128" s="713"/>
      <c r="DC128" s="713"/>
      <c r="DD128" s="713"/>
      <c r="DE128" s="713"/>
      <c r="DF128" s="1023"/>
      <c r="DG128" s="1024">
        <v>171087</v>
      </c>
      <c r="DH128" s="1025"/>
      <c r="DI128" s="1025"/>
      <c r="DJ128" s="1025"/>
      <c r="DK128" s="1025"/>
      <c r="DL128" s="1025">
        <v>160286</v>
      </c>
      <c r="DM128" s="1025"/>
      <c r="DN128" s="1025"/>
      <c r="DO128" s="1025"/>
      <c r="DP128" s="1025"/>
      <c r="DQ128" s="1025">
        <v>327268</v>
      </c>
      <c r="DR128" s="1025"/>
      <c r="DS128" s="1025"/>
      <c r="DT128" s="1025"/>
      <c r="DU128" s="1025"/>
      <c r="DV128" s="1026">
        <v>0.3</v>
      </c>
      <c r="DW128" s="1026"/>
      <c r="DX128" s="1026"/>
      <c r="DY128" s="1026"/>
      <c r="DZ128" s="1027"/>
    </row>
    <row r="129" spans="1:131" s="207"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472</v>
      </c>
      <c r="X129" s="1058"/>
      <c r="Y129" s="1058"/>
      <c r="Z129" s="1059"/>
      <c r="AA129" s="945">
        <v>104976508</v>
      </c>
      <c r="AB129" s="946"/>
      <c r="AC129" s="946"/>
      <c r="AD129" s="946"/>
      <c r="AE129" s="947"/>
      <c r="AF129" s="948">
        <v>107016234</v>
      </c>
      <c r="AG129" s="946"/>
      <c r="AH129" s="946"/>
      <c r="AI129" s="946"/>
      <c r="AJ129" s="947"/>
      <c r="AK129" s="948">
        <v>109613015</v>
      </c>
      <c r="AL129" s="946"/>
      <c r="AM129" s="946"/>
      <c r="AN129" s="946"/>
      <c r="AO129" s="947"/>
      <c r="AP129" s="1060"/>
      <c r="AQ129" s="1061"/>
      <c r="AR129" s="1061"/>
      <c r="AS129" s="1061"/>
      <c r="AT129" s="1062"/>
      <c r="AU129" s="210"/>
      <c r="AV129" s="210"/>
      <c r="AW129" s="210"/>
      <c r="AX129" s="1052" t="s">
        <v>473</v>
      </c>
      <c r="AY129" s="910"/>
      <c r="AZ129" s="910"/>
      <c r="BA129" s="910"/>
      <c r="BB129" s="910"/>
      <c r="BC129" s="910"/>
      <c r="BD129" s="910"/>
      <c r="BE129" s="911"/>
      <c r="BF129" s="1053" t="s">
        <v>122</v>
      </c>
      <c r="BG129" s="1054"/>
      <c r="BH129" s="1054"/>
      <c r="BI129" s="1054"/>
      <c r="BJ129" s="1054"/>
      <c r="BK129" s="1054"/>
      <c r="BL129" s="1055"/>
      <c r="BM129" s="1053">
        <v>16.25</v>
      </c>
      <c r="BN129" s="1054"/>
      <c r="BO129" s="1054"/>
      <c r="BP129" s="1054"/>
      <c r="BQ129" s="1054"/>
      <c r="BR129" s="1054"/>
      <c r="BS129" s="1055"/>
      <c r="BT129" s="1053">
        <v>30</v>
      </c>
      <c r="BU129" s="1054"/>
      <c r="BV129" s="1054"/>
      <c r="BW129" s="1054"/>
      <c r="BX129" s="1054"/>
      <c r="BY129" s="1054"/>
      <c r="BZ129" s="1056"/>
      <c r="CA129" s="233"/>
      <c r="CB129" s="233"/>
      <c r="CC129" s="233"/>
      <c r="CD129" s="233"/>
      <c r="CE129" s="233"/>
      <c r="CF129" s="233"/>
      <c r="CG129" s="233"/>
      <c r="CH129" s="233"/>
      <c r="CI129" s="233"/>
      <c r="CJ129" s="233"/>
      <c r="CK129" s="233"/>
      <c r="CL129" s="233"/>
      <c r="CM129" s="233"/>
      <c r="CN129" s="233"/>
      <c r="CO129" s="233"/>
      <c r="CP129" s="233"/>
      <c r="CQ129" s="233"/>
      <c r="CR129" s="233"/>
      <c r="CS129" s="233"/>
      <c r="CT129" s="233"/>
      <c r="CU129" s="233"/>
      <c r="CV129" s="233"/>
      <c r="CW129" s="233"/>
      <c r="CX129" s="233"/>
      <c r="CY129" s="233"/>
      <c r="CZ129" s="233"/>
      <c r="DA129" s="233"/>
      <c r="DB129" s="233"/>
      <c r="DC129" s="233"/>
      <c r="DD129" s="233"/>
      <c r="DE129" s="233"/>
      <c r="DF129" s="233"/>
      <c r="DG129" s="233"/>
      <c r="DH129" s="233"/>
      <c r="DI129" s="233"/>
      <c r="DJ129" s="233"/>
      <c r="DK129" s="233"/>
      <c r="DL129" s="233"/>
      <c r="DM129" s="233"/>
      <c r="DN129" s="233"/>
      <c r="DO129" s="233"/>
      <c r="DP129" s="210"/>
      <c r="DQ129" s="210"/>
      <c r="DR129" s="210"/>
      <c r="DS129" s="210"/>
      <c r="DT129" s="210"/>
      <c r="DU129" s="210"/>
      <c r="DV129" s="210"/>
      <c r="DW129" s="210"/>
      <c r="DX129" s="210"/>
      <c r="DY129" s="210"/>
      <c r="DZ129" s="210"/>
    </row>
    <row r="130" spans="1:131" s="207" customFormat="1" ht="26.25" customHeight="1" x14ac:dyDescent="0.2">
      <c r="A130" s="921" t="s">
        <v>474</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475</v>
      </c>
      <c r="X130" s="1058"/>
      <c r="Y130" s="1058"/>
      <c r="Z130" s="1059"/>
      <c r="AA130" s="945">
        <v>11542190</v>
      </c>
      <c r="AB130" s="946"/>
      <c r="AC130" s="946"/>
      <c r="AD130" s="946"/>
      <c r="AE130" s="947"/>
      <c r="AF130" s="948">
        <v>10911220</v>
      </c>
      <c r="AG130" s="946"/>
      <c r="AH130" s="946"/>
      <c r="AI130" s="946"/>
      <c r="AJ130" s="947"/>
      <c r="AK130" s="948">
        <v>10706500</v>
      </c>
      <c r="AL130" s="946"/>
      <c r="AM130" s="946"/>
      <c r="AN130" s="946"/>
      <c r="AO130" s="947"/>
      <c r="AP130" s="1060"/>
      <c r="AQ130" s="1061"/>
      <c r="AR130" s="1061"/>
      <c r="AS130" s="1061"/>
      <c r="AT130" s="1062"/>
      <c r="AU130" s="210"/>
      <c r="AV130" s="210"/>
      <c r="AW130" s="210"/>
      <c r="AX130" s="1052" t="s">
        <v>476</v>
      </c>
      <c r="AY130" s="910"/>
      <c r="AZ130" s="910"/>
      <c r="BA130" s="910"/>
      <c r="BB130" s="910"/>
      <c r="BC130" s="910"/>
      <c r="BD130" s="910"/>
      <c r="BE130" s="911"/>
      <c r="BF130" s="1088">
        <v>8</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3"/>
      <c r="CB130" s="233"/>
      <c r="CC130" s="233"/>
      <c r="CD130" s="233"/>
      <c r="CE130" s="233"/>
      <c r="CF130" s="233"/>
      <c r="CG130" s="233"/>
      <c r="CH130" s="233"/>
      <c r="CI130" s="233"/>
      <c r="CJ130" s="233"/>
      <c r="CK130" s="233"/>
      <c r="CL130" s="233"/>
      <c r="CM130" s="233"/>
      <c r="CN130" s="233"/>
      <c r="CO130" s="233"/>
      <c r="CP130" s="233"/>
      <c r="CQ130" s="233"/>
      <c r="CR130" s="233"/>
      <c r="CS130" s="233"/>
      <c r="CT130" s="233"/>
      <c r="CU130" s="233"/>
      <c r="CV130" s="233"/>
      <c r="CW130" s="233"/>
      <c r="CX130" s="233"/>
      <c r="CY130" s="233"/>
      <c r="CZ130" s="233"/>
      <c r="DA130" s="233"/>
      <c r="DB130" s="233"/>
      <c r="DC130" s="233"/>
      <c r="DD130" s="233"/>
      <c r="DE130" s="233"/>
      <c r="DF130" s="233"/>
      <c r="DG130" s="233"/>
      <c r="DH130" s="233"/>
      <c r="DI130" s="233"/>
      <c r="DJ130" s="233"/>
      <c r="DK130" s="233"/>
      <c r="DL130" s="233"/>
      <c r="DM130" s="233"/>
      <c r="DN130" s="233"/>
      <c r="DO130" s="233"/>
      <c r="DP130" s="210"/>
      <c r="DQ130" s="210"/>
      <c r="DR130" s="210"/>
      <c r="DS130" s="210"/>
      <c r="DT130" s="210"/>
      <c r="DU130" s="210"/>
      <c r="DV130" s="210"/>
      <c r="DW130" s="210"/>
      <c r="DX130" s="210"/>
      <c r="DY130" s="210"/>
      <c r="DZ130" s="210"/>
    </row>
    <row r="131" spans="1:131" s="207"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477</v>
      </c>
      <c r="X131" s="1095"/>
      <c r="Y131" s="1095"/>
      <c r="Z131" s="1096"/>
      <c r="AA131" s="991">
        <v>93434318</v>
      </c>
      <c r="AB131" s="973"/>
      <c r="AC131" s="973"/>
      <c r="AD131" s="973"/>
      <c r="AE131" s="974"/>
      <c r="AF131" s="972">
        <v>96105014</v>
      </c>
      <c r="AG131" s="973"/>
      <c r="AH131" s="973"/>
      <c r="AI131" s="973"/>
      <c r="AJ131" s="974"/>
      <c r="AK131" s="972">
        <v>98906515</v>
      </c>
      <c r="AL131" s="973"/>
      <c r="AM131" s="973"/>
      <c r="AN131" s="973"/>
      <c r="AO131" s="974"/>
      <c r="AP131" s="1097"/>
      <c r="AQ131" s="1098"/>
      <c r="AR131" s="1098"/>
      <c r="AS131" s="1098"/>
      <c r="AT131" s="1099"/>
      <c r="AU131" s="210"/>
      <c r="AV131" s="210"/>
      <c r="AW131" s="210"/>
      <c r="AX131" s="1070" t="s">
        <v>478</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3"/>
      <c r="CB131" s="233"/>
      <c r="CC131" s="233"/>
      <c r="CD131" s="233"/>
      <c r="CE131" s="233"/>
      <c r="CF131" s="233"/>
      <c r="CG131" s="233"/>
      <c r="CH131" s="233"/>
      <c r="CI131" s="233"/>
      <c r="CJ131" s="233"/>
      <c r="CK131" s="233"/>
      <c r="CL131" s="233"/>
      <c r="CM131" s="233"/>
      <c r="CN131" s="233"/>
      <c r="CO131" s="233"/>
      <c r="CP131" s="233"/>
      <c r="CQ131" s="233"/>
      <c r="CR131" s="233"/>
      <c r="CS131" s="233"/>
      <c r="CT131" s="233"/>
      <c r="CU131" s="233"/>
      <c r="CV131" s="233"/>
      <c r="CW131" s="233"/>
      <c r="CX131" s="233"/>
      <c r="CY131" s="233"/>
      <c r="CZ131" s="233"/>
      <c r="DA131" s="233"/>
      <c r="DB131" s="233"/>
      <c r="DC131" s="233"/>
      <c r="DD131" s="233"/>
      <c r="DE131" s="233"/>
      <c r="DF131" s="233"/>
      <c r="DG131" s="233"/>
      <c r="DH131" s="233"/>
      <c r="DI131" s="233"/>
      <c r="DJ131" s="233"/>
      <c r="DK131" s="233"/>
      <c r="DL131" s="233"/>
      <c r="DM131" s="233"/>
      <c r="DN131" s="233"/>
      <c r="DO131" s="233"/>
      <c r="DP131" s="210"/>
      <c r="DQ131" s="210"/>
      <c r="DR131" s="210"/>
      <c r="DS131" s="210"/>
      <c r="DT131" s="210"/>
      <c r="DU131" s="210"/>
      <c r="DV131" s="210"/>
      <c r="DW131" s="210"/>
      <c r="DX131" s="210"/>
      <c r="DY131" s="210"/>
      <c r="DZ131" s="210"/>
    </row>
    <row r="132" spans="1:131" s="207" customFormat="1" ht="26.25" customHeight="1" x14ac:dyDescent="0.2">
      <c r="A132" s="1077" t="s">
        <v>479</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480</v>
      </c>
      <c r="W132" s="1081"/>
      <c r="X132" s="1081"/>
      <c r="Y132" s="1081"/>
      <c r="Z132" s="1082"/>
      <c r="AA132" s="1083">
        <v>8.2021201250000004</v>
      </c>
      <c r="AB132" s="1084"/>
      <c r="AC132" s="1084"/>
      <c r="AD132" s="1084"/>
      <c r="AE132" s="1085"/>
      <c r="AF132" s="1086">
        <v>8.6216240499999994</v>
      </c>
      <c r="AG132" s="1084"/>
      <c r="AH132" s="1084"/>
      <c r="AI132" s="1084"/>
      <c r="AJ132" s="1085"/>
      <c r="AK132" s="1086">
        <v>7.3956988580000003</v>
      </c>
      <c r="AL132" s="1084"/>
      <c r="AM132" s="1084"/>
      <c r="AN132" s="1084"/>
      <c r="AO132" s="1085"/>
      <c r="AP132" s="988"/>
      <c r="AQ132" s="989"/>
      <c r="AR132" s="989"/>
      <c r="AS132" s="989"/>
      <c r="AT132" s="1087"/>
      <c r="AU132" s="234"/>
      <c r="AV132" s="210"/>
      <c r="AW132" s="210"/>
      <c r="AX132" s="210"/>
      <c r="AY132" s="210"/>
      <c r="AZ132" s="210"/>
      <c r="BA132" s="210"/>
      <c r="BB132" s="210"/>
      <c r="BC132" s="210"/>
      <c r="BD132" s="210"/>
      <c r="BE132" s="210"/>
      <c r="BF132" s="210"/>
      <c r="BG132" s="210"/>
      <c r="BH132" s="210"/>
      <c r="BI132" s="210"/>
      <c r="BJ132" s="210"/>
      <c r="BK132" s="210"/>
      <c r="BL132" s="210"/>
      <c r="BM132" s="210"/>
      <c r="BN132" s="210"/>
      <c r="BO132" s="210"/>
      <c r="BP132" s="210"/>
      <c r="BQ132" s="210"/>
      <c r="BR132" s="210"/>
      <c r="BS132" s="211"/>
      <c r="BT132" s="210"/>
      <c r="BU132" s="210"/>
      <c r="BV132" s="210"/>
      <c r="BW132" s="210"/>
      <c r="BX132" s="210"/>
      <c r="BY132" s="210"/>
      <c r="BZ132" s="210"/>
      <c r="CA132" s="233"/>
      <c r="CB132" s="233"/>
      <c r="CC132" s="233"/>
      <c r="CD132" s="233"/>
      <c r="CE132" s="233"/>
      <c r="CF132" s="233"/>
      <c r="CG132" s="233"/>
      <c r="CH132" s="233"/>
      <c r="CI132" s="233"/>
      <c r="CJ132" s="233"/>
      <c r="CK132" s="233"/>
      <c r="CL132" s="233"/>
      <c r="CM132" s="233"/>
      <c r="CN132" s="233"/>
      <c r="CO132" s="233"/>
      <c r="CP132" s="233"/>
      <c r="CQ132" s="233"/>
      <c r="CR132" s="233"/>
      <c r="CS132" s="233"/>
      <c r="CT132" s="233"/>
      <c r="CU132" s="233"/>
      <c r="CV132" s="233"/>
      <c r="CW132" s="233"/>
      <c r="CX132" s="233"/>
      <c r="CY132" s="233"/>
      <c r="CZ132" s="233"/>
      <c r="DA132" s="233"/>
      <c r="DB132" s="233"/>
      <c r="DC132" s="233"/>
      <c r="DD132" s="233"/>
      <c r="DE132" s="233"/>
      <c r="DF132" s="233"/>
      <c r="DG132" s="233"/>
      <c r="DH132" s="233"/>
      <c r="DI132" s="233"/>
      <c r="DJ132" s="233"/>
      <c r="DK132" s="233"/>
      <c r="DL132" s="233"/>
      <c r="DM132" s="233"/>
      <c r="DN132" s="233"/>
      <c r="DO132" s="233"/>
      <c r="DP132" s="210"/>
      <c r="DQ132" s="210"/>
      <c r="DR132" s="210"/>
      <c r="DS132" s="210"/>
      <c r="DT132" s="210"/>
      <c r="DU132" s="210"/>
      <c r="DV132" s="210"/>
      <c r="DW132" s="210"/>
      <c r="DX132" s="210"/>
      <c r="DY132" s="210"/>
      <c r="DZ132" s="210"/>
    </row>
    <row r="133" spans="1:131" s="207"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481</v>
      </c>
      <c r="W133" s="1064"/>
      <c r="X133" s="1064"/>
      <c r="Y133" s="1064"/>
      <c r="Z133" s="1065"/>
      <c r="AA133" s="1066">
        <v>8.5</v>
      </c>
      <c r="AB133" s="1067"/>
      <c r="AC133" s="1067"/>
      <c r="AD133" s="1067"/>
      <c r="AE133" s="1068"/>
      <c r="AF133" s="1066">
        <v>8.1</v>
      </c>
      <c r="AG133" s="1067"/>
      <c r="AH133" s="1067"/>
      <c r="AI133" s="1067"/>
      <c r="AJ133" s="1068"/>
      <c r="AK133" s="1066">
        <v>8</v>
      </c>
      <c r="AL133" s="1067"/>
      <c r="AM133" s="1067"/>
      <c r="AN133" s="1067"/>
      <c r="AO133" s="1068"/>
      <c r="AP133" s="1015"/>
      <c r="AQ133" s="1016"/>
      <c r="AR133" s="1016"/>
      <c r="AS133" s="1016"/>
      <c r="AT133" s="1069"/>
      <c r="AU133" s="210"/>
      <c r="AV133" s="210"/>
      <c r="AW133" s="210"/>
      <c r="AX133" s="210"/>
      <c r="AY133" s="210"/>
      <c r="AZ133" s="210"/>
      <c r="BA133" s="210"/>
      <c r="BB133" s="210"/>
      <c r="BC133" s="210"/>
      <c r="BD133" s="210"/>
      <c r="BE133" s="210"/>
      <c r="BF133" s="210"/>
      <c r="BG133" s="210"/>
      <c r="BH133" s="210"/>
      <c r="BI133" s="210"/>
      <c r="BJ133" s="210"/>
      <c r="BK133" s="210"/>
      <c r="BL133" s="210"/>
      <c r="BM133" s="210"/>
      <c r="BN133" s="233"/>
      <c r="BO133" s="233"/>
      <c r="BP133" s="233"/>
      <c r="BQ133" s="233"/>
      <c r="BR133" s="233"/>
      <c r="BS133" s="233"/>
      <c r="BT133" s="233"/>
      <c r="BU133" s="233"/>
      <c r="BV133" s="233"/>
      <c r="BW133" s="233"/>
      <c r="BX133" s="233"/>
      <c r="BY133" s="233"/>
      <c r="BZ133" s="233"/>
      <c r="CA133" s="233"/>
      <c r="CB133" s="233"/>
      <c r="CC133" s="233"/>
      <c r="CD133" s="233"/>
      <c r="CE133" s="233"/>
      <c r="CF133" s="233"/>
      <c r="CG133" s="233"/>
      <c r="CH133" s="233"/>
      <c r="CI133" s="233"/>
      <c r="CJ133" s="233"/>
      <c r="CK133" s="233"/>
      <c r="CL133" s="233"/>
      <c r="CM133" s="233"/>
      <c r="CN133" s="233"/>
      <c r="CO133" s="233"/>
      <c r="CP133" s="233"/>
      <c r="CQ133" s="233"/>
      <c r="CR133" s="233"/>
      <c r="CS133" s="233"/>
      <c r="CT133" s="233"/>
      <c r="CU133" s="233"/>
      <c r="CV133" s="233"/>
      <c r="CW133" s="233"/>
      <c r="CX133" s="233"/>
      <c r="CY133" s="233"/>
      <c r="CZ133" s="233"/>
      <c r="DA133" s="233"/>
      <c r="DB133" s="233"/>
      <c r="DC133" s="233"/>
      <c r="DD133" s="233"/>
      <c r="DE133" s="233"/>
      <c r="DF133" s="233"/>
      <c r="DG133" s="233"/>
      <c r="DH133" s="233"/>
      <c r="DI133" s="233"/>
      <c r="DJ133" s="233"/>
      <c r="DK133" s="233"/>
      <c r="DL133" s="233"/>
      <c r="DM133" s="233"/>
      <c r="DN133" s="233"/>
      <c r="DO133" s="233"/>
      <c r="DP133" s="210"/>
      <c r="DQ133" s="210"/>
      <c r="DR133" s="210"/>
      <c r="DS133" s="210"/>
      <c r="DT133" s="210"/>
      <c r="DU133" s="210"/>
      <c r="DV133" s="210"/>
      <c r="DW133" s="210"/>
      <c r="DX133" s="210"/>
      <c r="DY133" s="210"/>
      <c r="DZ133" s="210"/>
    </row>
    <row r="134" spans="1:131" ht="11.25" customHeight="1" x14ac:dyDescent="0.2">
      <c r="A134" s="235"/>
      <c r="B134" s="235"/>
      <c r="C134" s="235"/>
      <c r="D134" s="235"/>
      <c r="E134" s="235"/>
      <c r="F134" s="235"/>
      <c r="G134" s="235"/>
      <c r="H134" s="235"/>
      <c r="I134" s="235"/>
      <c r="J134" s="235"/>
      <c r="K134" s="235"/>
      <c r="L134" s="235"/>
      <c r="M134" s="235"/>
      <c r="N134" s="235"/>
      <c r="O134" s="235"/>
      <c r="P134" s="235"/>
      <c r="Q134" s="235"/>
      <c r="R134" s="235"/>
      <c r="S134" s="235"/>
      <c r="T134" s="235"/>
      <c r="U134" s="235"/>
      <c r="V134" s="235"/>
      <c r="W134" s="235"/>
      <c r="X134" s="235"/>
      <c r="Y134" s="235"/>
      <c r="Z134" s="235"/>
      <c r="AA134" s="235"/>
      <c r="AB134" s="235"/>
      <c r="AC134" s="235"/>
      <c r="AD134" s="235"/>
      <c r="AE134" s="235"/>
      <c r="AF134" s="235"/>
      <c r="AG134" s="235"/>
      <c r="AH134" s="235"/>
      <c r="AI134" s="235"/>
      <c r="AJ134" s="235"/>
      <c r="AK134" s="235"/>
      <c r="AL134" s="235"/>
      <c r="AM134" s="235"/>
      <c r="AN134" s="235"/>
      <c r="AO134" s="235"/>
      <c r="AP134" s="235"/>
      <c r="AQ134" s="235"/>
      <c r="AR134" s="235"/>
      <c r="AS134" s="235"/>
      <c r="AT134" s="235"/>
      <c r="AU134" s="210"/>
      <c r="AV134" s="210"/>
      <c r="AW134" s="210"/>
      <c r="AX134" s="210"/>
      <c r="AY134" s="210"/>
      <c r="AZ134" s="210"/>
      <c r="BA134" s="210"/>
      <c r="BB134" s="210"/>
      <c r="BC134" s="210"/>
      <c r="BD134" s="210"/>
      <c r="BE134" s="210"/>
      <c r="BF134" s="210"/>
      <c r="BG134" s="210"/>
      <c r="BH134" s="210"/>
      <c r="BI134" s="210"/>
      <c r="BJ134" s="210"/>
      <c r="BK134" s="210"/>
      <c r="BL134" s="210"/>
      <c r="BM134" s="210"/>
      <c r="BN134" s="233"/>
      <c r="BO134" s="233"/>
      <c r="BP134" s="233"/>
      <c r="BQ134" s="233"/>
      <c r="BR134" s="233"/>
      <c r="BS134" s="233"/>
      <c r="BT134" s="233"/>
      <c r="BU134" s="233"/>
      <c r="BV134" s="233"/>
      <c r="BW134" s="233"/>
      <c r="BX134" s="233"/>
      <c r="BY134" s="233"/>
      <c r="BZ134" s="233"/>
      <c r="CA134" s="233"/>
      <c r="CB134" s="233"/>
      <c r="CC134" s="233"/>
      <c r="CD134" s="233"/>
      <c r="CE134" s="233"/>
      <c r="CF134" s="233"/>
      <c r="CG134" s="233"/>
      <c r="CH134" s="233"/>
      <c r="CI134" s="233"/>
      <c r="CJ134" s="233"/>
      <c r="CK134" s="233"/>
      <c r="CL134" s="233"/>
      <c r="CM134" s="233"/>
      <c r="CN134" s="233"/>
      <c r="CO134" s="233"/>
      <c r="CP134" s="233"/>
      <c r="CQ134" s="233"/>
      <c r="CR134" s="233"/>
      <c r="CS134" s="233"/>
      <c r="CT134" s="233"/>
      <c r="CU134" s="233"/>
      <c r="CV134" s="233"/>
      <c r="CW134" s="233"/>
      <c r="CX134" s="233"/>
      <c r="CY134" s="233"/>
      <c r="CZ134" s="233"/>
      <c r="DA134" s="233"/>
      <c r="DB134" s="233"/>
      <c r="DC134" s="233"/>
      <c r="DD134" s="233"/>
      <c r="DE134" s="233"/>
      <c r="DF134" s="233"/>
      <c r="DG134" s="233"/>
      <c r="DH134" s="233"/>
      <c r="DI134" s="233"/>
      <c r="DJ134" s="233"/>
      <c r="DK134" s="233"/>
      <c r="DL134" s="233"/>
      <c r="DM134" s="233"/>
      <c r="DN134" s="233"/>
      <c r="DO134" s="233"/>
      <c r="DP134" s="210"/>
      <c r="DQ134" s="210"/>
      <c r="DR134" s="210"/>
      <c r="DS134" s="210"/>
      <c r="DT134" s="210"/>
      <c r="DU134" s="210"/>
      <c r="DV134" s="210"/>
      <c r="DW134" s="210"/>
      <c r="DX134" s="210"/>
      <c r="DY134" s="210"/>
      <c r="DZ134" s="210"/>
      <c r="EA134" s="207"/>
    </row>
    <row r="135" spans="1:131" ht="14.4" hidden="1" x14ac:dyDescent="0.2">
      <c r="AU135" s="235"/>
      <c r="AV135" s="235"/>
      <c r="AW135" s="235"/>
      <c r="AX135" s="235"/>
      <c r="AY135" s="235"/>
      <c r="AZ135" s="235"/>
      <c r="BA135" s="235"/>
      <c r="BB135" s="235"/>
      <c r="BC135" s="235"/>
      <c r="BD135" s="235"/>
      <c r="BE135" s="235"/>
      <c r="BF135" s="235"/>
      <c r="BG135" s="235"/>
      <c r="BH135" s="235"/>
      <c r="BI135" s="235"/>
      <c r="BJ135" s="235"/>
      <c r="BK135" s="235"/>
      <c r="BL135" s="235"/>
      <c r="BM135" s="235"/>
      <c r="BN135" s="235"/>
      <c r="BO135" s="235"/>
      <c r="BP135" s="235"/>
      <c r="BQ135" s="235"/>
      <c r="BR135" s="235"/>
      <c r="BS135" s="235"/>
      <c r="BT135" s="235"/>
      <c r="BU135" s="235"/>
      <c r="BV135" s="235"/>
      <c r="BW135" s="235"/>
      <c r="BX135" s="235"/>
      <c r="BY135" s="235"/>
      <c r="BZ135" s="235"/>
      <c r="CA135" s="235"/>
      <c r="CB135" s="235"/>
      <c r="CC135" s="235"/>
      <c r="CD135" s="235"/>
      <c r="CE135" s="235"/>
      <c r="CF135" s="235"/>
      <c r="CG135" s="235"/>
      <c r="CH135" s="235"/>
      <c r="CI135" s="235"/>
      <c r="CJ135" s="235"/>
      <c r="CK135" s="235"/>
      <c r="CL135" s="235"/>
      <c r="CM135" s="235"/>
      <c r="CN135" s="235"/>
      <c r="CO135" s="235"/>
      <c r="CP135" s="235"/>
      <c r="CQ135" s="235"/>
      <c r="CR135" s="235"/>
      <c r="CS135" s="235"/>
      <c r="CT135" s="235"/>
      <c r="CU135" s="235"/>
      <c r="CV135" s="235"/>
      <c r="CW135" s="235"/>
      <c r="CX135" s="235"/>
      <c r="CY135" s="235"/>
      <c r="CZ135" s="235"/>
      <c r="DA135" s="235"/>
      <c r="DB135" s="235"/>
      <c r="DC135" s="235"/>
      <c r="DD135" s="235"/>
      <c r="DE135" s="235"/>
      <c r="DF135" s="235"/>
      <c r="DG135" s="235"/>
      <c r="DH135" s="235"/>
      <c r="DI135" s="235"/>
      <c r="DJ135" s="235"/>
      <c r="DK135" s="235"/>
      <c r="DL135" s="235"/>
      <c r="DM135" s="235"/>
      <c r="DN135" s="235"/>
      <c r="DO135" s="235"/>
      <c r="DP135" s="235"/>
      <c r="DQ135" s="235"/>
      <c r="DR135" s="235"/>
      <c r="DS135" s="235"/>
      <c r="DT135" s="235"/>
      <c r="DU135" s="235"/>
      <c r="DV135" s="235"/>
      <c r="DW135" s="235"/>
      <c r="DX135" s="235"/>
      <c r="DY135" s="235"/>
      <c r="DZ135" s="235"/>
    </row>
  </sheetData>
  <sheetProtection algorithmName="SHA-512" hashValue="b2MgHzYaV9guJeBBRPjzJnTUi0r4K8F8Gw64uI2Hk1WFLcrsKQ2CtCga/a5vuTcg+FQHnFE0pgcNc7o63fRmIw==" saltValue="0Imk5LMWnTdVCvQQjk8dy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V19" zoomScale="80" zoomScaleNormal="85" zoomScaleSheetLayoutView="80" workbookViewId="0">
      <selection activeCell="AO74" sqref="AO74"/>
    </sheetView>
  </sheetViews>
  <sheetFormatPr defaultColWidth="0" defaultRowHeight="13.5" customHeight="1" zeroHeight="1" x14ac:dyDescent="0.2"/>
  <cols>
    <col min="1" max="120" width="2.77734375" style="237" customWidth="1"/>
    <col min="121" max="121" width="0" style="236" hidden="1" customWidth="1"/>
    <col min="122" max="16384" width="9" style="236" hidden="1"/>
  </cols>
  <sheetData>
    <row r="1" spans="1:120" ht="13.2" x14ac:dyDescent="0.2">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c r="DM1" s="236"/>
      <c r="DN1" s="236"/>
      <c r="DO1" s="236"/>
      <c r="DP1" s="236"/>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36"/>
    </row>
    <row r="17" spans="119:120" ht="13.2" x14ac:dyDescent="0.2">
      <c r="DP17" s="236"/>
    </row>
    <row r="18" spans="119:120" ht="13.2" x14ac:dyDescent="0.2"/>
    <row r="19" spans="119:120" ht="13.2" x14ac:dyDescent="0.2"/>
    <row r="20" spans="119:120" ht="13.2" x14ac:dyDescent="0.2">
      <c r="DO20" s="236"/>
      <c r="DP20" s="236"/>
    </row>
    <row r="21" spans="119:120" ht="13.2" x14ac:dyDescent="0.2">
      <c r="DP21" s="236"/>
    </row>
    <row r="22" spans="119:120" ht="13.2" x14ac:dyDescent="0.2"/>
    <row r="23" spans="119:120" ht="13.2" x14ac:dyDescent="0.2">
      <c r="DO23" s="236"/>
      <c r="DP23" s="236"/>
    </row>
    <row r="24" spans="119:120" ht="13.2" x14ac:dyDescent="0.2">
      <c r="DP24" s="236"/>
    </row>
    <row r="25" spans="119:120" ht="13.2" x14ac:dyDescent="0.2">
      <c r="DP25" s="236"/>
    </row>
    <row r="26" spans="119:120" ht="13.2" x14ac:dyDescent="0.2">
      <c r="DO26" s="236"/>
      <c r="DP26" s="236"/>
    </row>
    <row r="27" spans="119:120" ht="13.2" x14ac:dyDescent="0.2"/>
    <row r="28" spans="119:120" ht="13.2" x14ac:dyDescent="0.2">
      <c r="DO28" s="236"/>
      <c r="DP28" s="236"/>
    </row>
    <row r="29" spans="119:120" ht="13.2" x14ac:dyDescent="0.2">
      <c r="DP29" s="236"/>
    </row>
    <row r="30" spans="119:120" ht="13.2" x14ac:dyDescent="0.2"/>
    <row r="31" spans="119:120" ht="13.2" x14ac:dyDescent="0.2">
      <c r="DO31" s="236"/>
      <c r="DP31" s="236"/>
    </row>
    <row r="32" spans="119:120" ht="13.2" x14ac:dyDescent="0.2"/>
    <row r="33" spans="98:120" ht="13.2" x14ac:dyDescent="0.2">
      <c r="DO33" s="236"/>
      <c r="DP33" s="236"/>
    </row>
    <row r="34" spans="98:120" ht="13.2" x14ac:dyDescent="0.2">
      <c r="DM34" s="236"/>
    </row>
    <row r="35" spans="98:120" ht="13.2" x14ac:dyDescent="0.2">
      <c r="CT35" s="236"/>
      <c r="CU35" s="236"/>
      <c r="CV35" s="236"/>
      <c r="CY35" s="236"/>
      <c r="CZ35" s="236"/>
      <c r="DA35" s="236"/>
      <c r="DD35" s="236"/>
      <c r="DE35" s="236"/>
      <c r="DF35" s="236"/>
      <c r="DI35" s="236"/>
      <c r="DJ35" s="236"/>
      <c r="DK35" s="236"/>
      <c r="DM35" s="236"/>
      <c r="DN35" s="236"/>
      <c r="DO35" s="236"/>
      <c r="DP35" s="236"/>
    </row>
    <row r="36" spans="98:120" ht="13.2" x14ac:dyDescent="0.2"/>
    <row r="37" spans="98:120" ht="13.2" x14ac:dyDescent="0.2">
      <c r="CW37" s="236"/>
      <c r="DB37" s="236"/>
      <c r="DG37" s="236"/>
      <c r="DL37" s="236"/>
      <c r="DP37" s="236"/>
    </row>
    <row r="38" spans="98:120" ht="13.2" x14ac:dyDescent="0.2">
      <c r="CT38" s="236"/>
      <c r="CU38" s="236"/>
      <c r="CV38" s="236"/>
      <c r="CW38" s="236"/>
      <c r="CY38" s="236"/>
      <c r="CZ38" s="236"/>
      <c r="DA38" s="236"/>
      <c r="DB38" s="236"/>
      <c r="DD38" s="236"/>
      <c r="DE38" s="236"/>
      <c r="DF38" s="236"/>
      <c r="DG38" s="236"/>
      <c r="DI38" s="236"/>
      <c r="DJ38" s="236"/>
      <c r="DK38" s="236"/>
      <c r="DL38" s="236"/>
      <c r="DN38" s="236"/>
      <c r="DO38" s="236"/>
      <c r="DP38" s="236"/>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36"/>
      <c r="DO49" s="236"/>
      <c r="DP49" s="236"/>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36"/>
      <c r="CS63" s="236"/>
      <c r="CX63" s="236"/>
      <c r="DC63" s="236"/>
      <c r="DH63" s="236"/>
    </row>
    <row r="64" spans="22:120" ht="13.2" x14ac:dyDescent="0.2">
      <c r="V64" s="236"/>
    </row>
    <row r="65" spans="15:120" ht="13.2" x14ac:dyDescent="0.2">
      <c r="X65" s="236"/>
      <c r="Z65" s="236"/>
      <c r="AA65" s="236"/>
      <c r="AB65" s="236"/>
      <c r="AC65" s="236"/>
      <c r="AD65" s="236"/>
      <c r="AE65" s="236"/>
      <c r="AF65" s="236"/>
      <c r="AG65" s="236"/>
      <c r="AH65" s="236"/>
      <c r="AI65" s="236"/>
      <c r="AJ65" s="236"/>
      <c r="AK65" s="236"/>
      <c r="AL65" s="236"/>
      <c r="AM65" s="236"/>
      <c r="AN65" s="236"/>
      <c r="AO65" s="236"/>
      <c r="AP65" s="236"/>
      <c r="AQ65" s="236"/>
      <c r="AR65" s="236"/>
      <c r="AS65" s="236"/>
      <c r="AT65" s="236"/>
      <c r="AU65" s="236"/>
      <c r="AV65" s="236"/>
      <c r="AW65" s="236"/>
      <c r="AX65" s="236"/>
      <c r="AY65" s="236"/>
      <c r="AZ65" s="236"/>
      <c r="BA65" s="236"/>
      <c r="BB65" s="236"/>
      <c r="BC65" s="236"/>
      <c r="BD65" s="236"/>
      <c r="BE65" s="236"/>
      <c r="BF65" s="236"/>
      <c r="BG65" s="236"/>
      <c r="BH65" s="236"/>
      <c r="BI65" s="236"/>
      <c r="BJ65" s="236"/>
      <c r="BK65" s="236"/>
      <c r="BL65" s="236"/>
      <c r="BM65" s="236"/>
      <c r="BN65" s="236"/>
      <c r="BO65" s="236"/>
      <c r="BP65" s="236"/>
      <c r="BQ65" s="236"/>
      <c r="BR65" s="236"/>
      <c r="BS65" s="236"/>
      <c r="BT65" s="236"/>
      <c r="BU65" s="236"/>
      <c r="BV65" s="236"/>
      <c r="BW65" s="236"/>
      <c r="BX65" s="236"/>
      <c r="BY65" s="236"/>
      <c r="BZ65" s="236"/>
      <c r="CA65" s="236"/>
      <c r="CB65" s="236"/>
      <c r="CC65" s="236"/>
      <c r="CD65" s="236"/>
      <c r="CE65" s="236"/>
      <c r="CF65" s="236"/>
      <c r="CG65" s="236"/>
      <c r="CH65" s="236"/>
      <c r="CI65" s="236"/>
      <c r="CJ65" s="236"/>
      <c r="CK65" s="236"/>
      <c r="CL65" s="236"/>
      <c r="CM65" s="236"/>
      <c r="CN65" s="236"/>
      <c r="CO65" s="236"/>
      <c r="CP65" s="236"/>
      <c r="CQ65" s="236"/>
      <c r="CR65" s="236"/>
      <c r="CU65" s="236"/>
      <c r="CZ65" s="236"/>
      <c r="DE65" s="236"/>
      <c r="DJ65" s="236"/>
    </row>
    <row r="66" spans="15:120" ht="13.2" x14ac:dyDescent="0.2">
      <c r="Q66" s="236"/>
      <c r="S66" s="236"/>
      <c r="U66" s="236"/>
      <c r="DM66" s="236"/>
    </row>
    <row r="67" spans="15:120" ht="13.2" x14ac:dyDescent="0.2">
      <c r="O67" s="236"/>
      <c r="P67" s="236"/>
      <c r="R67" s="236"/>
      <c r="T67" s="236"/>
      <c r="Y67" s="236"/>
      <c r="CT67" s="236"/>
      <c r="CV67" s="236"/>
      <c r="CW67" s="236"/>
      <c r="CY67" s="236"/>
      <c r="DA67" s="236"/>
      <c r="DB67" s="236"/>
      <c r="DD67" s="236"/>
      <c r="DF67" s="236"/>
      <c r="DG67" s="236"/>
      <c r="DI67" s="236"/>
      <c r="DK67" s="236"/>
      <c r="DL67" s="236"/>
      <c r="DN67" s="236"/>
      <c r="DO67" s="236"/>
      <c r="DP67" s="236"/>
    </row>
    <row r="68" spans="15:120" ht="13.2" x14ac:dyDescent="0.2"/>
    <row r="69" spans="15:120" ht="13.2" x14ac:dyDescent="0.2"/>
    <row r="70" spans="15:120" ht="13.2" x14ac:dyDescent="0.2"/>
    <row r="71" spans="15:120" ht="13.2" x14ac:dyDescent="0.2"/>
    <row r="72" spans="15:120" ht="13.2" x14ac:dyDescent="0.2">
      <c r="DP72" s="236"/>
    </row>
    <row r="73" spans="15:120" ht="13.2" x14ac:dyDescent="0.2">
      <c r="DP73" s="236"/>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36"/>
      <c r="CX96" s="236"/>
      <c r="DC96" s="236"/>
      <c r="DH96" s="236"/>
    </row>
    <row r="97" spans="24:120" ht="13.2" x14ac:dyDescent="0.2">
      <c r="CS97" s="236"/>
      <c r="CX97" s="236"/>
      <c r="DC97" s="236"/>
      <c r="DH97" s="236"/>
      <c r="DP97" s="237" t="s">
        <v>482</v>
      </c>
    </row>
    <row r="98" spans="24:120" ht="13.2" hidden="1" x14ac:dyDescent="0.2">
      <c r="CS98" s="236"/>
      <c r="CX98" s="236"/>
      <c r="DC98" s="236"/>
      <c r="DH98" s="236"/>
    </row>
    <row r="99" spans="24:120" ht="13.2" hidden="1" x14ac:dyDescent="0.2">
      <c r="CS99" s="236"/>
      <c r="CX99" s="236"/>
      <c r="DC99" s="236"/>
      <c r="DH99" s="236"/>
    </row>
    <row r="101" spans="24:120" ht="12" hidden="1" customHeight="1" x14ac:dyDescent="0.2">
      <c r="X101" s="236"/>
      <c r="Y101" s="236"/>
      <c r="Z101" s="236"/>
      <c r="AA101" s="236"/>
      <c r="AB101" s="236"/>
      <c r="AC101" s="236"/>
      <c r="AD101" s="236"/>
      <c r="AE101" s="236"/>
      <c r="AF101" s="236"/>
      <c r="AG101" s="236"/>
      <c r="AH101" s="236"/>
      <c r="AI101" s="236"/>
      <c r="AJ101" s="236"/>
      <c r="AK101" s="236"/>
      <c r="AL101" s="236"/>
      <c r="AM101" s="236"/>
      <c r="AN101" s="236"/>
      <c r="AO101" s="236"/>
      <c r="AP101" s="236"/>
      <c r="AQ101" s="236"/>
      <c r="AR101" s="236"/>
      <c r="AS101" s="236"/>
      <c r="AT101" s="236"/>
      <c r="AU101" s="236"/>
      <c r="AV101" s="236"/>
      <c r="AW101" s="236"/>
      <c r="AX101" s="236"/>
      <c r="AY101" s="236"/>
      <c r="AZ101" s="236"/>
      <c r="BA101" s="236"/>
      <c r="BB101" s="236"/>
      <c r="BC101" s="236"/>
      <c r="BD101" s="236"/>
      <c r="BE101" s="236"/>
      <c r="BF101" s="236"/>
      <c r="BG101" s="236"/>
      <c r="BH101" s="236"/>
      <c r="BI101" s="236"/>
      <c r="BJ101" s="236"/>
      <c r="BK101" s="236"/>
      <c r="BL101" s="236"/>
      <c r="BM101" s="236"/>
      <c r="BN101" s="236"/>
      <c r="BO101" s="236"/>
      <c r="BP101" s="236"/>
      <c r="BQ101" s="236"/>
      <c r="BR101" s="236"/>
      <c r="BS101" s="236"/>
      <c r="BT101" s="236"/>
      <c r="BU101" s="236"/>
      <c r="BV101" s="236"/>
      <c r="BW101" s="236"/>
      <c r="BX101" s="236"/>
      <c r="BY101" s="236"/>
      <c r="BZ101" s="236"/>
      <c r="CA101" s="236"/>
      <c r="CB101" s="236"/>
      <c r="CC101" s="236"/>
      <c r="CD101" s="236"/>
      <c r="CE101" s="236"/>
      <c r="CF101" s="236"/>
      <c r="CG101" s="236"/>
      <c r="CH101" s="236"/>
      <c r="CI101" s="236"/>
      <c r="CJ101" s="236"/>
      <c r="CK101" s="236"/>
      <c r="CL101" s="236"/>
      <c r="CM101" s="236"/>
      <c r="CN101" s="236"/>
      <c r="CO101" s="236"/>
      <c r="CP101" s="236"/>
      <c r="CQ101" s="236"/>
      <c r="CR101" s="236"/>
      <c r="CU101" s="236"/>
      <c r="CZ101" s="236"/>
      <c r="DE101" s="236"/>
      <c r="DJ101" s="236"/>
    </row>
    <row r="102" spans="24:120" ht="1.5" hidden="1" customHeight="1" x14ac:dyDescent="0.2">
      <c r="CU102" s="236"/>
      <c r="CZ102" s="236"/>
      <c r="DE102" s="236"/>
      <c r="DJ102" s="236"/>
      <c r="DM102" s="236"/>
    </row>
    <row r="103" spans="24:120" ht="13.2" hidden="1" x14ac:dyDescent="0.2">
      <c r="CT103" s="236"/>
      <c r="CV103" s="236"/>
      <c r="CW103" s="236"/>
      <c r="CY103" s="236"/>
      <c r="DA103" s="236"/>
      <c r="DB103" s="236"/>
      <c r="DD103" s="236"/>
      <c r="DF103" s="236"/>
      <c r="DG103" s="236"/>
      <c r="DI103" s="236"/>
      <c r="DK103" s="236"/>
      <c r="DL103" s="236"/>
      <c r="DM103" s="236"/>
      <c r="DN103" s="236"/>
      <c r="DO103" s="236"/>
      <c r="DP103" s="236"/>
    </row>
    <row r="104" spans="24:120" ht="13.2" hidden="1" x14ac:dyDescent="0.2">
      <c r="CV104" s="236"/>
      <c r="CW104" s="236"/>
      <c r="DA104" s="236"/>
      <c r="DB104" s="236"/>
      <c r="DF104" s="236"/>
      <c r="DG104" s="236"/>
      <c r="DK104" s="236"/>
      <c r="DL104" s="236"/>
      <c r="DN104" s="236"/>
      <c r="DO104" s="236"/>
      <c r="DP104" s="236"/>
    </row>
    <row r="105" spans="24:120" ht="12.75" hidden="1" customHeight="1" x14ac:dyDescent="0.2"/>
  </sheetData>
  <sheetProtection algorithmName="SHA-512" hashValue="p1lO4I+LsbDB+tB1qXUx5h3iP9JUwPeCavpgh+pDu0kHGP4/WLEcJ7s7qmyY6s5pVyMCV2gB75qd6Qruw3Cc0A==" saltValue="2ePQiC2Fla8g1uMgmNO1PQ=="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4610F-0FEC-48FA-8C45-9FC5E175E718}">
  <sheetPr>
    <pageSetUpPr fitToPage="1"/>
  </sheetPr>
  <dimension ref="A1:DL89"/>
  <sheetViews>
    <sheetView showGridLines="0" topLeftCell="A40" zoomScale="70" zoomScaleNormal="70" zoomScaleSheetLayoutView="55" workbookViewId="0"/>
  </sheetViews>
  <sheetFormatPr defaultColWidth="0" defaultRowHeight="13.5" customHeight="1" zeroHeight="1" x14ac:dyDescent="0.2"/>
  <cols>
    <col min="1" max="116" width="2.6640625" style="237" customWidth="1"/>
    <col min="117" max="16384" width="9" style="236" hidden="1"/>
  </cols>
  <sheetData>
    <row r="1" spans="2:116" ht="13.2" x14ac:dyDescent="0.2">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row>
    <row r="2" spans="2:116" ht="13.2" x14ac:dyDescent="0.2"/>
    <row r="3" spans="2:116" ht="13.2" x14ac:dyDescent="0.2"/>
    <row r="4" spans="2:116" ht="13.2" x14ac:dyDescent="0.2">
      <c r="R4" s="236"/>
      <c r="S4" s="236"/>
      <c r="T4" s="236"/>
      <c r="U4" s="236"/>
      <c r="V4" s="236"/>
      <c r="W4" s="236"/>
      <c r="X4" s="236"/>
      <c r="Y4" s="236"/>
      <c r="Z4" s="236"/>
      <c r="AA4" s="236"/>
      <c r="AB4" s="236"/>
      <c r="AC4" s="236"/>
      <c r="AD4" s="236"/>
      <c r="AE4" s="236"/>
      <c r="AF4" s="236"/>
      <c r="AG4" s="236"/>
      <c r="AH4" s="236"/>
      <c r="AI4" s="236"/>
      <c r="AJ4" s="236"/>
      <c r="AK4" s="236"/>
      <c r="AL4" s="236"/>
      <c r="AM4" s="236"/>
      <c r="AN4" s="236"/>
      <c r="AO4" s="236"/>
      <c r="AP4" s="236"/>
      <c r="AQ4" s="236"/>
      <c r="AR4" s="236"/>
      <c r="AS4" s="236"/>
      <c r="AT4" s="236"/>
      <c r="AU4" s="236"/>
      <c r="AV4" s="236"/>
      <c r="AW4" s="236"/>
      <c r="AX4" s="236"/>
      <c r="AY4" s="236"/>
      <c r="AZ4" s="236"/>
      <c r="BA4" s="236"/>
      <c r="BB4" s="236"/>
      <c r="BC4" s="236"/>
      <c r="BD4" s="236"/>
      <c r="BE4" s="236"/>
      <c r="BF4" s="236"/>
      <c r="BG4" s="236"/>
      <c r="BH4" s="236"/>
      <c r="BI4" s="236"/>
      <c r="BJ4" s="236"/>
      <c r="BK4" s="236"/>
      <c r="BL4" s="236"/>
      <c r="BM4" s="236"/>
      <c r="BN4" s="236"/>
      <c r="BO4" s="236"/>
      <c r="BP4" s="236"/>
      <c r="BQ4" s="236"/>
      <c r="BR4" s="236"/>
      <c r="BS4" s="236"/>
      <c r="BT4" s="236"/>
      <c r="BU4" s="236"/>
      <c r="BV4" s="236"/>
      <c r="BW4" s="236"/>
      <c r="BX4" s="236"/>
      <c r="BY4" s="236"/>
      <c r="BZ4" s="236"/>
      <c r="CA4" s="236"/>
      <c r="CB4" s="236"/>
      <c r="CC4" s="236"/>
      <c r="CD4" s="236"/>
      <c r="CE4" s="236"/>
      <c r="CF4" s="236"/>
      <c r="CG4" s="236"/>
      <c r="CH4" s="236"/>
      <c r="CI4" s="236"/>
      <c r="CJ4" s="236"/>
      <c r="CK4" s="236"/>
      <c r="CL4" s="236"/>
      <c r="CM4" s="236"/>
      <c r="CN4" s="236"/>
      <c r="CO4" s="236"/>
      <c r="CP4" s="236"/>
      <c r="CQ4" s="236"/>
      <c r="CR4" s="236"/>
      <c r="CS4" s="236"/>
      <c r="CT4" s="236"/>
      <c r="CU4" s="236"/>
      <c r="CV4" s="236"/>
      <c r="CW4" s="236"/>
      <c r="CX4" s="236"/>
      <c r="CY4" s="236"/>
      <c r="CZ4" s="236"/>
      <c r="DA4" s="236"/>
      <c r="DB4" s="236"/>
      <c r="DC4" s="236"/>
      <c r="DD4" s="236"/>
      <c r="DE4" s="236"/>
      <c r="DF4" s="236"/>
      <c r="DG4" s="236"/>
      <c r="DH4" s="236"/>
      <c r="DI4" s="236"/>
      <c r="DJ4" s="236"/>
      <c r="DK4" s="236"/>
      <c r="DL4" s="236"/>
    </row>
    <row r="5" spans="2:116" ht="13.2" x14ac:dyDescent="0.2">
      <c r="R5" s="236"/>
      <c r="S5" s="236"/>
      <c r="T5" s="236"/>
      <c r="U5" s="236"/>
      <c r="V5" s="236"/>
      <c r="W5" s="236"/>
      <c r="X5" s="236"/>
      <c r="Y5" s="236"/>
      <c r="Z5" s="236"/>
      <c r="AA5" s="236"/>
      <c r="AB5" s="236"/>
      <c r="AC5" s="236"/>
      <c r="AD5" s="236"/>
      <c r="AE5" s="236"/>
      <c r="AF5" s="236"/>
      <c r="AG5" s="236"/>
      <c r="AH5" s="236"/>
      <c r="AI5" s="236"/>
      <c r="AJ5" s="236"/>
      <c r="AK5" s="236"/>
      <c r="AL5" s="236"/>
      <c r="AM5" s="236"/>
      <c r="AN5" s="236"/>
      <c r="AO5" s="236"/>
      <c r="AP5" s="236"/>
      <c r="AQ5" s="236"/>
      <c r="AR5" s="236"/>
      <c r="AS5" s="236"/>
      <c r="AT5" s="236"/>
      <c r="AU5" s="236"/>
      <c r="AV5" s="236"/>
      <c r="AW5" s="236"/>
      <c r="AX5" s="236"/>
      <c r="AY5" s="236"/>
      <c r="AZ5" s="236"/>
      <c r="BA5" s="236"/>
      <c r="BB5" s="236"/>
      <c r="BC5" s="236"/>
      <c r="BD5" s="236"/>
      <c r="BE5" s="236"/>
      <c r="BF5" s="236"/>
      <c r="BG5" s="236"/>
      <c r="BH5" s="236"/>
      <c r="BI5" s="236"/>
      <c r="BJ5" s="236"/>
      <c r="BK5" s="236"/>
      <c r="BL5" s="236"/>
      <c r="BM5" s="236"/>
      <c r="BN5" s="236"/>
      <c r="BO5" s="236"/>
      <c r="BP5" s="236"/>
      <c r="BQ5" s="236"/>
      <c r="BR5" s="236"/>
      <c r="BS5" s="236"/>
      <c r="BT5" s="236"/>
      <c r="BU5" s="236"/>
      <c r="BV5" s="236"/>
      <c r="BW5" s="236"/>
      <c r="BX5" s="236"/>
      <c r="BY5" s="236"/>
      <c r="BZ5" s="236"/>
      <c r="CA5" s="236"/>
      <c r="CB5" s="236"/>
      <c r="CC5" s="236"/>
      <c r="CD5" s="236"/>
      <c r="CE5" s="236"/>
      <c r="CF5" s="236"/>
      <c r="CG5" s="236"/>
      <c r="CH5" s="236"/>
      <c r="CI5" s="236"/>
      <c r="CJ5" s="236"/>
      <c r="CK5" s="236"/>
      <c r="CL5" s="236"/>
      <c r="CM5" s="236"/>
      <c r="CN5" s="236"/>
      <c r="CO5" s="236"/>
      <c r="CP5" s="236"/>
      <c r="CQ5" s="236"/>
      <c r="CR5" s="236"/>
      <c r="CS5" s="236"/>
      <c r="CT5" s="236"/>
      <c r="CU5" s="236"/>
      <c r="CV5" s="236"/>
      <c r="CW5" s="236"/>
      <c r="CX5" s="236"/>
      <c r="CY5" s="236"/>
      <c r="CZ5" s="236"/>
      <c r="DA5" s="236"/>
      <c r="DB5" s="236"/>
      <c r="DC5" s="236"/>
      <c r="DD5" s="236"/>
      <c r="DE5" s="236"/>
      <c r="DF5" s="236"/>
      <c r="DG5" s="236"/>
      <c r="DH5" s="236"/>
      <c r="DI5" s="236"/>
      <c r="DJ5" s="236"/>
      <c r="DK5" s="236"/>
      <c r="DL5" s="236"/>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36"/>
      <c r="J18" s="236"/>
      <c r="K18" s="236"/>
      <c r="L18" s="236"/>
      <c r="M18" s="236"/>
      <c r="N18" s="236"/>
      <c r="O18" s="236"/>
      <c r="P18" s="236"/>
      <c r="Q18" s="236"/>
      <c r="R18" s="236"/>
      <c r="S18" s="236"/>
      <c r="T18" s="236"/>
      <c r="U18" s="236"/>
      <c r="V18" s="236"/>
      <c r="W18" s="236"/>
      <c r="X18" s="236"/>
      <c r="Y18" s="236"/>
      <c r="Z18" s="236"/>
      <c r="AA18" s="236"/>
      <c r="AB18" s="236"/>
      <c r="AC18" s="236"/>
      <c r="AD18" s="236"/>
      <c r="AE18" s="236"/>
      <c r="AF18" s="236"/>
      <c r="AG18" s="236"/>
      <c r="AH18" s="236"/>
      <c r="AI18" s="236"/>
      <c r="AJ18" s="236"/>
      <c r="AK18" s="236"/>
      <c r="AL18" s="236"/>
      <c r="AM18" s="236"/>
      <c r="AN18" s="236"/>
      <c r="AO18" s="236"/>
      <c r="AP18" s="236"/>
      <c r="AQ18" s="236"/>
      <c r="AR18" s="236"/>
      <c r="AS18" s="236"/>
      <c r="AT18" s="236"/>
      <c r="AU18" s="236"/>
      <c r="AV18" s="236"/>
      <c r="AW18" s="236"/>
      <c r="AX18" s="236"/>
      <c r="AY18" s="236"/>
      <c r="AZ18" s="236"/>
      <c r="BA18" s="236"/>
      <c r="BB18" s="236"/>
      <c r="BC18" s="236"/>
      <c r="BD18" s="236"/>
      <c r="BE18" s="236"/>
      <c r="BF18" s="236"/>
      <c r="BG18" s="236"/>
      <c r="BH18" s="236"/>
      <c r="BI18" s="236"/>
      <c r="BJ18" s="236"/>
      <c r="BK18" s="236"/>
      <c r="BL18" s="236"/>
      <c r="BM18" s="236"/>
      <c r="BN18" s="236"/>
      <c r="BO18" s="236"/>
      <c r="BP18" s="236"/>
      <c r="BQ18" s="236"/>
      <c r="BR18" s="236"/>
      <c r="BS18" s="236"/>
      <c r="BT18" s="236"/>
      <c r="BU18" s="236"/>
      <c r="BV18" s="236"/>
      <c r="BW18" s="236"/>
      <c r="BX18" s="236"/>
      <c r="BY18" s="236"/>
      <c r="BZ18" s="236"/>
      <c r="CA18" s="236"/>
      <c r="CB18" s="236"/>
      <c r="CC18" s="236"/>
      <c r="CD18" s="236"/>
      <c r="CE18" s="236"/>
      <c r="CF18" s="236"/>
      <c r="CG18" s="236"/>
      <c r="CH18" s="236"/>
      <c r="CI18" s="236"/>
      <c r="CJ18" s="236"/>
      <c r="CK18" s="236"/>
      <c r="CL18" s="236"/>
      <c r="CM18" s="236"/>
      <c r="CN18" s="236"/>
      <c r="CO18" s="236"/>
      <c r="CP18" s="236"/>
      <c r="CQ18" s="236"/>
      <c r="CR18" s="236"/>
      <c r="CS18" s="236"/>
      <c r="CT18" s="236"/>
      <c r="CU18" s="236"/>
      <c r="CV18" s="236"/>
      <c r="CW18" s="236"/>
      <c r="CX18" s="236"/>
      <c r="CY18" s="236"/>
      <c r="CZ18" s="236"/>
      <c r="DA18" s="236"/>
      <c r="DB18" s="236"/>
      <c r="DC18" s="236"/>
      <c r="DD18" s="236"/>
      <c r="DE18" s="236"/>
      <c r="DF18" s="236"/>
      <c r="DG18" s="236"/>
      <c r="DH18" s="236"/>
      <c r="DI18" s="236"/>
      <c r="DJ18" s="236"/>
      <c r="DK18" s="236"/>
      <c r="DL18" s="236"/>
    </row>
    <row r="19" spans="9:116" ht="13.2" x14ac:dyDescent="0.2"/>
    <row r="20" spans="9:116" ht="13.2" x14ac:dyDescent="0.2"/>
    <row r="21" spans="9:116" ht="13.2" x14ac:dyDescent="0.2">
      <c r="DL21" s="236"/>
    </row>
    <row r="22" spans="9:116" ht="13.2" x14ac:dyDescent="0.2">
      <c r="DI22" s="236"/>
      <c r="DJ22" s="236"/>
      <c r="DK22" s="236"/>
      <c r="DL22" s="236"/>
    </row>
    <row r="23" spans="9:116" ht="13.2" x14ac:dyDescent="0.2">
      <c r="CY23" s="236"/>
      <c r="CZ23" s="236"/>
      <c r="DA23" s="236"/>
      <c r="DB23" s="236"/>
      <c r="DC23" s="236"/>
      <c r="DD23" s="236"/>
      <c r="DE23" s="236"/>
      <c r="DF23" s="236"/>
      <c r="DG23" s="236"/>
      <c r="DH23" s="236"/>
      <c r="DI23" s="236"/>
      <c r="DJ23" s="236"/>
      <c r="DK23" s="236"/>
      <c r="DL23" s="236"/>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36"/>
      <c r="DA35" s="236"/>
      <c r="DB35" s="236"/>
      <c r="DC35" s="236"/>
      <c r="DD35" s="236"/>
      <c r="DE35" s="236"/>
      <c r="DF35" s="236"/>
      <c r="DG35" s="236"/>
      <c r="DH35" s="236"/>
      <c r="DI35" s="236"/>
      <c r="DJ35" s="236"/>
      <c r="DK35" s="236"/>
      <c r="DL35" s="236"/>
    </row>
    <row r="36" spans="15:116" ht="13.2" x14ac:dyDescent="0.2"/>
    <row r="37" spans="15:116" ht="13.2" x14ac:dyDescent="0.2">
      <c r="DL37" s="236"/>
    </row>
    <row r="38" spans="15:116" ht="13.2" x14ac:dyDescent="0.2">
      <c r="DI38" s="236"/>
      <c r="DJ38" s="236"/>
      <c r="DK38" s="236"/>
      <c r="DL38" s="236"/>
    </row>
    <row r="39" spans="15:116" ht="13.2" x14ac:dyDescent="0.2"/>
    <row r="40" spans="15:116" ht="13.2" x14ac:dyDescent="0.2"/>
    <row r="41" spans="15:116" ht="13.2" x14ac:dyDescent="0.2"/>
    <row r="42" spans="15:116" ht="13.2" x14ac:dyDescent="0.2"/>
    <row r="43" spans="15:116" ht="13.2" x14ac:dyDescent="0.2">
      <c r="O43" s="236"/>
      <c r="P43" s="236"/>
      <c r="Q43" s="236"/>
      <c r="R43" s="236"/>
      <c r="S43" s="236"/>
      <c r="T43" s="236"/>
      <c r="U43" s="236"/>
      <c r="V43" s="236"/>
      <c r="W43" s="236"/>
      <c r="X43" s="236"/>
      <c r="Y43" s="236"/>
      <c r="Z43" s="236"/>
      <c r="AA43" s="236"/>
      <c r="AB43" s="236"/>
      <c r="AC43" s="236"/>
      <c r="AD43" s="236"/>
      <c r="AE43" s="236"/>
      <c r="AF43" s="236"/>
      <c r="AG43" s="236"/>
      <c r="AH43" s="236"/>
      <c r="AI43" s="236"/>
      <c r="AJ43" s="236"/>
      <c r="AK43" s="236"/>
      <c r="AL43" s="236"/>
      <c r="AM43" s="236"/>
      <c r="AN43" s="236"/>
      <c r="AO43" s="236"/>
      <c r="AP43" s="236"/>
      <c r="AQ43" s="236"/>
      <c r="AR43" s="236"/>
      <c r="AS43" s="236"/>
      <c r="AT43" s="236"/>
      <c r="AU43" s="236"/>
      <c r="AV43" s="236"/>
      <c r="AW43" s="236"/>
      <c r="AX43" s="236"/>
      <c r="AY43" s="236"/>
      <c r="AZ43" s="236"/>
      <c r="BA43" s="236"/>
      <c r="BB43" s="236"/>
      <c r="BC43" s="236"/>
      <c r="BD43" s="236"/>
      <c r="BE43" s="236"/>
      <c r="BF43" s="236"/>
      <c r="BG43" s="236"/>
      <c r="BH43" s="236"/>
      <c r="BI43" s="236"/>
      <c r="BJ43" s="236"/>
      <c r="BK43" s="236"/>
      <c r="BL43" s="236"/>
      <c r="BM43" s="236"/>
      <c r="BN43" s="236"/>
      <c r="BO43" s="236"/>
      <c r="BP43" s="236"/>
      <c r="BQ43" s="236"/>
      <c r="BR43" s="236"/>
      <c r="BS43" s="236"/>
      <c r="BT43" s="236"/>
      <c r="BU43" s="236"/>
      <c r="BV43" s="236"/>
      <c r="BW43" s="236"/>
      <c r="BX43" s="236"/>
      <c r="BY43" s="236"/>
      <c r="BZ43" s="236"/>
      <c r="CA43" s="236"/>
      <c r="CB43" s="236"/>
      <c r="CC43" s="236"/>
      <c r="CD43" s="236"/>
      <c r="CE43" s="236"/>
      <c r="CF43" s="236"/>
      <c r="CG43" s="236"/>
      <c r="CH43" s="236"/>
      <c r="CI43" s="236"/>
      <c r="CJ43" s="236"/>
      <c r="CK43" s="236"/>
      <c r="CL43" s="236"/>
      <c r="CM43" s="236"/>
      <c r="CN43" s="236"/>
      <c r="CO43" s="236"/>
      <c r="CP43" s="236"/>
      <c r="CQ43" s="236"/>
      <c r="CR43" s="236"/>
      <c r="CS43" s="236"/>
      <c r="CT43" s="236"/>
      <c r="CU43" s="236"/>
      <c r="CV43" s="236"/>
      <c r="CW43" s="236"/>
      <c r="CX43" s="236"/>
      <c r="CY43" s="236"/>
      <c r="CZ43" s="236"/>
      <c r="DA43" s="236"/>
      <c r="DB43" s="236"/>
      <c r="DC43" s="236"/>
      <c r="DD43" s="236"/>
      <c r="DE43" s="236"/>
      <c r="DF43" s="236"/>
      <c r="DG43" s="236"/>
      <c r="DH43" s="236"/>
      <c r="DI43" s="236"/>
      <c r="DJ43" s="236"/>
      <c r="DK43" s="236"/>
      <c r="DL43" s="236"/>
    </row>
    <row r="44" spans="15:116" ht="13.2" x14ac:dyDescent="0.2">
      <c r="DL44" s="236"/>
    </row>
    <row r="45" spans="15:116" ht="13.2" x14ac:dyDescent="0.2"/>
    <row r="46" spans="15:116" ht="13.2" x14ac:dyDescent="0.2">
      <c r="DA46" s="236"/>
      <c r="DB46" s="236"/>
      <c r="DC46" s="236"/>
      <c r="DD46" s="236"/>
      <c r="DE46" s="236"/>
      <c r="DF46" s="236"/>
      <c r="DG46" s="236"/>
      <c r="DH46" s="236"/>
      <c r="DI46" s="236"/>
      <c r="DJ46" s="236"/>
      <c r="DK46" s="236"/>
      <c r="DL46" s="236"/>
    </row>
    <row r="47" spans="15:116" ht="13.2" x14ac:dyDescent="0.2"/>
    <row r="48" spans="15:116" ht="13.2" x14ac:dyDescent="0.2"/>
    <row r="49" spans="104:116" ht="13.2" x14ac:dyDescent="0.2"/>
    <row r="50" spans="104:116" ht="13.2" x14ac:dyDescent="0.2">
      <c r="CZ50" s="236"/>
      <c r="DA50" s="236"/>
      <c r="DB50" s="236"/>
      <c r="DC50" s="236"/>
      <c r="DD50" s="236"/>
      <c r="DE50" s="236"/>
      <c r="DF50" s="236"/>
      <c r="DG50" s="236"/>
      <c r="DH50" s="236"/>
      <c r="DI50" s="236"/>
      <c r="DJ50" s="236"/>
      <c r="DK50" s="236"/>
      <c r="DL50" s="236"/>
    </row>
    <row r="51" spans="104:116" ht="13.2" x14ac:dyDescent="0.2"/>
    <row r="52" spans="104:116" ht="13.2" x14ac:dyDescent="0.2"/>
    <row r="53" spans="104:116" ht="13.2" x14ac:dyDescent="0.2">
      <c r="DL53" s="236"/>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36"/>
      <c r="DD67" s="236"/>
      <c r="DE67" s="236"/>
      <c r="DF67" s="236"/>
      <c r="DG67" s="236"/>
      <c r="DH67" s="236"/>
      <c r="DI67" s="236"/>
      <c r="DJ67" s="236"/>
      <c r="DK67" s="236"/>
      <c r="DL67" s="236"/>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9QFQ56j57qzrMNKQkWsbpvUSTsFWG9pqnCjU2u3dU+zL3l4LxG1NuxisNRZACEpjkio4Z4C4bniN6dhTRMKejg==" saltValue="h6QojWRCSjM+4A/Valq2hA==" spinCount="100000" sheet="1" objects="1" scenarios="1"/>
  <dataConsolidate/>
  <phoneticPr fontId="2"/>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election activeCell="AK37" sqref="AK37:AN37"/>
    </sheetView>
  </sheetViews>
  <sheetFormatPr defaultColWidth="0" defaultRowHeight="13.5" customHeight="1" zeroHeight="1" x14ac:dyDescent="0.2"/>
  <cols>
    <col min="1" max="36" width="2.44140625" style="238" customWidth="1"/>
    <col min="37" max="44" width="17" style="238" customWidth="1"/>
    <col min="45" max="45" width="6.109375" style="244" customWidth="1"/>
    <col min="46" max="46" width="3" style="242" customWidth="1"/>
    <col min="47" max="47" width="19.109375" style="238" hidden="1" customWidth="1"/>
    <col min="48" max="52" width="12.6640625" style="238" hidden="1" customWidth="1"/>
    <col min="53" max="16384" width="8.6640625" style="238" hidden="1"/>
  </cols>
  <sheetData>
    <row r="1" spans="1:46" ht="13.2" x14ac:dyDescent="0.2">
      <c r="AS1" s="238"/>
      <c r="AT1" s="238"/>
    </row>
    <row r="2" spans="1:46" ht="13.2" x14ac:dyDescent="0.2">
      <c r="AS2" s="238"/>
      <c r="AT2" s="238"/>
    </row>
    <row r="3" spans="1:46" ht="13.2" x14ac:dyDescent="0.2">
      <c r="AS3" s="238"/>
      <c r="AT3" s="238"/>
    </row>
    <row r="4" spans="1:46" ht="13.2" x14ac:dyDescent="0.2">
      <c r="AS4" s="238"/>
      <c r="AT4" s="238"/>
    </row>
    <row r="5" spans="1:46" ht="16.2" x14ac:dyDescent="0.2">
      <c r="A5" s="239" t="s">
        <v>483</v>
      </c>
      <c r="B5" s="240"/>
      <c r="C5" s="240"/>
      <c r="D5" s="240"/>
      <c r="E5" s="240"/>
      <c r="F5" s="240"/>
      <c r="G5" s="240"/>
      <c r="H5" s="240"/>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1"/>
    </row>
    <row r="6" spans="1:46" ht="13.2" x14ac:dyDescent="0.2">
      <c r="A6" s="242"/>
      <c r="AK6" s="243" t="s">
        <v>484</v>
      </c>
      <c r="AL6" s="243"/>
      <c r="AM6" s="243"/>
      <c r="AN6" s="243"/>
    </row>
    <row r="7" spans="1:46" ht="13.5" customHeight="1" x14ac:dyDescent="0.2">
      <c r="A7" s="242"/>
      <c r="AK7" s="245"/>
      <c r="AL7" s="246"/>
      <c r="AM7" s="246"/>
      <c r="AN7" s="247"/>
      <c r="AO7" s="1101" t="s">
        <v>485</v>
      </c>
      <c r="AP7" s="248"/>
      <c r="AQ7" s="249" t="s">
        <v>486</v>
      </c>
      <c r="AR7" s="250"/>
    </row>
    <row r="8" spans="1:46" ht="13.2" x14ac:dyDescent="0.2">
      <c r="A8" s="242"/>
      <c r="AK8" s="251"/>
      <c r="AL8" s="252"/>
      <c r="AM8" s="252"/>
      <c r="AN8" s="253"/>
      <c r="AO8" s="1102"/>
      <c r="AP8" s="254" t="s">
        <v>487</v>
      </c>
      <c r="AQ8" s="255" t="s">
        <v>488</v>
      </c>
      <c r="AR8" s="256" t="s">
        <v>489</v>
      </c>
    </row>
    <row r="9" spans="1:46" ht="13.2" x14ac:dyDescent="0.2">
      <c r="A9" s="242"/>
      <c r="AK9" s="1103" t="s">
        <v>490</v>
      </c>
      <c r="AL9" s="1104"/>
      <c r="AM9" s="1104"/>
      <c r="AN9" s="1105"/>
      <c r="AO9" s="257">
        <v>31743084</v>
      </c>
      <c r="AP9" s="257">
        <v>69383</v>
      </c>
      <c r="AQ9" s="258">
        <v>69190</v>
      </c>
      <c r="AR9" s="259">
        <v>0.3</v>
      </c>
    </row>
    <row r="10" spans="1:46" ht="13.5" customHeight="1" x14ac:dyDescent="0.2">
      <c r="A10" s="242"/>
      <c r="AK10" s="1103" t="s">
        <v>491</v>
      </c>
      <c r="AL10" s="1104"/>
      <c r="AM10" s="1104"/>
      <c r="AN10" s="1105"/>
      <c r="AO10" s="260">
        <v>28</v>
      </c>
      <c r="AP10" s="260">
        <v>0</v>
      </c>
      <c r="AQ10" s="261">
        <v>1817</v>
      </c>
      <c r="AR10" s="262">
        <v>-100</v>
      </c>
    </row>
    <row r="11" spans="1:46" ht="13.5" customHeight="1" x14ac:dyDescent="0.2">
      <c r="A11" s="242"/>
      <c r="AK11" s="1103" t="s">
        <v>492</v>
      </c>
      <c r="AL11" s="1104"/>
      <c r="AM11" s="1104"/>
      <c r="AN11" s="1105"/>
      <c r="AO11" s="260">
        <v>272458</v>
      </c>
      <c r="AP11" s="260">
        <v>596</v>
      </c>
      <c r="AQ11" s="261">
        <v>711</v>
      </c>
      <c r="AR11" s="262">
        <v>-16.2</v>
      </c>
    </row>
    <row r="12" spans="1:46" ht="13.5" customHeight="1" x14ac:dyDescent="0.2">
      <c r="A12" s="242"/>
      <c r="AK12" s="1103" t="s">
        <v>493</v>
      </c>
      <c r="AL12" s="1104"/>
      <c r="AM12" s="1104"/>
      <c r="AN12" s="1105"/>
      <c r="AO12" s="260" t="s">
        <v>494</v>
      </c>
      <c r="AP12" s="260" t="s">
        <v>494</v>
      </c>
      <c r="AQ12" s="261">
        <v>19</v>
      </c>
      <c r="AR12" s="262" t="s">
        <v>494</v>
      </c>
    </row>
    <row r="13" spans="1:46" ht="13.5" customHeight="1" x14ac:dyDescent="0.2">
      <c r="A13" s="242"/>
      <c r="AK13" s="1103" t="s">
        <v>495</v>
      </c>
      <c r="AL13" s="1104"/>
      <c r="AM13" s="1104"/>
      <c r="AN13" s="1105"/>
      <c r="AO13" s="260">
        <v>1224008</v>
      </c>
      <c r="AP13" s="260">
        <v>2675</v>
      </c>
      <c r="AQ13" s="261">
        <v>2094</v>
      </c>
      <c r="AR13" s="262">
        <v>27.7</v>
      </c>
    </row>
    <row r="14" spans="1:46" ht="13.5" customHeight="1" x14ac:dyDescent="0.2">
      <c r="A14" s="242"/>
      <c r="AK14" s="1103" t="s">
        <v>496</v>
      </c>
      <c r="AL14" s="1104"/>
      <c r="AM14" s="1104"/>
      <c r="AN14" s="1105"/>
      <c r="AO14" s="260">
        <v>427990</v>
      </c>
      <c r="AP14" s="260">
        <v>935</v>
      </c>
      <c r="AQ14" s="261">
        <v>1351</v>
      </c>
      <c r="AR14" s="262">
        <v>-30.8</v>
      </c>
    </row>
    <row r="15" spans="1:46" ht="13.5" customHeight="1" x14ac:dyDescent="0.2">
      <c r="A15" s="242"/>
      <c r="AK15" s="1106" t="s">
        <v>497</v>
      </c>
      <c r="AL15" s="1107"/>
      <c r="AM15" s="1107"/>
      <c r="AN15" s="1108"/>
      <c r="AO15" s="260">
        <v>-1996807</v>
      </c>
      <c r="AP15" s="260">
        <v>-4365</v>
      </c>
      <c r="AQ15" s="261">
        <v>-3935</v>
      </c>
      <c r="AR15" s="262">
        <v>10.9</v>
      </c>
    </row>
    <row r="16" spans="1:46" ht="13.2" x14ac:dyDescent="0.2">
      <c r="A16" s="242"/>
      <c r="AK16" s="1106" t="s">
        <v>177</v>
      </c>
      <c r="AL16" s="1107"/>
      <c r="AM16" s="1107"/>
      <c r="AN16" s="1108"/>
      <c r="AO16" s="260">
        <v>31670761</v>
      </c>
      <c r="AP16" s="260">
        <v>69224</v>
      </c>
      <c r="AQ16" s="261">
        <v>71247</v>
      </c>
      <c r="AR16" s="262">
        <v>-2.8</v>
      </c>
    </row>
    <row r="17" spans="1:46" ht="13.2" x14ac:dyDescent="0.2">
      <c r="A17" s="242"/>
    </row>
    <row r="18" spans="1:46" ht="13.2" x14ac:dyDescent="0.2">
      <c r="A18" s="242"/>
      <c r="AQ18" s="263"/>
      <c r="AR18" s="263"/>
    </row>
    <row r="19" spans="1:46" ht="13.2" x14ac:dyDescent="0.2">
      <c r="A19" s="242"/>
      <c r="AK19" s="238" t="s">
        <v>498</v>
      </c>
    </row>
    <row r="20" spans="1:46" ht="13.2" x14ac:dyDescent="0.2">
      <c r="A20" s="242"/>
      <c r="AK20" s="264"/>
      <c r="AL20" s="265"/>
      <c r="AM20" s="265"/>
      <c r="AN20" s="266"/>
      <c r="AO20" s="267" t="s">
        <v>499</v>
      </c>
      <c r="AP20" s="268" t="s">
        <v>500</v>
      </c>
      <c r="AQ20" s="269" t="s">
        <v>501</v>
      </c>
      <c r="AR20" s="270"/>
    </row>
    <row r="21" spans="1:46" s="243" customFormat="1" ht="13.2" x14ac:dyDescent="0.2">
      <c r="A21" s="271"/>
      <c r="AK21" s="1109" t="s">
        <v>502</v>
      </c>
      <c r="AL21" s="1110"/>
      <c r="AM21" s="1110"/>
      <c r="AN21" s="1111"/>
      <c r="AO21" s="272">
        <v>6.35</v>
      </c>
      <c r="AP21" s="273">
        <v>6.59</v>
      </c>
      <c r="AQ21" s="274">
        <v>-0.24</v>
      </c>
      <c r="AS21" s="275"/>
      <c r="AT21" s="271"/>
    </row>
    <row r="22" spans="1:46" s="243" customFormat="1" ht="13.2" x14ac:dyDescent="0.2">
      <c r="A22" s="271"/>
      <c r="AK22" s="1109" t="s">
        <v>503</v>
      </c>
      <c r="AL22" s="1110"/>
      <c r="AM22" s="1110"/>
      <c r="AN22" s="1111"/>
      <c r="AO22" s="276">
        <v>97.8</v>
      </c>
      <c r="AP22" s="277">
        <v>99.2</v>
      </c>
      <c r="AQ22" s="278">
        <v>-1.4</v>
      </c>
      <c r="AR22" s="263"/>
      <c r="AS22" s="275"/>
      <c r="AT22" s="271"/>
    </row>
    <row r="23" spans="1:46" s="243" customFormat="1" ht="13.2" x14ac:dyDescent="0.2">
      <c r="A23" s="271"/>
      <c r="AP23" s="263"/>
      <c r="AQ23" s="263"/>
      <c r="AR23" s="263"/>
      <c r="AS23" s="275"/>
      <c r="AT23" s="271"/>
    </row>
    <row r="24" spans="1:46" s="243" customFormat="1" ht="13.2" x14ac:dyDescent="0.2">
      <c r="A24" s="271"/>
      <c r="AP24" s="263"/>
      <c r="AQ24" s="263"/>
      <c r="AR24" s="263"/>
      <c r="AS24" s="275"/>
      <c r="AT24" s="271"/>
    </row>
    <row r="25" spans="1:46" s="243" customFormat="1" ht="13.2" x14ac:dyDescent="0.2">
      <c r="A25" s="279"/>
      <c r="B25" s="280"/>
      <c r="C25" s="280"/>
      <c r="D25" s="280"/>
      <c r="E25" s="280"/>
      <c r="F25" s="280"/>
      <c r="G25" s="280"/>
      <c r="H25" s="280"/>
      <c r="I25" s="280"/>
      <c r="J25" s="280"/>
      <c r="K25" s="280"/>
      <c r="L25" s="280"/>
      <c r="M25" s="280"/>
      <c r="N25" s="280"/>
      <c r="O25" s="280"/>
      <c r="P25" s="280"/>
      <c r="Q25" s="280"/>
      <c r="R25" s="280"/>
      <c r="S25" s="280"/>
      <c r="T25" s="280"/>
      <c r="U25" s="280"/>
      <c r="V25" s="280"/>
      <c r="W25" s="280"/>
      <c r="X25" s="280"/>
      <c r="Y25" s="280"/>
      <c r="Z25" s="280"/>
      <c r="AA25" s="280"/>
      <c r="AB25" s="280"/>
      <c r="AC25" s="280"/>
      <c r="AD25" s="280"/>
      <c r="AE25" s="280"/>
      <c r="AF25" s="280"/>
      <c r="AG25" s="280"/>
      <c r="AH25" s="280"/>
      <c r="AI25" s="280"/>
      <c r="AJ25" s="280"/>
      <c r="AK25" s="280"/>
      <c r="AL25" s="280"/>
      <c r="AM25" s="280"/>
      <c r="AN25" s="280"/>
      <c r="AO25" s="280"/>
      <c r="AP25" s="281"/>
      <c r="AQ25" s="281"/>
      <c r="AR25" s="281"/>
      <c r="AS25" s="282"/>
      <c r="AT25" s="271"/>
    </row>
    <row r="26" spans="1:46" s="243" customFormat="1" ht="13.2" x14ac:dyDescent="0.2">
      <c r="A26" s="1100" t="s">
        <v>504</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3"/>
      <c r="AS27" s="238"/>
      <c r="AT27" s="238"/>
    </row>
    <row r="28" spans="1:46" ht="16.2" x14ac:dyDescent="0.2">
      <c r="A28" s="239" t="s">
        <v>505</v>
      </c>
      <c r="B28" s="240"/>
      <c r="C28" s="240"/>
      <c r="D28" s="240"/>
      <c r="E28" s="240"/>
      <c r="F28" s="240"/>
      <c r="G28" s="24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c r="AQ28" s="240"/>
      <c r="AR28" s="240"/>
      <c r="AS28" s="284"/>
    </row>
    <row r="29" spans="1:46" ht="13.2" x14ac:dyDescent="0.2">
      <c r="A29" s="242"/>
      <c r="AK29" s="243" t="s">
        <v>506</v>
      </c>
      <c r="AL29" s="243"/>
      <c r="AM29" s="243"/>
      <c r="AN29" s="243"/>
      <c r="AS29" s="285"/>
    </row>
    <row r="30" spans="1:46" ht="13.5" customHeight="1" x14ac:dyDescent="0.2">
      <c r="A30" s="242"/>
      <c r="AK30" s="245"/>
      <c r="AL30" s="246"/>
      <c r="AM30" s="246"/>
      <c r="AN30" s="247"/>
      <c r="AO30" s="1101" t="s">
        <v>485</v>
      </c>
      <c r="AP30" s="248"/>
      <c r="AQ30" s="249" t="s">
        <v>486</v>
      </c>
      <c r="AR30" s="250"/>
    </row>
    <row r="31" spans="1:46" ht="13.2" x14ac:dyDescent="0.2">
      <c r="A31" s="242"/>
      <c r="AK31" s="251"/>
      <c r="AL31" s="252"/>
      <c r="AM31" s="252"/>
      <c r="AN31" s="253"/>
      <c r="AO31" s="1102"/>
      <c r="AP31" s="254" t="s">
        <v>487</v>
      </c>
      <c r="AQ31" s="255" t="s">
        <v>488</v>
      </c>
      <c r="AR31" s="256" t="s">
        <v>489</v>
      </c>
    </row>
    <row r="32" spans="1:46" ht="27" customHeight="1" x14ac:dyDescent="0.2">
      <c r="A32" s="242"/>
      <c r="AK32" s="1117" t="s">
        <v>507</v>
      </c>
      <c r="AL32" s="1118"/>
      <c r="AM32" s="1118"/>
      <c r="AN32" s="1119"/>
      <c r="AO32" s="286">
        <v>21440541</v>
      </c>
      <c r="AP32" s="286">
        <v>46864</v>
      </c>
      <c r="AQ32" s="287">
        <v>37151</v>
      </c>
      <c r="AR32" s="288">
        <v>26.1</v>
      </c>
    </row>
    <row r="33" spans="1:46" ht="13.5" customHeight="1" x14ac:dyDescent="0.2">
      <c r="A33" s="242"/>
      <c r="AK33" s="1117" t="s">
        <v>508</v>
      </c>
      <c r="AL33" s="1118"/>
      <c r="AM33" s="1118"/>
      <c r="AN33" s="1119"/>
      <c r="AO33" s="286" t="s">
        <v>494</v>
      </c>
      <c r="AP33" s="286" t="s">
        <v>494</v>
      </c>
      <c r="AQ33" s="287">
        <v>1</v>
      </c>
      <c r="AR33" s="288" t="s">
        <v>494</v>
      </c>
    </row>
    <row r="34" spans="1:46" ht="27" customHeight="1" x14ac:dyDescent="0.2">
      <c r="A34" s="242"/>
      <c r="AK34" s="1117" t="s">
        <v>509</v>
      </c>
      <c r="AL34" s="1118"/>
      <c r="AM34" s="1118"/>
      <c r="AN34" s="1119"/>
      <c r="AO34" s="286">
        <v>1667</v>
      </c>
      <c r="AP34" s="286">
        <v>4</v>
      </c>
      <c r="AQ34" s="287">
        <v>48</v>
      </c>
      <c r="AR34" s="288">
        <v>-91.7</v>
      </c>
    </row>
    <row r="35" spans="1:46" ht="27" customHeight="1" x14ac:dyDescent="0.2">
      <c r="A35" s="242"/>
      <c r="AK35" s="1117" t="s">
        <v>510</v>
      </c>
      <c r="AL35" s="1118"/>
      <c r="AM35" s="1118"/>
      <c r="AN35" s="1119"/>
      <c r="AO35" s="286">
        <v>2028742</v>
      </c>
      <c r="AP35" s="286">
        <v>4434</v>
      </c>
      <c r="AQ35" s="287">
        <v>8181</v>
      </c>
      <c r="AR35" s="288">
        <v>-45.8</v>
      </c>
    </row>
    <row r="36" spans="1:46" ht="27" customHeight="1" x14ac:dyDescent="0.2">
      <c r="A36" s="242"/>
      <c r="AK36" s="1117" t="s">
        <v>511</v>
      </c>
      <c r="AL36" s="1118"/>
      <c r="AM36" s="1118"/>
      <c r="AN36" s="1119"/>
      <c r="AO36" s="286">
        <v>777</v>
      </c>
      <c r="AP36" s="286">
        <v>2</v>
      </c>
      <c r="AQ36" s="287">
        <v>473</v>
      </c>
      <c r="AR36" s="288">
        <v>-99.6</v>
      </c>
    </row>
    <row r="37" spans="1:46" ht="13.5" customHeight="1" x14ac:dyDescent="0.2">
      <c r="A37" s="242"/>
      <c r="AK37" s="1117" t="s">
        <v>512</v>
      </c>
      <c r="AL37" s="1118"/>
      <c r="AM37" s="1118"/>
      <c r="AN37" s="1119"/>
      <c r="AO37" s="286">
        <v>173516</v>
      </c>
      <c r="AP37" s="286">
        <v>379</v>
      </c>
      <c r="AQ37" s="287">
        <v>499</v>
      </c>
      <c r="AR37" s="288">
        <v>-24</v>
      </c>
    </row>
    <row r="38" spans="1:46" ht="27" customHeight="1" x14ac:dyDescent="0.2">
      <c r="A38" s="242"/>
      <c r="AK38" s="1120" t="s">
        <v>513</v>
      </c>
      <c r="AL38" s="1121"/>
      <c r="AM38" s="1121"/>
      <c r="AN38" s="1122"/>
      <c r="AO38" s="289" t="s">
        <v>494</v>
      </c>
      <c r="AP38" s="289" t="s">
        <v>494</v>
      </c>
      <c r="AQ38" s="290">
        <v>1</v>
      </c>
      <c r="AR38" s="278" t="s">
        <v>494</v>
      </c>
      <c r="AS38" s="285"/>
    </row>
    <row r="39" spans="1:46" ht="13.2" x14ac:dyDescent="0.2">
      <c r="A39" s="242"/>
      <c r="AK39" s="1120" t="s">
        <v>514</v>
      </c>
      <c r="AL39" s="1121"/>
      <c r="AM39" s="1121"/>
      <c r="AN39" s="1122"/>
      <c r="AO39" s="286">
        <v>-5623915</v>
      </c>
      <c r="AP39" s="286">
        <v>-12292</v>
      </c>
      <c r="AQ39" s="287">
        <v>-8269</v>
      </c>
      <c r="AR39" s="288">
        <v>48.7</v>
      </c>
      <c r="AS39" s="285"/>
    </row>
    <row r="40" spans="1:46" ht="27" customHeight="1" x14ac:dyDescent="0.2">
      <c r="A40" s="242"/>
      <c r="AK40" s="1117" t="s">
        <v>515</v>
      </c>
      <c r="AL40" s="1118"/>
      <c r="AM40" s="1118"/>
      <c r="AN40" s="1119"/>
      <c r="AO40" s="286">
        <v>-10706500</v>
      </c>
      <c r="AP40" s="286">
        <v>-23402</v>
      </c>
      <c r="AQ40" s="287">
        <v>-27482</v>
      </c>
      <c r="AR40" s="288">
        <v>-14.8</v>
      </c>
      <c r="AS40" s="285"/>
    </row>
    <row r="41" spans="1:46" ht="13.2" x14ac:dyDescent="0.2">
      <c r="A41" s="242"/>
      <c r="AK41" s="1123" t="s">
        <v>287</v>
      </c>
      <c r="AL41" s="1124"/>
      <c r="AM41" s="1124"/>
      <c r="AN41" s="1125"/>
      <c r="AO41" s="286">
        <v>7314828</v>
      </c>
      <c r="AP41" s="286">
        <v>15988</v>
      </c>
      <c r="AQ41" s="287">
        <v>10602</v>
      </c>
      <c r="AR41" s="288">
        <v>50.8</v>
      </c>
      <c r="AS41" s="285"/>
    </row>
    <row r="42" spans="1:46" ht="13.2" x14ac:dyDescent="0.2">
      <c r="A42" s="242"/>
      <c r="AK42" s="291"/>
      <c r="AQ42" s="263"/>
      <c r="AR42" s="263"/>
      <c r="AS42" s="285"/>
    </row>
    <row r="43" spans="1:46" ht="13.2" x14ac:dyDescent="0.2">
      <c r="A43" s="242"/>
      <c r="AP43" s="292"/>
      <c r="AQ43" s="263"/>
      <c r="AS43" s="285"/>
    </row>
    <row r="44" spans="1:46" ht="13.2" x14ac:dyDescent="0.2">
      <c r="A44" s="242"/>
      <c r="AQ44" s="263"/>
    </row>
    <row r="45" spans="1:46" ht="13.2" x14ac:dyDescent="0.2">
      <c r="A45" s="240"/>
      <c r="B45" s="240"/>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AP45" s="240"/>
      <c r="AQ45" s="293"/>
      <c r="AR45" s="240"/>
      <c r="AS45" s="240"/>
      <c r="AT45" s="238"/>
    </row>
    <row r="46" spans="1:46" ht="13.2" x14ac:dyDescent="0.2">
      <c r="A46" s="294"/>
      <c r="B46" s="294"/>
      <c r="C46" s="294"/>
      <c r="D46" s="294"/>
      <c r="E46" s="294"/>
      <c r="F46" s="294"/>
      <c r="G46" s="294"/>
      <c r="H46" s="294"/>
      <c r="I46" s="294"/>
      <c r="J46" s="294"/>
      <c r="K46" s="294"/>
      <c r="L46" s="294"/>
      <c r="M46" s="294"/>
      <c r="N46" s="294"/>
      <c r="O46" s="294"/>
      <c r="P46" s="294"/>
      <c r="Q46" s="294"/>
      <c r="R46" s="294"/>
      <c r="S46" s="294"/>
      <c r="T46" s="294"/>
      <c r="U46" s="294"/>
      <c r="V46" s="294"/>
      <c r="W46" s="294"/>
      <c r="X46" s="294"/>
      <c r="Y46" s="294"/>
      <c r="Z46" s="294"/>
      <c r="AA46" s="294"/>
      <c r="AB46" s="294"/>
      <c r="AC46" s="294"/>
      <c r="AD46" s="294"/>
      <c r="AE46" s="294"/>
      <c r="AF46" s="294"/>
      <c r="AG46" s="294"/>
      <c r="AH46" s="294"/>
      <c r="AI46" s="294"/>
      <c r="AJ46" s="294"/>
      <c r="AK46" s="294"/>
      <c r="AL46" s="294"/>
      <c r="AM46" s="294"/>
      <c r="AN46" s="294"/>
      <c r="AO46" s="294"/>
      <c r="AP46" s="294"/>
      <c r="AQ46" s="294"/>
      <c r="AR46" s="294"/>
      <c r="AS46" s="294"/>
      <c r="AT46" s="238"/>
    </row>
    <row r="47" spans="1:46" ht="17.25" customHeight="1" x14ac:dyDescent="0.2">
      <c r="A47" s="295" t="s">
        <v>516</v>
      </c>
    </row>
    <row r="48" spans="1:46" ht="13.2" x14ac:dyDescent="0.2">
      <c r="A48" s="242"/>
      <c r="AK48" s="296" t="s">
        <v>517</v>
      </c>
      <c r="AL48" s="296"/>
      <c r="AM48" s="296"/>
      <c r="AN48" s="296"/>
      <c r="AO48" s="296"/>
      <c r="AP48" s="296"/>
      <c r="AQ48" s="297"/>
      <c r="AR48" s="296"/>
    </row>
    <row r="49" spans="1:44" ht="13.5" customHeight="1" x14ac:dyDescent="0.2">
      <c r="A49" s="242"/>
      <c r="AK49" s="298"/>
      <c r="AL49" s="299"/>
      <c r="AM49" s="1112" t="s">
        <v>485</v>
      </c>
      <c r="AN49" s="1114" t="s">
        <v>518</v>
      </c>
      <c r="AO49" s="1115"/>
      <c r="AP49" s="1115"/>
      <c r="AQ49" s="1115"/>
      <c r="AR49" s="1116"/>
    </row>
    <row r="50" spans="1:44" ht="13.2" x14ac:dyDescent="0.2">
      <c r="A50" s="242"/>
      <c r="AK50" s="300"/>
      <c r="AL50" s="301"/>
      <c r="AM50" s="1113"/>
      <c r="AN50" s="302" t="s">
        <v>519</v>
      </c>
      <c r="AO50" s="303" t="s">
        <v>520</v>
      </c>
      <c r="AP50" s="304" t="s">
        <v>521</v>
      </c>
      <c r="AQ50" s="305" t="s">
        <v>522</v>
      </c>
      <c r="AR50" s="306" t="s">
        <v>523</v>
      </c>
    </row>
    <row r="51" spans="1:44" ht="13.2" x14ac:dyDescent="0.2">
      <c r="A51" s="242"/>
      <c r="AK51" s="298" t="s">
        <v>524</v>
      </c>
      <c r="AL51" s="299"/>
      <c r="AM51" s="307">
        <v>20079335</v>
      </c>
      <c r="AN51" s="308">
        <v>43385</v>
      </c>
      <c r="AO51" s="309">
        <v>41.2</v>
      </c>
      <c r="AP51" s="310">
        <v>52191</v>
      </c>
      <c r="AQ51" s="311">
        <v>0.7</v>
      </c>
      <c r="AR51" s="312">
        <v>40.5</v>
      </c>
    </row>
    <row r="52" spans="1:44" ht="13.2" x14ac:dyDescent="0.2">
      <c r="A52" s="242"/>
      <c r="AK52" s="313"/>
      <c r="AL52" s="314" t="s">
        <v>525</v>
      </c>
      <c r="AM52" s="315">
        <v>10511940</v>
      </c>
      <c r="AN52" s="316">
        <v>22713</v>
      </c>
      <c r="AO52" s="317">
        <v>40.200000000000003</v>
      </c>
      <c r="AP52" s="318">
        <v>26807</v>
      </c>
      <c r="AQ52" s="319">
        <v>1.8</v>
      </c>
      <c r="AR52" s="320">
        <v>38.4</v>
      </c>
    </row>
    <row r="53" spans="1:44" ht="13.2" x14ac:dyDescent="0.2">
      <c r="A53" s="242"/>
      <c r="AK53" s="298" t="s">
        <v>526</v>
      </c>
      <c r="AL53" s="299"/>
      <c r="AM53" s="307">
        <v>16739385</v>
      </c>
      <c r="AN53" s="308">
        <v>36378</v>
      </c>
      <c r="AO53" s="309">
        <v>-16.2</v>
      </c>
      <c r="AP53" s="310">
        <v>48105</v>
      </c>
      <c r="AQ53" s="311">
        <v>-7.8</v>
      </c>
      <c r="AR53" s="312">
        <v>-8.4</v>
      </c>
    </row>
    <row r="54" spans="1:44" ht="13.2" x14ac:dyDescent="0.2">
      <c r="A54" s="242"/>
      <c r="AK54" s="313"/>
      <c r="AL54" s="314" t="s">
        <v>525</v>
      </c>
      <c r="AM54" s="315">
        <v>10763374</v>
      </c>
      <c r="AN54" s="316">
        <v>23391</v>
      </c>
      <c r="AO54" s="317">
        <v>3</v>
      </c>
      <c r="AP54" s="318">
        <v>24072</v>
      </c>
      <c r="AQ54" s="319">
        <v>-10.199999999999999</v>
      </c>
      <c r="AR54" s="320">
        <v>13.2</v>
      </c>
    </row>
    <row r="55" spans="1:44" ht="13.2" x14ac:dyDescent="0.2">
      <c r="A55" s="242"/>
      <c r="AK55" s="298" t="s">
        <v>527</v>
      </c>
      <c r="AL55" s="299"/>
      <c r="AM55" s="307">
        <v>13222793</v>
      </c>
      <c r="AN55" s="308">
        <v>28814</v>
      </c>
      <c r="AO55" s="309">
        <v>-20.8</v>
      </c>
      <c r="AP55" s="310">
        <v>47446</v>
      </c>
      <c r="AQ55" s="311">
        <v>-1.4</v>
      </c>
      <c r="AR55" s="312">
        <v>-19.399999999999999</v>
      </c>
    </row>
    <row r="56" spans="1:44" ht="13.2" x14ac:dyDescent="0.2">
      <c r="A56" s="242"/>
      <c r="AK56" s="313"/>
      <c r="AL56" s="314" t="s">
        <v>525</v>
      </c>
      <c r="AM56" s="315">
        <v>8765821</v>
      </c>
      <c r="AN56" s="316">
        <v>19102</v>
      </c>
      <c r="AO56" s="317">
        <v>-18.3</v>
      </c>
      <c r="AP56" s="318">
        <v>24371</v>
      </c>
      <c r="AQ56" s="319">
        <v>1.2</v>
      </c>
      <c r="AR56" s="320">
        <v>-19.5</v>
      </c>
    </row>
    <row r="57" spans="1:44" ht="13.2" x14ac:dyDescent="0.2">
      <c r="A57" s="242"/>
      <c r="AK57" s="298" t="s">
        <v>528</v>
      </c>
      <c r="AL57" s="299"/>
      <c r="AM57" s="307">
        <v>12460776</v>
      </c>
      <c r="AN57" s="308">
        <v>27204</v>
      </c>
      <c r="AO57" s="309">
        <v>-5.6</v>
      </c>
      <c r="AP57" s="310">
        <v>48387</v>
      </c>
      <c r="AQ57" s="311">
        <v>2</v>
      </c>
      <c r="AR57" s="312">
        <v>-7.6</v>
      </c>
    </row>
    <row r="58" spans="1:44" ht="13.2" x14ac:dyDescent="0.2">
      <c r="A58" s="242"/>
      <c r="AK58" s="313"/>
      <c r="AL58" s="314" t="s">
        <v>525</v>
      </c>
      <c r="AM58" s="315">
        <v>8062404</v>
      </c>
      <c r="AN58" s="316">
        <v>17602</v>
      </c>
      <c r="AO58" s="317">
        <v>-7.9</v>
      </c>
      <c r="AP58" s="318">
        <v>25592</v>
      </c>
      <c r="AQ58" s="319">
        <v>5</v>
      </c>
      <c r="AR58" s="320">
        <v>-12.9</v>
      </c>
    </row>
    <row r="59" spans="1:44" ht="13.2" x14ac:dyDescent="0.2">
      <c r="A59" s="242"/>
      <c r="AK59" s="298" t="s">
        <v>529</v>
      </c>
      <c r="AL59" s="299"/>
      <c r="AM59" s="307">
        <v>20045076</v>
      </c>
      <c r="AN59" s="308">
        <v>43814</v>
      </c>
      <c r="AO59" s="309">
        <v>61.1</v>
      </c>
      <c r="AP59" s="310">
        <v>49684</v>
      </c>
      <c r="AQ59" s="311">
        <v>2.7</v>
      </c>
      <c r="AR59" s="312">
        <v>58.4</v>
      </c>
    </row>
    <row r="60" spans="1:44" ht="13.2" x14ac:dyDescent="0.2">
      <c r="A60" s="242"/>
      <c r="AK60" s="313"/>
      <c r="AL60" s="314" t="s">
        <v>525</v>
      </c>
      <c r="AM60" s="315">
        <v>10592127</v>
      </c>
      <c r="AN60" s="316">
        <v>23152</v>
      </c>
      <c r="AO60" s="317">
        <v>31.5</v>
      </c>
      <c r="AP60" s="318">
        <v>28303</v>
      </c>
      <c r="AQ60" s="319">
        <v>10.6</v>
      </c>
      <c r="AR60" s="320">
        <v>20.9</v>
      </c>
    </row>
    <row r="61" spans="1:44" ht="13.2" x14ac:dyDescent="0.2">
      <c r="A61" s="242"/>
      <c r="AK61" s="298" t="s">
        <v>530</v>
      </c>
      <c r="AL61" s="321"/>
      <c r="AM61" s="307">
        <v>16509473</v>
      </c>
      <c r="AN61" s="308">
        <v>35919</v>
      </c>
      <c r="AO61" s="309">
        <v>11.9</v>
      </c>
      <c r="AP61" s="310">
        <v>49163</v>
      </c>
      <c r="AQ61" s="322">
        <v>-0.8</v>
      </c>
      <c r="AR61" s="312">
        <v>12.7</v>
      </c>
    </row>
    <row r="62" spans="1:44" ht="13.2" x14ac:dyDescent="0.2">
      <c r="A62" s="242"/>
      <c r="AK62" s="313"/>
      <c r="AL62" s="314" t="s">
        <v>525</v>
      </c>
      <c r="AM62" s="315">
        <v>9739133</v>
      </c>
      <c r="AN62" s="316">
        <v>21192</v>
      </c>
      <c r="AO62" s="317">
        <v>9.6999999999999993</v>
      </c>
      <c r="AP62" s="318">
        <v>25829</v>
      </c>
      <c r="AQ62" s="319">
        <v>1.7</v>
      </c>
      <c r="AR62" s="320">
        <v>8</v>
      </c>
    </row>
    <row r="63" spans="1:44" ht="13.2" x14ac:dyDescent="0.2">
      <c r="A63" s="242"/>
    </row>
    <row r="64" spans="1:44" ht="13.2" x14ac:dyDescent="0.2">
      <c r="A64" s="242"/>
    </row>
    <row r="65" spans="1:46" ht="13.2" x14ac:dyDescent="0.2">
      <c r="A65" s="242"/>
    </row>
    <row r="66" spans="1:46" ht="13.2" x14ac:dyDescent="0.2">
      <c r="A66" s="323"/>
      <c r="B66" s="294"/>
      <c r="C66" s="294"/>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c r="AP66" s="294"/>
      <c r="AQ66" s="294"/>
      <c r="AR66" s="294"/>
      <c r="AS66" s="324"/>
    </row>
    <row r="67" spans="1:46" ht="13.5" hidden="1" customHeight="1" x14ac:dyDescent="0.2">
      <c r="AS67" s="238"/>
      <c r="AT67" s="238"/>
    </row>
    <row r="70" spans="1:46" ht="13.2" hidden="1" x14ac:dyDescent="0.2"/>
    <row r="71" spans="1:46" ht="13.2" hidden="1" x14ac:dyDescent="0.2"/>
    <row r="72" spans="1:46" ht="13.2" hidden="1" x14ac:dyDescent="0.2"/>
    <row r="73" spans="1:46" ht="13.2" hidden="1" x14ac:dyDescent="0.2"/>
  </sheetData>
  <sheetProtection algorithmName="SHA-512" hashValue="WOO6bDkUmVHnXxAa6HOKJwgUhYcO/olKo3g96hWLOp6FTORo5t/1Sv6a/XOBgSWdmAijXrqPDD+roXAtfrAVNA==" saltValue="SM9RXSFr5HB8GJP4hOu9Y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4" zoomScale="70" zoomScaleNormal="70" zoomScaleSheetLayoutView="55" workbookViewId="0">
      <selection activeCell="CM93" sqref="CM93"/>
    </sheetView>
  </sheetViews>
  <sheetFormatPr defaultColWidth="0" defaultRowHeight="13.5" customHeight="1" zeroHeight="1" x14ac:dyDescent="0.2"/>
  <cols>
    <col min="1" max="125" width="2.44140625" style="237" customWidth="1"/>
    <col min="126" max="16384" width="9" style="236" hidden="1"/>
  </cols>
  <sheetData>
    <row r="1" spans="2:125" ht="13.5" customHeight="1" x14ac:dyDescent="0.2">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c r="DM1" s="236"/>
      <c r="DN1" s="236"/>
      <c r="DO1" s="236"/>
      <c r="DP1" s="236"/>
      <c r="DQ1" s="236"/>
      <c r="DR1" s="236"/>
      <c r="DS1" s="236"/>
      <c r="DT1" s="236"/>
      <c r="DU1" s="236"/>
    </row>
    <row r="2" spans="2:125" ht="13.2" x14ac:dyDescent="0.2">
      <c r="B2" s="236"/>
      <c r="DG2" s="236"/>
    </row>
    <row r="3" spans="2:125" ht="13.2" x14ac:dyDescent="0.2">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H3" s="236"/>
      <c r="DI3" s="236"/>
      <c r="DJ3" s="236"/>
      <c r="DK3" s="236"/>
      <c r="DL3" s="236"/>
      <c r="DM3" s="236"/>
      <c r="DN3" s="236"/>
      <c r="DO3" s="236"/>
      <c r="DP3" s="236"/>
      <c r="DQ3" s="236"/>
      <c r="DR3" s="236"/>
      <c r="DS3" s="236"/>
      <c r="DT3" s="236"/>
      <c r="DU3" s="236"/>
    </row>
    <row r="4" spans="2:125" ht="13.2" x14ac:dyDescent="0.2"/>
    <row r="5" spans="2:125" ht="13.2" x14ac:dyDescent="0.2"/>
    <row r="6" spans="2:125" ht="13.2" x14ac:dyDescent="0.2"/>
    <row r="7" spans="2:125" ht="13.2" x14ac:dyDescent="0.2"/>
    <row r="8" spans="2:125" ht="13.2" x14ac:dyDescent="0.2"/>
    <row r="9" spans="2:125" ht="13.2" x14ac:dyDescent="0.2">
      <c r="DU9" s="236"/>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36"/>
    </row>
    <row r="18" spans="125:125" ht="13.2" x14ac:dyDescent="0.2"/>
    <row r="19" spans="125:125" ht="13.2" x14ac:dyDescent="0.2"/>
    <row r="20" spans="125:125" ht="13.2" x14ac:dyDescent="0.2">
      <c r="DU20" s="236"/>
    </row>
    <row r="21" spans="125:125" ht="13.2" x14ac:dyDescent="0.2">
      <c r="DU21" s="236"/>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36"/>
    </row>
    <row r="29" spans="125:125" ht="13.2" x14ac:dyDescent="0.2"/>
    <row r="30" spans="125:125" ht="13.2" x14ac:dyDescent="0.2"/>
    <row r="31" spans="125:125" ht="13.2" x14ac:dyDescent="0.2"/>
    <row r="32" spans="125:125" ht="13.2" x14ac:dyDescent="0.2"/>
    <row r="33" spans="2:125" ht="13.2" x14ac:dyDescent="0.2">
      <c r="B33" s="236"/>
      <c r="G33" s="236"/>
      <c r="I33" s="236"/>
    </row>
    <row r="34" spans="2:125" ht="13.2" x14ac:dyDescent="0.2">
      <c r="C34" s="236"/>
      <c r="P34" s="236"/>
      <c r="DE34" s="236"/>
      <c r="DH34" s="236"/>
    </row>
    <row r="35" spans="2:125" ht="13.2" x14ac:dyDescent="0.2">
      <c r="D35" s="236"/>
      <c r="E35" s="236"/>
      <c r="DG35" s="236"/>
      <c r="DJ35" s="236"/>
      <c r="DP35" s="236"/>
      <c r="DQ35" s="236"/>
      <c r="DR35" s="236"/>
      <c r="DS35" s="236"/>
      <c r="DT35" s="236"/>
      <c r="DU35" s="236"/>
    </row>
    <row r="36" spans="2:125" ht="13.2" x14ac:dyDescent="0.2">
      <c r="F36" s="236"/>
      <c r="H36" s="236"/>
      <c r="J36" s="236"/>
      <c r="K36" s="236"/>
      <c r="L36" s="236"/>
      <c r="M36" s="236"/>
      <c r="N36" s="236"/>
      <c r="O36" s="236"/>
      <c r="Q36" s="236"/>
      <c r="R36" s="236"/>
      <c r="S36" s="236"/>
      <c r="T36" s="236"/>
      <c r="U36" s="236"/>
      <c r="V36" s="236"/>
      <c r="W36" s="236"/>
      <c r="X36" s="236"/>
      <c r="Y36" s="236"/>
      <c r="Z36" s="236"/>
      <c r="AA36" s="236"/>
      <c r="AB36" s="236"/>
      <c r="AC36" s="236"/>
      <c r="AD36" s="236"/>
      <c r="AE36" s="236"/>
      <c r="AF36" s="236"/>
      <c r="AG36" s="236"/>
      <c r="AH36" s="236"/>
      <c r="AI36" s="236"/>
      <c r="AJ36" s="236"/>
      <c r="AK36" s="236"/>
      <c r="AL36" s="236"/>
      <c r="AM36" s="236"/>
      <c r="AN36" s="236"/>
      <c r="AO36" s="236"/>
      <c r="AP36" s="236"/>
      <c r="AQ36" s="236"/>
      <c r="AR36" s="236"/>
      <c r="AS36" s="236"/>
      <c r="AT36" s="236"/>
      <c r="AU36" s="236"/>
      <c r="AV36" s="236"/>
      <c r="AW36" s="236"/>
      <c r="AX36" s="236"/>
      <c r="AY36" s="236"/>
      <c r="AZ36" s="236"/>
      <c r="BA36" s="236"/>
      <c r="BB36" s="236"/>
      <c r="BC36" s="236"/>
      <c r="BD36" s="236"/>
      <c r="BE36" s="236"/>
      <c r="BF36" s="236"/>
      <c r="BG36" s="236"/>
      <c r="BH36" s="236"/>
      <c r="BI36" s="236"/>
      <c r="BJ36" s="236"/>
      <c r="BK36" s="236"/>
      <c r="BL36" s="236"/>
      <c r="BM36" s="236"/>
      <c r="BN36" s="236"/>
      <c r="BO36" s="236"/>
      <c r="BP36" s="236"/>
      <c r="BQ36" s="236"/>
      <c r="BR36" s="236"/>
      <c r="BS36" s="236"/>
      <c r="BT36" s="236"/>
      <c r="BU36" s="236"/>
      <c r="BV36" s="236"/>
      <c r="BW36" s="236"/>
      <c r="BX36" s="236"/>
      <c r="BY36" s="236"/>
      <c r="BZ36" s="236"/>
      <c r="CA36" s="236"/>
      <c r="CB36" s="236"/>
      <c r="CC36" s="236"/>
      <c r="CD36" s="236"/>
      <c r="CE36" s="236"/>
      <c r="CF36" s="236"/>
      <c r="CG36" s="236"/>
      <c r="CH36" s="236"/>
      <c r="CI36" s="236"/>
      <c r="CJ36" s="236"/>
      <c r="CK36" s="236"/>
      <c r="CL36" s="236"/>
      <c r="CM36" s="236"/>
      <c r="CN36" s="236"/>
      <c r="CO36" s="236"/>
      <c r="CP36" s="236"/>
      <c r="CQ36" s="236"/>
      <c r="CR36" s="236"/>
      <c r="CS36" s="236"/>
      <c r="CT36" s="236"/>
      <c r="CU36" s="236"/>
      <c r="CV36" s="236"/>
      <c r="CW36" s="236"/>
      <c r="CX36" s="236"/>
      <c r="CY36" s="236"/>
      <c r="CZ36" s="236"/>
      <c r="DA36" s="236"/>
      <c r="DB36" s="236"/>
      <c r="DC36" s="236"/>
      <c r="DD36" s="236"/>
      <c r="DF36" s="236"/>
      <c r="DI36" s="236"/>
      <c r="DK36" s="236"/>
      <c r="DL36" s="236"/>
      <c r="DM36" s="236"/>
      <c r="DN36" s="236"/>
      <c r="DO36" s="236"/>
      <c r="DP36" s="236"/>
      <c r="DQ36" s="236"/>
      <c r="DR36" s="236"/>
      <c r="DS36" s="236"/>
      <c r="DT36" s="236"/>
      <c r="DU36" s="236"/>
    </row>
    <row r="37" spans="2:125" ht="13.2" x14ac:dyDescent="0.2">
      <c r="DU37" s="236"/>
    </row>
    <row r="38" spans="2:125" ht="13.2" x14ac:dyDescent="0.2">
      <c r="DT38" s="236"/>
      <c r="DU38" s="236"/>
    </row>
    <row r="39" spans="2:125" ht="13.2" x14ac:dyDescent="0.2"/>
    <row r="40" spans="2:125" ht="13.2" x14ac:dyDescent="0.2">
      <c r="DH40" s="236"/>
    </row>
    <row r="41" spans="2:125" ht="13.2" x14ac:dyDescent="0.2">
      <c r="DE41" s="236"/>
    </row>
    <row r="42" spans="2:125" ht="13.2" x14ac:dyDescent="0.2">
      <c r="DG42" s="236"/>
      <c r="DJ42" s="236"/>
    </row>
    <row r="43" spans="2:125" ht="13.2" x14ac:dyDescent="0.2">
      <c r="Q43" s="236"/>
      <c r="R43" s="236"/>
      <c r="S43" s="236"/>
      <c r="T43" s="236"/>
      <c r="U43" s="236"/>
      <c r="V43" s="236"/>
      <c r="W43" s="236"/>
      <c r="X43" s="236"/>
      <c r="Y43" s="236"/>
      <c r="Z43" s="236"/>
      <c r="AA43" s="236"/>
      <c r="AB43" s="236"/>
      <c r="AC43" s="236"/>
      <c r="AD43" s="236"/>
      <c r="AE43" s="236"/>
      <c r="AF43" s="236"/>
      <c r="AG43" s="236"/>
      <c r="AH43" s="236"/>
      <c r="AI43" s="236"/>
      <c r="AJ43" s="236"/>
      <c r="AK43" s="236"/>
      <c r="AL43" s="236"/>
      <c r="AM43" s="236"/>
      <c r="AN43" s="236"/>
      <c r="AO43" s="236"/>
      <c r="AP43" s="236"/>
      <c r="AQ43" s="236"/>
      <c r="AR43" s="236"/>
      <c r="AS43" s="236"/>
      <c r="AT43" s="236"/>
      <c r="AU43" s="236"/>
      <c r="AV43" s="236"/>
      <c r="AW43" s="236"/>
      <c r="AX43" s="236"/>
      <c r="AY43" s="236"/>
      <c r="AZ43" s="236"/>
      <c r="BA43" s="236"/>
      <c r="BB43" s="236"/>
      <c r="BC43" s="236"/>
      <c r="BD43" s="236"/>
      <c r="BE43" s="236"/>
      <c r="BF43" s="236"/>
      <c r="BG43" s="236"/>
      <c r="BH43" s="236"/>
      <c r="BI43" s="236"/>
      <c r="BJ43" s="236"/>
      <c r="BK43" s="236"/>
      <c r="BL43" s="236"/>
      <c r="BM43" s="236"/>
      <c r="BN43" s="236"/>
      <c r="BO43" s="236"/>
      <c r="BP43" s="236"/>
      <c r="BQ43" s="236"/>
      <c r="BR43" s="236"/>
      <c r="BS43" s="236"/>
      <c r="BT43" s="236"/>
      <c r="BU43" s="236"/>
      <c r="BV43" s="236"/>
      <c r="BW43" s="236"/>
      <c r="BX43" s="236"/>
      <c r="BY43" s="236"/>
      <c r="BZ43" s="236"/>
      <c r="CA43" s="236"/>
      <c r="CB43" s="236"/>
      <c r="CC43" s="236"/>
      <c r="CD43" s="236"/>
      <c r="CE43" s="236"/>
      <c r="CF43" s="236"/>
      <c r="CG43" s="236"/>
      <c r="CH43" s="236"/>
      <c r="CI43" s="236"/>
      <c r="CJ43" s="236"/>
      <c r="CK43" s="236"/>
      <c r="CL43" s="236"/>
      <c r="CM43" s="236"/>
      <c r="CN43" s="236"/>
      <c r="CO43" s="236"/>
      <c r="CP43" s="236"/>
      <c r="CQ43" s="236"/>
      <c r="CR43" s="236"/>
      <c r="CS43" s="236"/>
      <c r="CT43" s="236"/>
      <c r="CU43" s="236"/>
      <c r="CV43" s="236"/>
      <c r="CW43" s="236"/>
      <c r="CX43" s="236"/>
      <c r="CY43" s="236"/>
      <c r="CZ43" s="236"/>
      <c r="DA43" s="236"/>
      <c r="DB43" s="236"/>
      <c r="DC43" s="236"/>
      <c r="DD43" s="236"/>
      <c r="DF43" s="236"/>
      <c r="DI43" s="236"/>
      <c r="DK43" s="236"/>
      <c r="DL43" s="236"/>
      <c r="DM43" s="236"/>
      <c r="DN43" s="236"/>
      <c r="DO43" s="236"/>
      <c r="DP43" s="236"/>
      <c r="DQ43" s="236"/>
      <c r="DR43" s="236"/>
      <c r="DS43" s="236"/>
      <c r="DT43" s="236"/>
      <c r="DU43" s="236"/>
    </row>
    <row r="44" spans="2:125" ht="13.2" x14ac:dyDescent="0.2">
      <c r="DU44" s="236"/>
    </row>
    <row r="45" spans="2:125" ht="13.2" x14ac:dyDescent="0.2"/>
    <row r="46" spans="2:125" ht="13.2" x14ac:dyDescent="0.2"/>
    <row r="47" spans="2:125" ht="13.2" x14ac:dyDescent="0.2"/>
    <row r="48" spans="2:125" ht="13.2" x14ac:dyDescent="0.2">
      <c r="DT48" s="236"/>
      <c r="DU48" s="236"/>
    </row>
    <row r="49" spans="120:125" ht="13.2" x14ac:dyDescent="0.2">
      <c r="DU49" s="236"/>
    </row>
    <row r="50" spans="120:125" ht="13.2" x14ac:dyDescent="0.2">
      <c r="DU50" s="236"/>
    </row>
    <row r="51" spans="120:125" ht="13.2" x14ac:dyDescent="0.2">
      <c r="DP51" s="236"/>
      <c r="DQ51" s="236"/>
      <c r="DR51" s="236"/>
      <c r="DS51" s="236"/>
      <c r="DT51" s="236"/>
      <c r="DU51" s="236"/>
    </row>
    <row r="52" spans="120:125" ht="13.2" x14ac:dyDescent="0.2"/>
    <row r="53" spans="120:125" ht="13.2" x14ac:dyDescent="0.2"/>
    <row r="54" spans="120:125" ht="13.2" x14ac:dyDescent="0.2">
      <c r="DU54" s="236"/>
    </row>
    <row r="55" spans="120:125" ht="13.2" x14ac:dyDescent="0.2"/>
    <row r="56" spans="120:125" ht="13.2" x14ac:dyDescent="0.2"/>
    <row r="57" spans="120:125" ht="13.2" x14ac:dyDescent="0.2"/>
    <row r="58" spans="120:125" ht="13.2" x14ac:dyDescent="0.2">
      <c r="DU58" s="236"/>
    </row>
    <row r="59" spans="120:125" ht="13.2" x14ac:dyDescent="0.2"/>
    <row r="60" spans="120:125" ht="13.2" x14ac:dyDescent="0.2"/>
    <row r="61" spans="120:125" ht="13.2" x14ac:dyDescent="0.2"/>
    <row r="62" spans="120:125" ht="13.2" x14ac:dyDescent="0.2"/>
    <row r="63" spans="120:125" ht="13.2" x14ac:dyDescent="0.2">
      <c r="DU63" s="236"/>
    </row>
    <row r="64" spans="120:125" ht="13.2" x14ac:dyDescent="0.2">
      <c r="DT64" s="236"/>
      <c r="DU64" s="236"/>
    </row>
    <row r="65" spans="123:125" ht="13.2" x14ac:dyDescent="0.2"/>
    <row r="66" spans="123:125" ht="13.2" x14ac:dyDescent="0.2"/>
    <row r="67" spans="123:125" ht="13.2" x14ac:dyDescent="0.2"/>
    <row r="68" spans="123:125" ht="13.2" x14ac:dyDescent="0.2"/>
    <row r="69" spans="123:125" ht="13.2" x14ac:dyDescent="0.2">
      <c r="DS69" s="236"/>
      <c r="DT69" s="236"/>
      <c r="DU69" s="236"/>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36"/>
    </row>
    <row r="83" spans="116:125" ht="13.2" x14ac:dyDescent="0.2">
      <c r="DM83" s="236"/>
      <c r="DN83" s="236"/>
      <c r="DO83" s="236"/>
      <c r="DP83" s="236"/>
      <c r="DQ83" s="236"/>
      <c r="DR83" s="236"/>
      <c r="DS83" s="236"/>
      <c r="DT83" s="236"/>
      <c r="DU83" s="236"/>
    </row>
    <row r="84" spans="116:125" ht="13.2" x14ac:dyDescent="0.2"/>
    <row r="85" spans="116:125" ht="13.2" x14ac:dyDescent="0.2"/>
    <row r="86" spans="116:125" ht="13.2" x14ac:dyDescent="0.2"/>
    <row r="87" spans="116:125" ht="13.2" x14ac:dyDescent="0.2"/>
    <row r="88" spans="116:125" ht="13.2" x14ac:dyDescent="0.2">
      <c r="DU88" s="236"/>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36"/>
      <c r="DT94" s="236"/>
      <c r="DU94" s="236"/>
    </row>
    <row r="95" spans="116:125" ht="13.5" customHeight="1" x14ac:dyDescent="0.2">
      <c r="DU95" s="236"/>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36"/>
    </row>
    <row r="102" spans="124:125" ht="13.5" customHeight="1" x14ac:dyDescent="0.2"/>
    <row r="103" spans="124:125" ht="13.5" customHeight="1" x14ac:dyDescent="0.2"/>
    <row r="104" spans="124:125" ht="13.5" customHeight="1" x14ac:dyDescent="0.2">
      <c r="DT104" s="236"/>
      <c r="DU104" s="236"/>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6" t="s">
        <v>482</v>
      </c>
    </row>
    <row r="121" spans="125:125" ht="13.5" hidden="1" customHeight="1" x14ac:dyDescent="0.2">
      <c r="DU121" s="236"/>
    </row>
  </sheetData>
  <sheetProtection algorithmName="SHA-512" hashValue="IApqZ9Yed6MDjfKsWxiV8uHwNp6joI4mE1D2oJJtrHK+quThUMFNKQMqKUHB6e1slN9xbyhGO4nn45yRqZQ8og==" saltValue="krPils4YjrkAJ1sCw7udVQ=="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election activeCell="DA70" sqref="DA70"/>
    </sheetView>
  </sheetViews>
  <sheetFormatPr defaultColWidth="0" defaultRowHeight="13.5" customHeight="1" zeroHeight="1" x14ac:dyDescent="0.2"/>
  <cols>
    <col min="1" max="125" width="2.44140625" style="237" customWidth="1"/>
    <col min="126" max="142" width="0" style="236" hidden="1" customWidth="1"/>
    <col min="143" max="16384" width="9" style="236" hidden="1"/>
  </cols>
  <sheetData>
    <row r="1" spans="1:125" ht="13.5" customHeight="1" x14ac:dyDescent="0.2">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c r="DM1" s="236"/>
      <c r="DN1" s="236"/>
      <c r="DO1" s="236"/>
      <c r="DP1" s="236"/>
      <c r="DQ1" s="236"/>
      <c r="DR1" s="236"/>
      <c r="DS1" s="236"/>
      <c r="DT1" s="236"/>
      <c r="DU1" s="236"/>
    </row>
    <row r="2" spans="1:125" ht="13.2" x14ac:dyDescent="0.2">
      <c r="B2" s="236"/>
      <c r="T2" s="236"/>
    </row>
    <row r="3" spans="1:125" ht="13.2" x14ac:dyDescent="0.2">
      <c r="C3" s="236"/>
      <c r="D3" s="236"/>
      <c r="E3" s="236"/>
      <c r="F3" s="236"/>
      <c r="G3" s="236"/>
      <c r="H3" s="236"/>
      <c r="I3" s="236"/>
      <c r="J3" s="236"/>
      <c r="K3" s="236"/>
      <c r="L3" s="236"/>
      <c r="M3" s="236"/>
      <c r="N3" s="236"/>
      <c r="O3" s="236"/>
      <c r="P3" s="236"/>
      <c r="Q3" s="236"/>
      <c r="R3" s="236"/>
      <c r="S3" s="23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36"/>
      <c r="G33" s="236"/>
      <c r="I33" s="236"/>
    </row>
    <row r="34" spans="2:125" ht="13.2" x14ac:dyDescent="0.2">
      <c r="C34" s="236"/>
      <c r="P34" s="236"/>
      <c r="R34" s="236"/>
      <c r="U34" s="236"/>
    </row>
    <row r="35" spans="2:125" ht="13.2" x14ac:dyDescent="0.2">
      <c r="D35" s="236"/>
      <c r="E35" s="236"/>
      <c r="T35" s="236"/>
      <c r="W35" s="236"/>
      <c r="X35" s="236"/>
      <c r="Y35" s="236"/>
      <c r="Z35" s="236"/>
      <c r="AA35" s="236"/>
      <c r="AB35" s="236"/>
      <c r="AC35" s="236"/>
      <c r="AD35" s="236"/>
      <c r="AE35" s="236"/>
      <c r="AF35" s="236"/>
      <c r="AG35" s="236"/>
      <c r="AH35" s="236"/>
      <c r="AI35" s="236"/>
      <c r="AJ35" s="236"/>
      <c r="AK35" s="236"/>
      <c r="AL35" s="236"/>
      <c r="AM35" s="236"/>
      <c r="AN35" s="236"/>
      <c r="AO35" s="236"/>
      <c r="AP35" s="236"/>
      <c r="AQ35" s="236"/>
      <c r="AR35" s="236"/>
      <c r="AS35" s="236"/>
      <c r="AT35" s="236"/>
      <c r="AU35" s="236"/>
      <c r="AV35" s="236"/>
      <c r="AW35" s="236"/>
      <c r="AX35" s="236"/>
      <c r="AY35" s="236"/>
      <c r="AZ35" s="236"/>
      <c r="BA35" s="236"/>
      <c r="BB35" s="236"/>
      <c r="BC35" s="236"/>
      <c r="BD35" s="236"/>
      <c r="BE35" s="236"/>
      <c r="BF35" s="236"/>
      <c r="BG35" s="236"/>
      <c r="BH35" s="236"/>
      <c r="BI35" s="236"/>
      <c r="BJ35" s="236"/>
      <c r="BK35" s="236"/>
      <c r="BL35" s="236"/>
      <c r="BM35" s="236"/>
      <c r="BN35" s="236"/>
      <c r="BO35" s="236"/>
      <c r="BP35" s="236"/>
      <c r="BQ35" s="236"/>
      <c r="BR35" s="236"/>
      <c r="BS35" s="236"/>
      <c r="BT35" s="236"/>
      <c r="BU35" s="236"/>
      <c r="BV35" s="236"/>
      <c r="BW35" s="236"/>
      <c r="BX35" s="236"/>
      <c r="BY35" s="236"/>
      <c r="BZ35" s="236"/>
      <c r="CA35" s="236"/>
      <c r="CB35" s="236"/>
      <c r="CC35" s="236"/>
      <c r="CD35" s="236"/>
      <c r="CE35" s="236"/>
      <c r="CF35" s="236"/>
      <c r="CG35" s="236"/>
      <c r="CH35" s="236"/>
      <c r="CI35" s="236"/>
      <c r="CJ35" s="236"/>
      <c r="CK35" s="236"/>
      <c r="CL35" s="236"/>
      <c r="CM35" s="236"/>
      <c r="CN35" s="236"/>
      <c r="CO35" s="236"/>
      <c r="CP35" s="236"/>
      <c r="CQ35" s="236"/>
      <c r="CR35" s="236"/>
      <c r="CS35" s="236"/>
      <c r="CT35" s="236"/>
      <c r="CU35" s="236"/>
      <c r="CV35" s="236"/>
      <c r="CW35" s="236"/>
      <c r="CX35" s="236"/>
      <c r="CY35" s="236"/>
      <c r="CZ35" s="236"/>
      <c r="DA35" s="236"/>
      <c r="DB35" s="236"/>
      <c r="DC35" s="236"/>
      <c r="DD35" s="236"/>
      <c r="DE35" s="236"/>
      <c r="DF35" s="236"/>
      <c r="DG35" s="236"/>
      <c r="DH35" s="236"/>
      <c r="DI35" s="236"/>
      <c r="DJ35" s="236"/>
      <c r="DK35" s="236"/>
      <c r="DL35" s="236"/>
      <c r="DM35" s="236"/>
      <c r="DN35" s="236"/>
      <c r="DO35" s="236"/>
      <c r="DP35" s="236"/>
      <c r="DQ35" s="236"/>
      <c r="DR35" s="236"/>
      <c r="DS35" s="236"/>
      <c r="DT35" s="236"/>
      <c r="DU35" s="236"/>
    </row>
    <row r="36" spans="2:125" ht="13.2" x14ac:dyDescent="0.2">
      <c r="F36" s="236"/>
      <c r="H36" s="236"/>
      <c r="J36" s="236"/>
      <c r="K36" s="236"/>
      <c r="L36" s="236"/>
      <c r="M36" s="236"/>
      <c r="N36" s="236"/>
      <c r="O36" s="236"/>
      <c r="Q36" s="236"/>
      <c r="S36" s="236"/>
      <c r="V36" s="236"/>
    </row>
    <row r="37" spans="2:125" ht="13.2" x14ac:dyDescent="0.2"/>
    <row r="38" spans="2:125" ht="13.2" x14ac:dyDescent="0.2"/>
    <row r="39" spans="2:125" ht="13.2" x14ac:dyDescent="0.2"/>
    <row r="40" spans="2:125" ht="13.2" x14ac:dyDescent="0.2">
      <c r="U40" s="236"/>
    </row>
    <row r="41" spans="2:125" ht="13.2" x14ac:dyDescent="0.2">
      <c r="R41" s="236"/>
    </row>
    <row r="42" spans="2:125" ht="13.2" x14ac:dyDescent="0.2">
      <c r="T42" s="236"/>
      <c r="W42" s="236"/>
      <c r="X42" s="236"/>
      <c r="Y42" s="236"/>
      <c r="Z42" s="236"/>
      <c r="AA42" s="236"/>
      <c r="AB42" s="236"/>
      <c r="AC42" s="236"/>
      <c r="AD42" s="236"/>
      <c r="AE42" s="236"/>
      <c r="AF42" s="236"/>
      <c r="AG42" s="236"/>
      <c r="AH42" s="236"/>
      <c r="AI42" s="236"/>
      <c r="AJ42" s="236"/>
      <c r="AK42" s="236"/>
      <c r="AL42" s="236"/>
      <c r="AM42" s="236"/>
      <c r="AN42" s="236"/>
      <c r="AO42" s="236"/>
      <c r="AP42" s="236"/>
      <c r="AQ42" s="236"/>
      <c r="AR42" s="236"/>
      <c r="AS42" s="236"/>
      <c r="AT42" s="236"/>
      <c r="AU42" s="236"/>
      <c r="AV42" s="236"/>
      <c r="AW42" s="236"/>
      <c r="AX42" s="236"/>
      <c r="AY42" s="236"/>
      <c r="AZ42" s="236"/>
      <c r="BA42" s="236"/>
      <c r="BB42" s="236"/>
      <c r="BC42" s="236"/>
      <c r="BD42" s="236"/>
      <c r="BE42" s="236"/>
      <c r="BF42" s="236"/>
      <c r="BG42" s="236"/>
      <c r="BH42" s="236"/>
      <c r="BI42" s="236"/>
      <c r="BJ42" s="236"/>
      <c r="BK42" s="236"/>
      <c r="BL42" s="236"/>
      <c r="BM42" s="236"/>
      <c r="BN42" s="236"/>
      <c r="BO42" s="236"/>
      <c r="BP42" s="236"/>
      <c r="BQ42" s="236"/>
      <c r="BR42" s="236"/>
      <c r="BS42" s="236"/>
      <c r="BT42" s="236"/>
      <c r="BU42" s="236"/>
      <c r="BV42" s="236"/>
      <c r="BW42" s="236"/>
      <c r="BX42" s="236"/>
      <c r="BY42" s="236"/>
      <c r="BZ42" s="236"/>
      <c r="CA42" s="236"/>
      <c r="CB42" s="236"/>
      <c r="CC42" s="236"/>
      <c r="CD42" s="236"/>
      <c r="CE42" s="236"/>
      <c r="CF42" s="236"/>
      <c r="CG42" s="236"/>
      <c r="CH42" s="236"/>
      <c r="CI42" s="236"/>
      <c r="CJ42" s="236"/>
      <c r="CK42" s="236"/>
      <c r="CL42" s="236"/>
      <c r="CM42" s="236"/>
      <c r="CN42" s="236"/>
      <c r="CO42" s="236"/>
      <c r="CP42" s="236"/>
      <c r="CQ42" s="236"/>
      <c r="CR42" s="236"/>
      <c r="CS42" s="236"/>
      <c r="CT42" s="236"/>
      <c r="CU42" s="236"/>
      <c r="CV42" s="236"/>
      <c r="CW42" s="236"/>
      <c r="CX42" s="236"/>
      <c r="CY42" s="236"/>
      <c r="CZ42" s="236"/>
      <c r="DA42" s="236"/>
      <c r="DB42" s="236"/>
      <c r="DC42" s="236"/>
      <c r="DD42" s="236"/>
      <c r="DE42" s="236"/>
      <c r="DF42" s="236"/>
      <c r="DG42" s="236"/>
      <c r="DH42" s="236"/>
      <c r="DI42" s="236"/>
      <c r="DJ42" s="236"/>
      <c r="DK42" s="236"/>
      <c r="DL42" s="236"/>
      <c r="DM42" s="236"/>
      <c r="DN42" s="236"/>
      <c r="DO42" s="236"/>
      <c r="DP42" s="236"/>
      <c r="DQ42" s="236"/>
      <c r="DR42" s="236"/>
      <c r="DS42" s="236"/>
      <c r="DT42" s="236"/>
      <c r="DU42" s="236"/>
    </row>
    <row r="43" spans="2:125" ht="13.2" x14ac:dyDescent="0.2">
      <c r="Q43" s="236"/>
      <c r="S43" s="236"/>
      <c r="V43" s="236"/>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7" t="s">
        <v>482</v>
      </c>
    </row>
  </sheetData>
  <sheetProtection algorithmName="SHA-512" hashValue="EUbztSEcLjfB1QCYo4c5QVWkiAshs02pU3G9bx/wafVOIe7bxiZkcYyznqtVvB4BPhxFNa3Z2ZvziJ8AQuSfWw==" saltValue="IOEVTwEb9bmJMoSTJdmNNA=="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1"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532</v>
      </c>
      <c r="G46" s="8" t="s">
        <v>533</v>
      </c>
      <c r="H46" s="8" t="s">
        <v>534</v>
      </c>
      <c r="I46" s="8" t="s">
        <v>535</v>
      </c>
      <c r="J46" s="9" t="s">
        <v>536</v>
      </c>
    </row>
    <row r="47" spans="2:10" ht="57.75" customHeight="1" x14ac:dyDescent="0.2">
      <c r="B47" s="10"/>
      <c r="C47" s="1126" t="s">
        <v>3</v>
      </c>
      <c r="D47" s="1126"/>
      <c r="E47" s="1127"/>
      <c r="F47" s="11">
        <v>9.27</v>
      </c>
      <c r="G47" s="12">
        <v>10.71</v>
      </c>
      <c r="H47" s="12">
        <v>11.18</v>
      </c>
      <c r="I47" s="12">
        <v>12.28</v>
      </c>
      <c r="J47" s="13">
        <v>12.46</v>
      </c>
    </row>
    <row r="48" spans="2:10" ht="57.75" customHeight="1" x14ac:dyDescent="0.2">
      <c r="B48" s="14"/>
      <c r="C48" s="1128" t="s">
        <v>4</v>
      </c>
      <c r="D48" s="1128"/>
      <c r="E48" s="1129"/>
      <c r="F48" s="15">
        <v>0.45</v>
      </c>
      <c r="G48" s="16">
        <v>2.66</v>
      </c>
      <c r="H48" s="16">
        <v>2.2000000000000002</v>
      </c>
      <c r="I48" s="16">
        <v>2.16</v>
      </c>
      <c r="J48" s="17">
        <v>2.56</v>
      </c>
    </row>
    <row r="49" spans="2:10" ht="57.75" customHeight="1" thickBot="1" x14ac:dyDescent="0.25">
      <c r="B49" s="18"/>
      <c r="C49" s="1130" t="s">
        <v>5</v>
      </c>
      <c r="D49" s="1130"/>
      <c r="E49" s="1131"/>
      <c r="F49" s="19">
        <v>5.27</v>
      </c>
      <c r="G49" s="20">
        <v>9.65</v>
      </c>
      <c r="H49" s="20">
        <v>1.1299999999999999</v>
      </c>
      <c r="I49" s="20">
        <v>2.0499999999999998</v>
      </c>
      <c r="J49" s="21">
        <v>2.25</v>
      </c>
    </row>
    <row r="50" spans="2:10" ht="13.2" x14ac:dyDescent="0.2"/>
  </sheetData>
  <sheetProtection algorithmName="SHA-512" hashValue="aDNJONiyB3O3wHa95lSIqFXQNyXJVPC6Czy03P+vYpLw0N/17vJNnBJnSe5BA+Ch/roUnFOYO0xQk8EPgr2fCQ==" saltValue="zuKaG5TJgMQFbhufhZVdYw=="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6"/>
  <sheetViews>
    <sheetView showGridLines="0" zoomScale="70" zoomScaleNormal="70" zoomScaleSheetLayoutView="100" workbookViewId="0">
      <selection activeCell="P38" sqref="P38"/>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532</v>
      </c>
      <c r="G33" s="29" t="s">
        <v>533</v>
      </c>
      <c r="H33" s="29" t="s">
        <v>534</v>
      </c>
      <c r="I33" s="29" t="s">
        <v>535</v>
      </c>
      <c r="J33" s="30" t="s">
        <v>536</v>
      </c>
      <c r="K33" s="22"/>
      <c r="L33" s="22"/>
      <c r="M33" s="22"/>
      <c r="N33" s="22"/>
      <c r="O33" s="22"/>
      <c r="P33" s="22"/>
    </row>
    <row r="34" spans="1:16" ht="39" customHeight="1" x14ac:dyDescent="0.2">
      <c r="A34" s="22"/>
      <c r="B34" s="31"/>
      <c r="C34" s="1136" t="s">
        <v>537</v>
      </c>
      <c r="D34" s="1136"/>
      <c r="E34" s="1137"/>
      <c r="F34" s="32">
        <v>12.64</v>
      </c>
      <c r="G34" s="33">
        <v>13.56</v>
      </c>
      <c r="H34" s="33">
        <v>16.600000000000001</v>
      </c>
      <c r="I34" s="33">
        <v>17.7</v>
      </c>
      <c r="J34" s="34">
        <v>18.13</v>
      </c>
      <c r="K34" s="22"/>
      <c r="L34" s="22"/>
      <c r="M34" s="22"/>
      <c r="N34" s="22"/>
      <c r="O34" s="22"/>
      <c r="P34" s="22"/>
    </row>
    <row r="35" spans="1:16" ht="39" customHeight="1" x14ac:dyDescent="0.2">
      <c r="A35" s="22"/>
      <c r="B35" s="35"/>
      <c r="C35" s="1132" t="s">
        <v>538</v>
      </c>
      <c r="D35" s="1132"/>
      <c r="E35" s="1133"/>
      <c r="F35" s="36">
        <v>9.19</v>
      </c>
      <c r="G35" s="37">
        <v>8.69</v>
      </c>
      <c r="H35" s="37">
        <v>10.78</v>
      </c>
      <c r="I35" s="37">
        <v>10.51</v>
      </c>
      <c r="J35" s="38">
        <v>10</v>
      </c>
      <c r="K35" s="22"/>
      <c r="L35" s="22"/>
      <c r="M35" s="22"/>
      <c r="N35" s="22"/>
      <c r="O35" s="22"/>
      <c r="P35" s="22"/>
    </row>
    <row r="36" spans="1:16" ht="39" customHeight="1" x14ac:dyDescent="0.2">
      <c r="A36" s="22"/>
      <c r="B36" s="35"/>
      <c r="C36" s="1132" t="s">
        <v>539</v>
      </c>
      <c r="D36" s="1132"/>
      <c r="E36" s="1133"/>
      <c r="F36" s="36">
        <v>7.23</v>
      </c>
      <c r="G36" s="37">
        <v>7.5</v>
      </c>
      <c r="H36" s="37">
        <v>8.01</v>
      </c>
      <c r="I36" s="37">
        <v>8.0500000000000007</v>
      </c>
      <c r="J36" s="38">
        <v>8.2100000000000009</v>
      </c>
      <c r="K36" s="22"/>
      <c r="L36" s="22"/>
      <c r="M36" s="22"/>
      <c r="N36" s="22"/>
      <c r="O36" s="22"/>
      <c r="P36" s="22"/>
    </row>
    <row r="37" spans="1:16" ht="39" customHeight="1" x14ac:dyDescent="0.2">
      <c r="A37" s="22"/>
      <c r="B37" s="35"/>
      <c r="C37" s="1132" t="s">
        <v>540</v>
      </c>
      <c r="D37" s="1132"/>
      <c r="E37" s="1133"/>
      <c r="F37" s="36">
        <v>8.33</v>
      </c>
      <c r="G37" s="37">
        <v>8.0299999999999994</v>
      </c>
      <c r="H37" s="37">
        <v>8.61</v>
      </c>
      <c r="I37" s="37">
        <v>8.5500000000000007</v>
      </c>
      <c r="J37" s="38">
        <v>8.02</v>
      </c>
      <c r="K37" s="22"/>
      <c r="L37" s="22"/>
      <c r="M37" s="22"/>
      <c r="N37" s="22"/>
      <c r="O37" s="22"/>
      <c r="P37" s="22"/>
    </row>
    <row r="38" spans="1:16" ht="39" customHeight="1" x14ac:dyDescent="0.2">
      <c r="A38" s="22"/>
      <c r="B38" s="35"/>
      <c r="C38" s="1132" t="s">
        <v>541</v>
      </c>
      <c r="D38" s="1132"/>
      <c r="E38" s="1133"/>
      <c r="F38" s="36">
        <v>0.44</v>
      </c>
      <c r="G38" s="37">
        <v>2.65</v>
      </c>
      <c r="H38" s="37">
        <v>2.2000000000000002</v>
      </c>
      <c r="I38" s="37">
        <v>2.15</v>
      </c>
      <c r="J38" s="38">
        <v>2.56</v>
      </c>
      <c r="K38" s="22"/>
      <c r="L38" s="22"/>
      <c r="M38" s="22"/>
      <c r="N38" s="22"/>
      <c r="O38" s="22"/>
      <c r="P38" s="22"/>
    </row>
    <row r="39" spans="1:16" ht="39" customHeight="1" x14ac:dyDescent="0.2">
      <c r="A39" s="22"/>
      <c r="B39" s="35"/>
      <c r="C39" s="1132" t="s">
        <v>542</v>
      </c>
      <c r="D39" s="1132"/>
      <c r="E39" s="1133"/>
      <c r="F39" s="36">
        <v>0.85</v>
      </c>
      <c r="G39" s="37">
        <v>0.97</v>
      </c>
      <c r="H39" s="37">
        <v>0.49</v>
      </c>
      <c r="I39" s="37">
        <v>0.51</v>
      </c>
      <c r="J39" s="38">
        <v>0.54</v>
      </c>
      <c r="K39" s="22"/>
      <c r="L39" s="22"/>
      <c r="M39" s="22"/>
      <c r="N39" s="22"/>
      <c r="O39" s="22"/>
      <c r="P39" s="22"/>
    </row>
    <row r="40" spans="1:16" ht="39" customHeight="1" x14ac:dyDescent="0.2">
      <c r="A40" s="22"/>
      <c r="B40" s="35"/>
      <c r="C40" s="1132" t="s">
        <v>543</v>
      </c>
      <c r="D40" s="1132"/>
      <c r="E40" s="1133"/>
      <c r="F40" s="36">
        <v>0.09</v>
      </c>
      <c r="G40" s="37">
        <v>0.06</v>
      </c>
      <c r="H40" s="37">
        <v>0.21</v>
      </c>
      <c r="I40" s="37">
        <v>0.19</v>
      </c>
      <c r="J40" s="38">
        <v>0.16</v>
      </c>
      <c r="K40" s="22"/>
      <c r="L40" s="22"/>
      <c r="M40" s="22"/>
      <c r="N40" s="22"/>
      <c r="O40" s="22"/>
      <c r="P40" s="22"/>
    </row>
    <row r="41" spans="1:16" ht="39" customHeight="1" x14ac:dyDescent="0.2">
      <c r="A41" s="22"/>
      <c r="B41" s="35"/>
      <c r="C41" s="1132" t="s">
        <v>544</v>
      </c>
      <c r="D41" s="1132"/>
      <c r="E41" s="1133"/>
      <c r="F41" s="36">
        <v>0.11</v>
      </c>
      <c r="G41" s="37">
        <v>0.11</v>
      </c>
      <c r="H41" s="37">
        <v>0.12</v>
      </c>
      <c r="I41" s="37">
        <v>0.1</v>
      </c>
      <c r="J41" s="38">
        <v>0.11</v>
      </c>
      <c r="K41" s="22"/>
      <c r="L41" s="22"/>
      <c r="M41" s="22"/>
      <c r="N41" s="22"/>
      <c r="O41" s="22"/>
      <c r="P41" s="22"/>
    </row>
    <row r="42" spans="1:16" ht="39" customHeight="1" x14ac:dyDescent="0.2">
      <c r="A42" s="22"/>
      <c r="B42" s="39"/>
      <c r="C42" s="1132" t="s">
        <v>545</v>
      </c>
      <c r="D42" s="1132"/>
      <c r="E42" s="1133"/>
      <c r="F42" s="36" t="s">
        <v>494</v>
      </c>
      <c r="G42" s="37" t="s">
        <v>494</v>
      </c>
      <c r="H42" s="37" t="s">
        <v>494</v>
      </c>
      <c r="I42" s="37" t="s">
        <v>494</v>
      </c>
      <c r="J42" s="38" t="s">
        <v>494</v>
      </c>
      <c r="K42" s="22"/>
      <c r="L42" s="22"/>
      <c r="M42" s="22"/>
      <c r="N42" s="22"/>
      <c r="O42" s="22"/>
      <c r="P42" s="22"/>
    </row>
    <row r="43" spans="1:16" ht="39" customHeight="1" thickBot="1" x14ac:dyDescent="0.25">
      <c r="A43" s="22"/>
      <c r="B43" s="40"/>
      <c r="C43" s="1134" t="s">
        <v>546</v>
      </c>
      <c r="D43" s="1134"/>
      <c r="E43" s="1135"/>
      <c r="F43" s="41">
        <v>0.44</v>
      </c>
      <c r="G43" s="42">
        <v>0.21</v>
      </c>
      <c r="H43" s="42">
        <v>0.33</v>
      </c>
      <c r="I43" s="42">
        <v>0.03</v>
      </c>
      <c r="J43" s="43">
        <v>0.05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row r="49" s="23" customFormat="1" ht="13.5" hidden="1" customHeight="1" x14ac:dyDescent="0.2"/>
    <row r="50" s="23" customFormat="1" ht="13.5" hidden="1" customHeight="1" x14ac:dyDescent="0.2"/>
    <row r="51" s="23" customFormat="1" ht="13.5" hidden="1" customHeight="1" x14ac:dyDescent="0.2"/>
    <row r="52" s="23" customFormat="1" ht="13.5" hidden="1" customHeight="1" x14ac:dyDescent="0.2"/>
    <row r="53" s="23" customFormat="1" ht="13.5" hidden="1" customHeight="1" x14ac:dyDescent="0.2"/>
    <row r="54" s="23" customFormat="1" ht="13.5" hidden="1" customHeight="1" x14ac:dyDescent="0.2"/>
    <row r="55" s="23" customFormat="1" ht="13.5" hidden="1" customHeight="1" x14ac:dyDescent="0.2"/>
    <row r="56" s="23" customFormat="1" ht="13.5" hidden="1" customHeight="1" x14ac:dyDescent="0.2"/>
  </sheetData>
  <sheetProtection algorithmName="SHA-512" hashValue="QKdWaecNti/3dVRVTjOSw7pUof4Jsn6YiBoFkoSPZqkCzqtCj/oIDvvrdSRqLqWkzpsV8habiaG1Imlt72FpxQ==" saltValue="SyC22H6hK//U6y0Fyj7bV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82"/>
  <sheetViews>
    <sheetView showGridLines="0" topLeftCell="A44" zoomScale="80" zoomScaleNormal="80" zoomScaleSheetLayoutView="55" workbookViewId="0">
      <selection activeCell="S54" sqref="S54"/>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532</v>
      </c>
      <c r="L44" s="54" t="s">
        <v>533</v>
      </c>
      <c r="M44" s="54" t="s">
        <v>534</v>
      </c>
      <c r="N44" s="54" t="s">
        <v>535</v>
      </c>
      <c r="O44" s="55" t="s">
        <v>536</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23016</v>
      </c>
      <c r="L45" s="58">
        <v>22125</v>
      </c>
      <c r="M45" s="58">
        <v>22380</v>
      </c>
      <c r="N45" s="58">
        <v>22474</v>
      </c>
      <c r="O45" s="59">
        <v>21441</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494</v>
      </c>
      <c r="L46" s="62" t="s">
        <v>494</v>
      </c>
      <c r="M46" s="62" t="s">
        <v>494</v>
      </c>
      <c r="N46" s="62" t="s">
        <v>494</v>
      </c>
      <c r="O46" s="63" t="s">
        <v>494</v>
      </c>
      <c r="P46" s="46"/>
      <c r="Q46" s="46"/>
      <c r="R46" s="46"/>
      <c r="S46" s="46"/>
      <c r="T46" s="46"/>
      <c r="U46" s="46"/>
    </row>
    <row r="47" spans="1:21" ht="30.75" customHeight="1" x14ac:dyDescent="0.2">
      <c r="A47" s="46"/>
      <c r="B47" s="1140"/>
      <c r="C47" s="1141"/>
      <c r="D47" s="60"/>
      <c r="E47" s="1146" t="s">
        <v>12</v>
      </c>
      <c r="F47" s="1146"/>
      <c r="G47" s="1146"/>
      <c r="H47" s="1146"/>
      <c r="I47" s="1146"/>
      <c r="J47" s="1147"/>
      <c r="K47" s="61">
        <v>7</v>
      </c>
      <c r="L47" s="62">
        <v>3</v>
      </c>
      <c r="M47" s="62" t="s">
        <v>494</v>
      </c>
      <c r="N47" s="62" t="s">
        <v>494</v>
      </c>
      <c r="O47" s="63">
        <v>2</v>
      </c>
      <c r="P47" s="46"/>
      <c r="Q47" s="46"/>
      <c r="R47" s="46"/>
      <c r="S47" s="46"/>
      <c r="T47" s="46"/>
      <c r="U47" s="46"/>
    </row>
    <row r="48" spans="1:21" ht="30.75" customHeight="1" x14ac:dyDescent="0.2">
      <c r="A48" s="46"/>
      <c r="B48" s="1140"/>
      <c r="C48" s="1141"/>
      <c r="D48" s="60"/>
      <c r="E48" s="1146" t="s">
        <v>13</v>
      </c>
      <c r="F48" s="1146"/>
      <c r="G48" s="1146"/>
      <c r="H48" s="1146"/>
      <c r="I48" s="1146"/>
      <c r="J48" s="1147"/>
      <c r="K48" s="61">
        <v>2850</v>
      </c>
      <c r="L48" s="62">
        <v>2661</v>
      </c>
      <c r="M48" s="62">
        <v>2622</v>
      </c>
      <c r="N48" s="62">
        <v>2191</v>
      </c>
      <c r="O48" s="63">
        <v>2029</v>
      </c>
      <c r="P48" s="46"/>
      <c r="Q48" s="46"/>
      <c r="R48" s="46"/>
      <c r="S48" s="46"/>
      <c r="T48" s="46"/>
      <c r="U48" s="46"/>
    </row>
    <row r="49" spans="1:21" ht="30.75" customHeight="1" x14ac:dyDescent="0.2">
      <c r="A49" s="46"/>
      <c r="B49" s="1140"/>
      <c r="C49" s="1141"/>
      <c r="D49" s="60"/>
      <c r="E49" s="1146" t="s">
        <v>14</v>
      </c>
      <c r="F49" s="1146"/>
      <c r="G49" s="1146"/>
      <c r="H49" s="1146"/>
      <c r="I49" s="1146"/>
      <c r="J49" s="1147"/>
      <c r="K49" s="61">
        <v>19</v>
      </c>
      <c r="L49" s="62">
        <v>8</v>
      </c>
      <c r="M49" s="62">
        <v>12</v>
      </c>
      <c r="N49" s="62">
        <v>1</v>
      </c>
      <c r="O49" s="63">
        <v>1</v>
      </c>
      <c r="P49" s="46"/>
      <c r="Q49" s="46"/>
      <c r="R49" s="46"/>
      <c r="S49" s="46"/>
      <c r="T49" s="46"/>
      <c r="U49" s="46"/>
    </row>
    <row r="50" spans="1:21" ht="30.75" customHeight="1" x14ac:dyDescent="0.2">
      <c r="A50" s="46"/>
      <c r="B50" s="1140"/>
      <c r="C50" s="1141"/>
      <c r="D50" s="60"/>
      <c r="E50" s="1146" t="s">
        <v>15</v>
      </c>
      <c r="F50" s="1146"/>
      <c r="G50" s="1146"/>
      <c r="H50" s="1146"/>
      <c r="I50" s="1146"/>
      <c r="J50" s="1147"/>
      <c r="K50" s="61">
        <v>230</v>
      </c>
      <c r="L50" s="62">
        <v>230</v>
      </c>
      <c r="M50" s="62">
        <v>230</v>
      </c>
      <c r="N50" s="62">
        <v>209</v>
      </c>
      <c r="O50" s="63">
        <v>174</v>
      </c>
      <c r="P50" s="46"/>
      <c r="Q50" s="46"/>
      <c r="R50" s="46"/>
      <c r="S50" s="46"/>
      <c r="T50" s="46"/>
      <c r="U50" s="46"/>
    </row>
    <row r="51" spans="1:21" ht="30.75" customHeight="1" x14ac:dyDescent="0.2">
      <c r="A51" s="46"/>
      <c r="B51" s="1142"/>
      <c r="C51" s="1143"/>
      <c r="D51" s="64"/>
      <c r="E51" s="1146" t="s">
        <v>16</v>
      </c>
      <c r="F51" s="1146"/>
      <c r="G51" s="1146"/>
      <c r="H51" s="1146"/>
      <c r="I51" s="1146"/>
      <c r="J51" s="1147"/>
      <c r="K51" s="61">
        <v>0</v>
      </c>
      <c r="L51" s="62">
        <v>0</v>
      </c>
      <c r="M51" s="62">
        <v>0</v>
      </c>
      <c r="N51" s="62">
        <v>0</v>
      </c>
      <c r="O51" s="63" t="s">
        <v>494</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17219</v>
      </c>
      <c r="L52" s="62">
        <v>17719</v>
      </c>
      <c r="M52" s="62">
        <v>17581</v>
      </c>
      <c r="N52" s="62">
        <v>16593</v>
      </c>
      <c r="O52" s="63">
        <v>16331</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8903</v>
      </c>
      <c r="L53" s="67">
        <v>7308</v>
      </c>
      <c r="M53" s="67">
        <v>7663</v>
      </c>
      <c r="N53" s="67">
        <v>8282</v>
      </c>
      <c r="O53" s="68">
        <v>7316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154" t="s">
        <v>24</v>
      </c>
      <c r="C58" s="1155"/>
      <c r="D58" s="1160" t="s">
        <v>25</v>
      </c>
      <c r="E58" s="1161"/>
      <c r="F58" s="1161"/>
      <c r="G58" s="1161"/>
      <c r="H58" s="1161"/>
      <c r="I58" s="1161"/>
      <c r="J58" s="1162"/>
      <c r="K58" s="81">
        <v>12</v>
      </c>
      <c r="L58" s="82">
        <v>12</v>
      </c>
      <c r="M58" s="82" t="s">
        <v>552</v>
      </c>
      <c r="N58" s="82">
        <v>5</v>
      </c>
      <c r="O58" s="83" t="s">
        <v>552</v>
      </c>
    </row>
    <row r="59" spans="1:21" ht="31.5" customHeight="1" x14ac:dyDescent="0.2">
      <c r="B59" s="1156"/>
      <c r="C59" s="1157"/>
      <c r="D59" s="1163" t="s">
        <v>26</v>
      </c>
      <c r="E59" s="1164"/>
      <c r="F59" s="1164"/>
      <c r="G59" s="1164"/>
      <c r="H59" s="1164"/>
      <c r="I59" s="1164"/>
      <c r="J59" s="1165"/>
      <c r="K59" s="84">
        <v>24</v>
      </c>
      <c r="L59" s="85">
        <v>12</v>
      </c>
      <c r="M59" s="85" t="s">
        <v>552</v>
      </c>
      <c r="N59" s="85">
        <v>5</v>
      </c>
      <c r="O59" s="86">
        <v>15</v>
      </c>
    </row>
    <row r="60" spans="1:21" ht="31.5" customHeight="1" thickBot="1" x14ac:dyDescent="0.25">
      <c r="B60" s="1158"/>
      <c r="C60" s="1159"/>
      <c r="D60" s="1166" t="s">
        <v>27</v>
      </c>
      <c r="E60" s="1167"/>
      <c r="F60" s="1167"/>
      <c r="G60" s="1167"/>
      <c r="H60" s="1167"/>
      <c r="I60" s="1167"/>
      <c r="J60" s="1168"/>
      <c r="K60" s="87">
        <v>30</v>
      </c>
      <c r="L60" s="88">
        <v>17</v>
      </c>
      <c r="M60" s="88" t="s">
        <v>552</v>
      </c>
      <c r="N60" s="88" t="s">
        <v>552</v>
      </c>
      <c r="O60" s="89" t="s">
        <v>552</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row r="68" s="47" customFormat="1" ht="12.6" hidden="1" customHeight="1" x14ac:dyDescent="0.2"/>
    <row r="69" s="47" customFormat="1" ht="12.6" hidden="1" customHeight="1" x14ac:dyDescent="0.2"/>
    <row r="70" s="47" customFormat="1" ht="12.6" hidden="1" customHeight="1" x14ac:dyDescent="0.2"/>
    <row r="71" s="47" customFormat="1" ht="12.6" hidden="1" customHeight="1" x14ac:dyDescent="0.2"/>
    <row r="72" s="47" customFormat="1" ht="12.6" hidden="1" customHeight="1" x14ac:dyDescent="0.2"/>
    <row r="73" s="47" customFormat="1" ht="12.6" hidden="1" customHeight="1" x14ac:dyDescent="0.2"/>
    <row r="74" s="47" customFormat="1" ht="12.6" hidden="1" customHeight="1" x14ac:dyDescent="0.2"/>
    <row r="75" s="47" customFormat="1" ht="12.6" hidden="1" customHeight="1" x14ac:dyDescent="0.2"/>
    <row r="76" s="47" customFormat="1" ht="12.6" hidden="1" customHeight="1" x14ac:dyDescent="0.2"/>
    <row r="77" s="47" customFormat="1" ht="12.6" hidden="1" customHeight="1" x14ac:dyDescent="0.2"/>
    <row r="78" s="47" customFormat="1" ht="12.6" hidden="1" customHeight="1" x14ac:dyDescent="0.2"/>
    <row r="79" s="47" customFormat="1" ht="12.6" hidden="1" customHeight="1" x14ac:dyDescent="0.2"/>
    <row r="80" s="47" customFormat="1" ht="12.6" hidden="1" customHeight="1" x14ac:dyDescent="0.2"/>
    <row r="81" s="47" customFormat="1" ht="12.6" hidden="1" customHeight="1" x14ac:dyDescent="0.2"/>
    <row r="82" s="47" customFormat="1" ht="12.6" hidden="1" customHeight="1" x14ac:dyDescent="0.2"/>
  </sheetData>
  <sheetProtection algorithmName="SHA-512" hashValue="G1AYKX3TwrlCemr+su7z8N8qEyoNL9nEU0ct038tO01ri34GafvZbW19DJW+wNNhJSk5WOzzDkRjQwEWHKgiQA==" saltValue="IOkjYkzUegNQUJdNraOQR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4" zoomScale="85" zoomScaleNormal="85" zoomScaleSheetLayoutView="100" workbookViewId="0">
      <selection activeCell="P38" sqref="P38"/>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s="94" customFormat="1"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532</v>
      </c>
      <c r="J40" s="101" t="s">
        <v>533</v>
      </c>
      <c r="K40" s="101" t="s">
        <v>534</v>
      </c>
      <c r="L40" s="101" t="s">
        <v>535</v>
      </c>
      <c r="M40" s="102" t="s">
        <v>536</v>
      </c>
    </row>
    <row r="41" spans="2:13" ht="27.75" customHeight="1" x14ac:dyDescent="0.2">
      <c r="B41" s="1169" t="s">
        <v>30</v>
      </c>
      <c r="C41" s="1170"/>
      <c r="D41" s="103"/>
      <c r="E41" s="1175" t="s">
        <v>31</v>
      </c>
      <c r="F41" s="1175"/>
      <c r="G41" s="1175"/>
      <c r="H41" s="1176"/>
      <c r="I41" s="325">
        <v>224923</v>
      </c>
      <c r="J41" s="326">
        <v>210604</v>
      </c>
      <c r="K41" s="326">
        <v>193639</v>
      </c>
      <c r="L41" s="326">
        <v>177388</v>
      </c>
      <c r="M41" s="327">
        <v>163478</v>
      </c>
    </row>
    <row r="42" spans="2:13" ht="27.75" customHeight="1" x14ac:dyDescent="0.2">
      <c r="B42" s="1171"/>
      <c r="C42" s="1172"/>
      <c r="D42" s="104"/>
      <c r="E42" s="1177" t="s">
        <v>32</v>
      </c>
      <c r="F42" s="1177"/>
      <c r="G42" s="1177"/>
      <c r="H42" s="1178"/>
      <c r="I42" s="328">
        <v>1827</v>
      </c>
      <c r="J42" s="329">
        <v>1495</v>
      </c>
      <c r="K42" s="329">
        <v>1179</v>
      </c>
      <c r="L42" s="329">
        <v>885</v>
      </c>
      <c r="M42" s="330">
        <v>628</v>
      </c>
    </row>
    <row r="43" spans="2:13" ht="27.75" customHeight="1" x14ac:dyDescent="0.2">
      <c r="B43" s="1171"/>
      <c r="C43" s="1172"/>
      <c r="D43" s="104"/>
      <c r="E43" s="1177" t="s">
        <v>33</v>
      </c>
      <c r="F43" s="1177"/>
      <c r="G43" s="1177"/>
      <c r="H43" s="1178"/>
      <c r="I43" s="328">
        <v>27078</v>
      </c>
      <c r="J43" s="329">
        <v>27767</v>
      </c>
      <c r="K43" s="329">
        <v>27678</v>
      </c>
      <c r="L43" s="329">
        <v>26875</v>
      </c>
      <c r="M43" s="330">
        <v>25966</v>
      </c>
    </row>
    <row r="44" spans="2:13" ht="27.75" customHeight="1" x14ac:dyDescent="0.2">
      <c r="B44" s="1171"/>
      <c r="C44" s="1172"/>
      <c r="D44" s="104"/>
      <c r="E44" s="1177" t="s">
        <v>34</v>
      </c>
      <c r="F44" s="1177"/>
      <c r="G44" s="1177"/>
      <c r="H44" s="1178"/>
      <c r="I44" s="328">
        <v>30</v>
      </c>
      <c r="J44" s="329">
        <v>23</v>
      </c>
      <c r="K44" s="329">
        <v>11</v>
      </c>
      <c r="L44" s="329">
        <v>10</v>
      </c>
      <c r="M44" s="330">
        <v>9</v>
      </c>
    </row>
    <row r="45" spans="2:13" ht="27.75" customHeight="1" x14ac:dyDescent="0.2">
      <c r="B45" s="1171"/>
      <c r="C45" s="1172"/>
      <c r="D45" s="104"/>
      <c r="E45" s="1177" t="s">
        <v>35</v>
      </c>
      <c r="F45" s="1177"/>
      <c r="G45" s="1177"/>
      <c r="H45" s="1178"/>
      <c r="I45" s="328">
        <v>19100</v>
      </c>
      <c r="J45" s="329">
        <v>18784</v>
      </c>
      <c r="K45" s="329">
        <v>18725</v>
      </c>
      <c r="L45" s="329">
        <v>19285</v>
      </c>
      <c r="M45" s="330">
        <v>18999</v>
      </c>
    </row>
    <row r="46" spans="2:13" ht="27.75" customHeight="1" x14ac:dyDescent="0.2">
      <c r="B46" s="1171"/>
      <c r="C46" s="1172"/>
      <c r="D46" s="105"/>
      <c r="E46" s="1177" t="s">
        <v>36</v>
      </c>
      <c r="F46" s="1177"/>
      <c r="G46" s="1177"/>
      <c r="H46" s="1178"/>
      <c r="I46" s="328">
        <v>195</v>
      </c>
      <c r="J46" s="329">
        <v>182</v>
      </c>
      <c r="K46" s="329">
        <v>171</v>
      </c>
      <c r="L46" s="329">
        <v>160</v>
      </c>
      <c r="M46" s="330">
        <v>327</v>
      </c>
    </row>
    <row r="47" spans="2:13" ht="27.75" customHeight="1" x14ac:dyDescent="0.2">
      <c r="B47" s="1171"/>
      <c r="C47" s="1172"/>
      <c r="D47" s="106"/>
      <c r="E47" s="1179" t="s">
        <v>37</v>
      </c>
      <c r="F47" s="1180"/>
      <c r="G47" s="1180"/>
      <c r="H47" s="1181"/>
      <c r="I47" s="328" t="s">
        <v>494</v>
      </c>
      <c r="J47" s="329" t="s">
        <v>494</v>
      </c>
      <c r="K47" s="329" t="s">
        <v>494</v>
      </c>
      <c r="L47" s="329" t="s">
        <v>494</v>
      </c>
      <c r="M47" s="330" t="s">
        <v>494</v>
      </c>
    </row>
    <row r="48" spans="2:13" ht="27.75" customHeight="1" x14ac:dyDescent="0.2">
      <c r="B48" s="1171"/>
      <c r="C48" s="1172"/>
      <c r="D48" s="104"/>
      <c r="E48" s="1177" t="s">
        <v>38</v>
      </c>
      <c r="F48" s="1177"/>
      <c r="G48" s="1177"/>
      <c r="H48" s="1178"/>
      <c r="I48" s="328" t="s">
        <v>494</v>
      </c>
      <c r="J48" s="329" t="s">
        <v>494</v>
      </c>
      <c r="K48" s="329" t="s">
        <v>494</v>
      </c>
      <c r="L48" s="329" t="s">
        <v>494</v>
      </c>
      <c r="M48" s="330" t="s">
        <v>494</v>
      </c>
    </row>
    <row r="49" spans="2:13" ht="27.75" customHeight="1" x14ac:dyDescent="0.2">
      <c r="B49" s="1173"/>
      <c r="C49" s="1174"/>
      <c r="D49" s="104"/>
      <c r="E49" s="1177" t="s">
        <v>39</v>
      </c>
      <c r="F49" s="1177"/>
      <c r="G49" s="1177"/>
      <c r="H49" s="1178"/>
      <c r="I49" s="328" t="s">
        <v>494</v>
      </c>
      <c r="J49" s="329" t="s">
        <v>494</v>
      </c>
      <c r="K49" s="329" t="s">
        <v>494</v>
      </c>
      <c r="L49" s="329" t="s">
        <v>494</v>
      </c>
      <c r="M49" s="330" t="s">
        <v>494</v>
      </c>
    </row>
    <row r="50" spans="2:13" ht="27.75" customHeight="1" x14ac:dyDescent="0.2">
      <c r="B50" s="1182" t="s">
        <v>40</v>
      </c>
      <c r="C50" s="1183"/>
      <c r="D50" s="107"/>
      <c r="E50" s="1177" t="s">
        <v>41</v>
      </c>
      <c r="F50" s="1177"/>
      <c r="G50" s="1177"/>
      <c r="H50" s="1178"/>
      <c r="I50" s="328">
        <v>39408</v>
      </c>
      <c r="J50" s="329">
        <v>41909</v>
      </c>
      <c r="K50" s="329">
        <v>48922</v>
      </c>
      <c r="L50" s="329">
        <v>55745</v>
      </c>
      <c r="M50" s="330">
        <v>59709</v>
      </c>
    </row>
    <row r="51" spans="2:13" ht="27.75" customHeight="1" x14ac:dyDescent="0.2">
      <c r="B51" s="1171"/>
      <c r="C51" s="1172"/>
      <c r="D51" s="104"/>
      <c r="E51" s="1177" t="s">
        <v>42</v>
      </c>
      <c r="F51" s="1177"/>
      <c r="G51" s="1177"/>
      <c r="H51" s="1178"/>
      <c r="I51" s="328">
        <v>43975</v>
      </c>
      <c r="J51" s="329">
        <v>39712</v>
      </c>
      <c r="K51" s="329">
        <v>35157</v>
      </c>
      <c r="L51" s="329">
        <v>31349</v>
      </c>
      <c r="M51" s="330">
        <v>29713</v>
      </c>
    </row>
    <row r="52" spans="2:13" ht="27.75" customHeight="1" x14ac:dyDescent="0.2">
      <c r="B52" s="1173"/>
      <c r="C52" s="1174"/>
      <c r="D52" s="104"/>
      <c r="E52" s="1177" t="s">
        <v>43</v>
      </c>
      <c r="F52" s="1177"/>
      <c r="G52" s="1177"/>
      <c r="H52" s="1178"/>
      <c r="I52" s="328">
        <v>143261</v>
      </c>
      <c r="J52" s="329">
        <v>142403</v>
      </c>
      <c r="K52" s="329">
        <v>139041</v>
      </c>
      <c r="L52" s="329">
        <v>134739</v>
      </c>
      <c r="M52" s="330">
        <v>127659</v>
      </c>
    </row>
    <row r="53" spans="2:13" ht="27.75" customHeight="1" thickBot="1" x14ac:dyDescent="0.25">
      <c r="B53" s="1184" t="s">
        <v>19</v>
      </c>
      <c r="C53" s="1185"/>
      <c r="D53" s="108"/>
      <c r="E53" s="1186" t="s">
        <v>44</v>
      </c>
      <c r="F53" s="1186"/>
      <c r="G53" s="1186"/>
      <c r="H53" s="1187"/>
      <c r="I53" s="331">
        <v>46510</v>
      </c>
      <c r="J53" s="332">
        <v>34830</v>
      </c>
      <c r="K53" s="332">
        <v>18284</v>
      </c>
      <c r="L53" s="332">
        <v>2770</v>
      </c>
      <c r="M53" s="333">
        <v>-7675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6gkPvLWj+91SHhNI6ZLvLm7atxUw0KUv+Aherj+J6rYabpJAsaFAVjDnnI4HAHl2jmhTilcGwGF2aJie6i1B/A==" saltValue="pf8HB29zf+GRgo6HxaCX3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3"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E7C63-C4F6-4A8A-9F67-34CC1D32D65B}">
  <sheetPr>
    <pageSetUpPr fitToPage="1"/>
  </sheetPr>
  <dimension ref="B1:W64"/>
  <sheetViews>
    <sheetView showGridLines="0" topLeftCell="A37" zoomScale="70" zoomScaleNormal="70" zoomScaleSheetLayoutView="100" workbookViewId="0">
      <selection activeCell="F63" sqref="F63"/>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534</v>
      </c>
      <c r="G54" s="117" t="s">
        <v>535</v>
      </c>
      <c r="H54" s="118" t="s">
        <v>536</v>
      </c>
    </row>
    <row r="55" spans="2:8" ht="52.5" customHeight="1" x14ac:dyDescent="0.2">
      <c r="B55" s="346"/>
      <c r="C55" s="1196" t="s">
        <v>46</v>
      </c>
      <c r="D55" s="1196"/>
      <c r="E55" s="1197"/>
      <c r="F55" s="334">
        <v>11732</v>
      </c>
      <c r="G55" s="334">
        <v>13144</v>
      </c>
      <c r="H55" s="335">
        <v>13655</v>
      </c>
    </row>
    <row r="56" spans="2:8" ht="52.5" customHeight="1" x14ac:dyDescent="0.2">
      <c r="B56" s="347"/>
      <c r="C56" s="1198" t="s">
        <v>47</v>
      </c>
      <c r="D56" s="1198"/>
      <c r="E56" s="1199"/>
      <c r="F56" s="336">
        <v>13745</v>
      </c>
      <c r="G56" s="336">
        <v>15469</v>
      </c>
      <c r="H56" s="337">
        <v>16537</v>
      </c>
    </row>
    <row r="57" spans="2:8" ht="53.25" customHeight="1" x14ac:dyDescent="0.2">
      <c r="B57" s="347"/>
      <c r="C57" s="1200" t="s">
        <v>48</v>
      </c>
      <c r="D57" s="1200"/>
      <c r="E57" s="1201"/>
      <c r="F57" s="338">
        <v>19109</v>
      </c>
      <c r="G57" s="338">
        <v>23707</v>
      </c>
      <c r="H57" s="339">
        <v>26248</v>
      </c>
    </row>
    <row r="58" spans="2:8" ht="45.75" customHeight="1" x14ac:dyDescent="0.2">
      <c r="B58" s="348"/>
      <c r="C58" s="1188" t="s">
        <v>570</v>
      </c>
      <c r="D58" s="1189"/>
      <c r="E58" s="1190"/>
      <c r="F58" s="340">
        <v>11424</v>
      </c>
      <c r="G58" s="340">
        <v>15051</v>
      </c>
      <c r="H58" s="341">
        <v>16510</v>
      </c>
    </row>
    <row r="59" spans="2:8" ht="45.75" customHeight="1" x14ac:dyDescent="0.2">
      <c r="B59" s="348"/>
      <c r="C59" s="1188" t="s">
        <v>571</v>
      </c>
      <c r="D59" s="1189"/>
      <c r="E59" s="1190"/>
      <c r="F59" s="340">
        <v>1782</v>
      </c>
      <c r="G59" s="340">
        <v>2036</v>
      </c>
      <c r="H59" s="341">
        <v>2294</v>
      </c>
    </row>
    <row r="60" spans="2:8" ht="45.75" customHeight="1" x14ac:dyDescent="0.2">
      <c r="B60" s="348"/>
      <c r="C60" s="1188" t="s">
        <v>572</v>
      </c>
      <c r="D60" s="1189"/>
      <c r="E60" s="1190"/>
      <c r="F60" s="340">
        <v>1677</v>
      </c>
      <c r="G60" s="340">
        <v>1661</v>
      </c>
      <c r="H60" s="341">
        <v>1656</v>
      </c>
    </row>
    <row r="61" spans="2:8" ht="45.75" customHeight="1" x14ac:dyDescent="0.2">
      <c r="B61" s="348"/>
      <c r="C61" s="1188" t="s">
        <v>573</v>
      </c>
      <c r="D61" s="1189"/>
      <c r="E61" s="1190"/>
      <c r="F61" s="340">
        <v>399</v>
      </c>
      <c r="G61" s="340">
        <v>867</v>
      </c>
      <c r="H61" s="341">
        <v>1279</v>
      </c>
    </row>
    <row r="62" spans="2:8" ht="45.75" customHeight="1" thickBot="1" x14ac:dyDescent="0.25">
      <c r="B62" s="349"/>
      <c r="C62" s="1191" t="s">
        <v>574</v>
      </c>
      <c r="D62" s="1192"/>
      <c r="E62" s="1193"/>
      <c r="F62" s="342">
        <v>689</v>
      </c>
      <c r="G62" s="342">
        <v>285</v>
      </c>
      <c r="H62" s="343">
        <v>813</v>
      </c>
    </row>
    <row r="63" spans="2:8" ht="52.5" customHeight="1" thickBot="1" x14ac:dyDescent="0.25">
      <c r="B63" s="350"/>
      <c r="C63" s="1194" t="s">
        <v>49</v>
      </c>
      <c r="D63" s="1194"/>
      <c r="E63" s="1195"/>
      <c r="F63" s="344">
        <v>44587</v>
      </c>
      <c r="G63" s="344">
        <v>52319</v>
      </c>
      <c r="H63" s="345">
        <v>56440</v>
      </c>
    </row>
    <row r="64" spans="2:8" ht="13.2" x14ac:dyDescent="0.2"/>
  </sheetData>
  <sheetProtection algorithmName="SHA-512" hashValue="tuDeV9lo5fsN1yTwi9aH7A7u36luxTbAWFKD5GROqNaOlD6gwfsVCSu2wzgenDYkqjGtqPbeJo5XkEYYDIYCJQ==" saltValue="8Dy+H56iBx34u8qnIgQfj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EC43F-9FEC-4D84-B086-376C11DDDDA1}">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38" customWidth="1"/>
    <col min="2" max="107" width="2.44140625" style="238" customWidth="1"/>
    <col min="108" max="108" width="6.109375" style="244" customWidth="1"/>
    <col min="109" max="109" width="5.88671875" style="242" customWidth="1"/>
    <col min="110" max="16384" width="8.6640625" style="238" hidden="1"/>
  </cols>
  <sheetData>
    <row r="1" spans="1:109" ht="42.75" customHeight="1" x14ac:dyDescent="0.2">
      <c r="A1" s="1202"/>
      <c r="B1" s="1203"/>
      <c r="DD1" s="238"/>
      <c r="DE1" s="238"/>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38"/>
      <c r="DE2" s="238"/>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38"/>
      <c r="DE3" s="238"/>
    </row>
    <row r="4" spans="1:109" s="236"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36"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36"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36"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36"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36"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36"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36"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36"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36"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36"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36" customFormat="1" ht="13.2" x14ac:dyDescent="0.2">
      <c r="A15" s="238"/>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36" customFormat="1" ht="13.2" x14ac:dyDescent="0.2">
      <c r="A16" s="238"/>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36" customFormat="1" ht="13.2" x14ac:dyDescent="0.2">
      <c r="A17" s="238"/>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36" customFormat="1" ht="13.2" x14ac:dyDescent="0.2">
      <c r="A18" s="238"/>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38"/>
      <c r="DE19" s="238"/>
    </row>
    <row r="20" spans="1:109" ht="13.2" x14ac:dyDescent="0.2">
      <c r="DD20" s="238"/>
      <c r="DE20" s="238"/>
    </row>
    <row r="21" spans="1:109" ht="17.25" customHeight="1" x14ac:dyDescent="0.2">
      <c r="B21" s="1205"/>
      <c r="C21" s="240"/>
      <c r="D21" s="240"/>
      <c r="E21" s="240"/>
      <c r="F21" s="240"/>
      <c r="G21" s="240"/>
      <c r="H21" s="240"/>
      <c r="I21" s="240"/>
      <c r="J21" s="240"/>
      <c r="K21" s="240"/>
      <c r="L21" s="240"/>
      <c r="M21" s="240"/>
      <c r="N21" s="1206"/>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1206"/>
      <c r="AU21" s="240"/>
      <c r="AV21" s="240"/>
      <c r="AW21" s="240"/>
      <c r="AX21" s="240"/>
      <c r="AY21" s="240"/>
      <c r="AZ21" s="240"/>
      <c r="BA21" s="240"/>
      <c r="BB21" s="240"/>
      <c r="BC21" s="240"/>
      <c r="BD21" s="240"/>
      <c r="BE21" s="240"/>
      <c r="BF21" s="1206"/>
      <c r="BG21" s="240"/>
      <c r="BH21" s="240"/>
      <c r="BI21" s="240"/>
      <c r="BJ21" s="240"/>
      <c r="BK21" s="240"/>
      <c r="BL21" s="240"/>
      <c r="BM21" s="240"/>
      <c r="BN21" s="240"/>
      <c r="BO21" s="240"/>
      <c r="BP21" s="240"/>
      <c r="BQ21" s="240"/>
      <c r="BR21" s="1206"/>
      <c r="BS21" s="240"/>
      <c r="BT21" s="240"/>
      <c r="BU21" s="240"/>
      <c r="BV21" s="240"/>
      <c r="BW21" s="240"/>
      <c r="BX21" s="240"/>
      <c r="BY21" s="240"/>
      <c r="BZ21" s="240"/>
      <c r="CA21" s="240"/>
      <c r="CB21" s="240"/>
      <c r="CC21" s="240"/>
      <c r="CD21" s="1206"/>
      <c r="CE21" s="240"/>
      <c r="CF21" s="240"/>
      <c r="CG21" s="240"/>
      <c r="CH21" s="240"/>
      <c r="CI21" s="240"/>
      <c r="CJ21" s="240"/>
      <c r="CK21" s="240"/>
      <c r="CL21" s="240"/>
      <c r="CM21" s="240"/>
      <c r="CN21" s="240"/>
      <c r="CO21" s="240"/>
      <c r="CP21" s="1206"/>
      <c r="CQ21" s="240"/>
      <c r="CR21" s="240"/>
      <c r="CS21" s="240"/>
      <c r="CT21" s="240"/>
      <c r="CU21" s="240"/>
      <c r="CV21" s="240"/>
      <c r="CW21" s="240"/>
      <c r="CX21" s="240"/>
      <c r="CY21" s="240"/>
      <c r="CZ21" s="240"/>
      <c r="DA21" s="240"/>
      <c r="DB21" s="1206"/>
      <c r="DC21" s="240"/>
      <c r="DD21" s="241"/>
      <c r="DE21" s="238"/>
    </row>
    <row r="22" spans="1:109" ht="17.25" customHeight="1" x14ac:dyDescent="0.2">
      <c r="B22" s="242"/>
    </row>
    <row r="23" spans="1:109" ht="13.2" x14ac:dyDescent="0.2">
      <c r="B23" s="242"/>
    </row>
    <row r="24" spans="1:109" ht="13.2" x14ac:dyDescent="0.2">
      <c r="B24" s="242"/>
    </row>
    <row r="25" spans="1:109" ht="13.2" x14ac:dyDescent="0.2">
      <c r="B25" s="242"/>
    </row>
    <row r="26" spans="1:109" ht="13.2" x14ac:dyDescent="0.2">
      <c r="B26" s="242"/>
    </row>
    <row r="27" spans="1:109" ht="13.2" x14ac:dyDescent="0.2">
      <c r="B27" s="242"/>
    </row>
    <row r="28" spans="1:109" ht="13.2" x14ac:dyDescent="0.2">
      <c r="B28" s="242"/>
    </row>
    <row r="29" spans="1:109" ht="13.2" x14ac:dyDescent="0.2">
      <c r="B29" s="242"/>
    </row>
    <row r="30" spans="1:109" ht="13.2" x14ac:dyDescent="0.2">
      <c r="B30" s="242"/>
    </row>
    <row r="31" spans="1:109" ht="13.2" x14ac:dyDescent="0.2">
      <c r="B31" s="242"/>
    </row>
    <row r="32" spans="1:109" ht="13.2" x14ac:dyDescent="0.2">
      <c r="B32" s="242"/>
    </row>
    <row r="33" spans="2:109" ht="13.2" x14ac:dyDescent="0.2">
      <c r="B33" s="242"/>
    </row>
    <row r="34" spans="2:109" ht="13.2" x14ac:dyDescent="0.2">
      <c r="B34" s="242"/>
    </row>
    <row r="35" spans="2:109" ht="13.2" x14ac:dyDescent="0.2">
      <c r="B35" s="242"/>
    </row>
    <row r="36" spans="2:109" ht="13.2" x14ac:dyDescent="0.2">
      <c r="B36" s="242"/>
    </row>
    <row r="37" spans="2:109" ht="13.2" x14ac:dyDescent="0.2">
      <c r="B37" s="242"/>
    </row>
    <row r="38" spans="2:109" ht="13.2" x14ac:dyDescent="0.2">
      <c r="B38" s="242"/>
    </row>
    <row r="39" spans="2:109" ht="13.2" x14ac:dyDescent="0.2">
      <c r="B39" s="323"/>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294"/>
      <c r="AL39" s="294"/>
      <c r="AM39" s="294"/>
      <c r="AN39" s="294"/>
      <c r="AO39" s="294"/>
      <c r="AP39" s="294"/>
      <c r="AQ39" s="294"/>
      <c r="AR39" s="294"/>
      <c r="AS39" s="294"/>
      <c r="AT39" s="294"/>
      <c r="AU39" s="294"/>
      <c r="AV39" s="294"/>
      <c r="AW39" s="294"/>
      <c r="AX39" s="294"/>
      <c r="AY39" s="294"/>
      <c r="AZ39" s="294"/>
      <c r="BA39" s="294"/>
      <c r="BB39" s="294"/>
      <c r="BC39" s="294"/>
      <c r="BD39" s="294"/>
      <c r="BE39" s="294"/>
      <c r="BF39" s="294"/>
      <c r="BG39" s="294"/>
      <c r="BH39" s="294"/>
      <c r="BI39" s="294"/>
      <c r="BJ39" s="294"/>
      <c r="BK39" s="294"/>
      <c r="BL39" s="294"/>
      <c r="BM39" s="294"/>
      <c r="BN39" s="294"/>
      <c r="BO39" s="294"/>
      <c r="BP39" s="294"/>
      <c r="BQ39" s="294"/>
      <c r="BR39" s="294"/>
      <c r="BS39" s="294"/>
      <c r="BT39" s="294"/>
      <c r="BU39" s="294"/>
      <c r="BV39" s="294"/>
      <c r="BW39" s="294"/>
      <c r="BX39" s="294"/>
      <c r="BY39" s="294"/>
      <c r="BZ39" s="294"/>
      <c r="CA39" s="294"/>
      <c r="CB39" s="294"/>
      <c r="CC39" s="294"/>
      <c r="CD39" s="294"/>
      <c r="CE39" s="294"/>
      <c r="CF39" s="294"/>
      <c r="CG39" s="294"/>
      <c r="CH39" s="294"/>
      <c r="CI39" s="294"/>
      <c r="CJ39" s="294"/>
      <c r="CK39" s="294"/>
      <c r="CL39" s="294"/>
      <c r="CM39" s="294"/>
      <c r="CN39" s="294"/>
      <c r="CO39" s="294"/>
      <c r="CP39" s="294"/>
      <c r="CQ39" s="294"/>
      <c r="CR39" s="294"/>
      <c r="CS39" s="294"/>
      <c r="CT39" s="294"/>
      <c r="CU39" s="294"/>
      <c r="CV39" s="294"/>
      <c r="CW39" s="294"/>
      <c r="CX39" s="294"/>
      <c r="CY39" s="294"/>
      <c r="CZ39" s="294"/>
      <c r="DA39" s="294"/>
      <c r="DB39" s="294"/>
      <c r="DC39" s="294"/>
      <c r="DD39" s="324"/>
    </row>
    <row r="40" spans="2:109" ht="13.2" x14ac:dyDescent="0.2">
      <c r="B40" s="1207"/>
      <c r="DD40" s="1207"/>
      <c r="DE40" s="238"/>
    </row>
    <row r="41" spans="2:109" ht="16.2" x14ac:dyDescent="0.2">
      <c r="B41" s="239" t="s">
        <v>575</v>
      </c>
      <c r="C41" s="240"/>
      <c r="D41" s="240"/>
      <c r="E41" s="240"/>
      <c r="F41" s="240"/>
      <c r="G41" s="240"/>
      <c r="H41" s="240"/>
      <c r="I41" s="240"/>
      <c r="J41" s="240"/>
      <c r="K41" s="240"/>
      <c r="L41" s="240"/>
      <c r="M41" s="240"/>
      <c r="N41" s="240"/>
      <c r="O41" s="240"/>
      <c r="P41" s="240"/>
      <c r="Q41" s="240"/>
      <c r="R41" s="240"/>
      <c r="S41" s="240"/>
      <c r="T41" s="240"/>
      <c r="U41" s="240"/>
      <c r="V41" s="240"/>
      <c r="W41" s="240"/>
      <c r="X41" s="240"/>
      <c r="Y41" s="240"/>
      <c r="Z41" s="240"/>
      <c r="AA41" s="240"/>
      <c r="AB41" s="240"/>
      <c r="AC41" s="240"/>
      <c r="AD41" s="240"/>
      <c r="AE41" s="240"/>
      <c r="AF41" s="240"/>
      <c r="AG41" s="240"/>
      <c r="AH41" s="240"/>
      <c r="AI41" s="240"/>
      <c r="AJ41" s="240"/>
      <c r="AK41" s="240"/>
      <c r="AL41" s="240"/>
      <c r="AM41" s="240"/>
      <c r="AN41" s="240"/>
      <c r="AO41" s="240"/>
      <c r="AP41" s="240"/>
      <c r="AQ41" s="240"/>
      <c r="AR41" s="240"/>
      <c r="AS41" s="240"/>
      <c r="AT41" s="240"/>
      <c r="AU41" s="240"/>
      <c r="AV41" s="240"/>
      <c r="AW41" s="240"/>
      <c r="AX41" s="240"/>
      <c r="AY41" s="240"/>
      <c r="AZ41" s="240"/>
      <c r="BA41" s="240"/>
      <c r="BB41" s="240"/>
      <c r="BC41" s="240"/>
      <c r="BD41" s="240"/>
      <c r="BE41" s="240"/>
      <c r="BF41" s="240"/>
      <c r="BG41" s="240"/>
      <c r="BH41" s="240"/>
      <c r="BI41" s="240"/>
      <c r="BJ41" s="240"/>
      <c r="BK41" s="240"/>
      <c r="BL41" s="240"/>
      <c r="BM41" s="240"/>
      <c r="BN41" s="240"/>
      <c r="BO41" s="240"/>
      <c r="BP41" s="240"/>
      <c r="BQ41" s="240"/>
      <c r="BR41" s="240"/>
      <c r="BS41" s="240"/>
      <c r="BT41" s="240"/>
      <c r="BU41" s="240"/>
      <c r="BV41" s="240"/>
      <c r="BW41" s="240"/>
      <c r="BX41" s="240"/>
      <c r="BY41" s="240"/>
      <c r="BZ41" s="240"/>
      <c r="CA41" s="240"/>
      <c r="CB41" s="240"/>
      <c r="CC41" s="240"/>
      <c r="CD41" s="240"/>
      <c r="CE41" s="240"/>
      <c r="CF41" s="240"/>
      <c r="CG41" s="240"/>
      <c r="CH41" s="240"/>
      <c r="CI41" s="240"/>
      <c r="CJ41" s="240"/>
      <c r="CK41" s="240"/>
      <c r="CL41" s="240"/>
      <c r="CM41" s="240"/>
      <c r="CN41" s="240"/>
      <c r="CO41" s="240"/>
      <c r="CP41" s="240"/>
      <c r="CQ41" s="240"/>
      <c r="CR41" s="240"/>
      <c r="CS41" s="240"/>
      <c r="CT41" s="240"/>
      <c r="CU41" s="240"/>
      <c r="CV41" s="240"/>
      <c r="CW41" s="240"/>
      <c r="CX41" s="240"/>
      <c r="CY41" s="240"/>
      <c r="CZ41" s="240"/>
      <c r="DA41" s="240"/>
      <c r="DB41" s="240"/>
      <c r="DC41" s="240"/>
      <c r="DD41" s="241"/>
    </row>
    <row r="42" spans="2:109" ht="13.2" x14ac:dyDescent="0.2">
      <c r="B42" s="242"/>
      <c r="G42" s="1208"/>
      <c r="I42" s="1209"/>
      <c r="J42" s="1209"/>
      <c r="K42" s="1209"/>
      <c r="AM42" s="1208"/>
      <c r="AN42" s="1208" t="s">
        <v>576</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2"/>
      <c r="AN43" s="1210" t="s">
        <v>577</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2"/>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2"/>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2"/>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2"/>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2"/>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2"/>
      <c r="AN49" s="238" t="s">
        <v>578</v>
      </c>
    </row>
    <row r="50" spans="1:109" ht="13.2" x14ac:dyDescent="0.2">
      <c r="B50" s="242"/>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532</v>
      </c>
      <c r="BQ50" s="1226"/>
      <c r="BR50" s="1226"/>
      <c r="BS50" s="1226"/>
      <c r="BT50" s="1226"/>
      <c r="BU50" s="1226"/>
      <c r="BV50" s="1226"/>
      <c r="BW50" s="1226"/>
      <c r="BX50" s="1226" t="s">
        <v>533</v>
      </c>
      <c r="BY50" s="1226"/>
      <c r="BZ50" s="1226"/>
      <c r="CA50" s="1226"/>
      <c r="CB50" s="1226"/>
      <c r="CC50" s="1226"/>
      <c r="CD50" s="1226"/>
      <c r="CE50" s="1226"/>
      <c r="CF50" s="1226" t="s">
        <v>534</v>
      </c>
      <c r="CG50" s="1226"/>
      <c r="CH50" s="1226"/>
      <c r="CI50" s="1226"/>
      <c r="CJ50" s="1226"/>
      <c r="CK50" s="1226"/>
      <c r="CL50" s="1226"/>
      <c r="CM50" s="1226"/>
      <c r="CN50" s="1226" t="s">
        <v>535</v>
      </c>
      <c r="CO50" s="1226"/>
      <c r="CP50" s="1226"/>
      <c r="CQ50" s="1226"/>
      <c r="CR50" s="1226"/>
      <c r="CS50" s="1226"/>
      <c r="CT50" s="1226"/>
      <c r="CU50" s="1226"/>
      <c r="CV50" s="1226" t="s">
        <v>536</v>
      </c>
      <c r="CW50" s="1226"/>
      <c r="CX50" s="1226"/>
      <c r="CY50" s="1226"/>
      <c r="CZ50" s="1226"/>
      <c r="DA50" s="1226"/>
      <c r="DB50" s="1226"/>
      <c r="DC50" s="1226"/>
    </row>
    <row r="51" spans="1:109" ht="13.5" customHeight="1" x14ac:dyDescent="0.2">
      <c r="B51" s="242"/>
      <c r="G51" s="1227"/>
      <c r="H51" s="1227"/>
      <c r="I51" s="1228"/>
      <c r="J51" s="1228"/>
      <c r="K51" s="1229"/>
      <c r="L51" s="1229"/>
      <c r="M51" s="1229"/>
      <c r="N51" s="1229"/>
      <c r="AM51" s="1219"/>
      <c r="AN51" s="1230" t="s">
        <v>579</v>
      </c>
      <c r="AO51" s="1230"/>
      <c r="AP51" s="1230"/>
      <c r="AQ51" s="1230"/>
      <c r="AR51" s="1230"/>
      <c r="AS51" s="1230"/>
      <c r="AT51" s="1230"/>
      <c r="AU51" s="1230"/>
      <c r="AV51" s="1230"/>
      <c r="AW51" s="1230"/>
      <c r="AX51" s="1230"/>
      <c r="AY51" s="1230"/>
      <c r="AZ51" s="1230"/>
      <c r="BA51" s="1230"/>
      <c r="BB51" s="1230" t="s">
        <v>580</v>
      </c>
      <c r="BC51" s="1230"/>
      <c r="BD51" s="1230"/>
      <c r="BE51" s="1230"/>
      <c r="BF51" s="1230"/>
      <c r="BG51" s="1230"/>
      <c r="BH51" s="1230"/>
      <c r="BI51" s="1230"/>
      <c r="BJ51" s="1230"/>
      <c r="BK51" s="1230"/>
      <c r="BL51" s="1230"/>
      <c r="BM51" s="1230"/>
      <c r="BN51" s="1230"/>
      <c r="BO51" s="1230"/>
      <c r="BP51" s="1231">
        <v>51.4</v>
      </c>
      <c r="BQ51" s="1231"/>
      <c r="BR51" s="1231"/>
      <c r="BS51" s="1231"/>
      <c r="BT51" s="1231"/>
      <c r="BU51" s="1231"/>
      <c r="BV51" s="1231"/>
      <c r="BW51" s="1231"/>
      <c r="BX51" s="1231">
        <v>36.299999999999997</v>
      </c>
      <c r="BY51" s="1231"/>
      <c r="BZ51" s="1231"/>
      <c r="CA51" s="1231"/>
      <c r="CB51" s="1231"/>
      <c r="CC51" s="1231"/>
      <c r="CD51" s="1231"/>
      <c r="CE51" s="1231"/>
      <c r="CF51" s="1231">
        <v>19.5</v>
      </c>
      <c r="CG51" s="1231"/>
      <c r="CH51" s="1231"/>
      <c r="CI51" s="1231"/>
      <c r="CJ51" s="1231"/>
      <c r="CK51" s="1231"/>
      <c r="CL51" s="1231"/>
      <c r="CM51" s="1231"/>
      <c r="CN51" s="1231">
        <v>2.8</v>
      </c>
      <c r="CO51" s="1231"/>
      <c r="CP51" s="1231"/>
      <c r="CQ51" s="1231"/>
      <c r="CR51" s="1231"/>
      <c r="CS51" s="1231"/>
      <c r="CT51" s="1231"/>
      <c r="CU51" s="1231"/>
      <c r="CV51" s="1231"/>
      <c r="CW51" s="1231"/>
      <c r="CX51" s="1231"/>
      <c r="CY51" s="1231"/>
      <c r="CZ51" s="1231"/>
      <c r="DA51" s="1231"/>
      <c r="DB51" s="1231"/>
      <c r="DC51" s="1231"/>
    </row>
    <row r="52" spans="1:109" ht="13.2" x14ac:dyDescent="0.2">
      <c r="B52" s="242"/>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2"/>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581</v>
      </c>
      <c r="BC53" s="1230"/>
      <c r="BD53" s="1230"/>
      <c r="BE53" s="1230"/>
      <c r="BF53" s="1230"/>
      <c r="BG53" s="1230"/>
      <c r="BH53" s="1230"/>
      <c r="BI53" s="1230"/>
      <c r="BJ53" s="1230"/>
      <c r="BK53" s="1230"/>
      <c r="BL53" s="1230"/>
      <c r="BM53" s="1230"/>
      <c r="BN53" s="1230"/>
      <c r="BO53" s="1230"/>
      <c r="BP53" s="1231">
        <v>66.900000000000006</v>
      </c>
      <c r="BQ53" s="1231"/>
      <c r="BR53" s="1231"/>
      <c r="BS53" s="1231"/>
      <c r="BT53" s="1231"/>
      <c r="BU53" s="1231"/>
      <c r="BV53" s="1231"/>
      <c r="BW53" s="1231"/>
      <c r="BX53" s="1231">
        <v>67.400000000000006</v>
      </c>
      <c r="BY53" s="1231"/>
      <c r="BZ53" s="1231"/>
      <c r="CA53" s="1231"/>
      <c r="CB53" s="1231"/>
      <c r="CC53" s="1231"/>
      <c r="CD53" s="1231"/>
      <c r="CE53" s="1231"/>
      <c r="CF53" s="1231">
        <v>68.400000000000006</v>
      </c>
      <c r="CG53" s="1231"/>
      <c r="CH53" s="1231"/>
      <c r="CI53" s="1231"/>
      <c r="CJ53" s="1231"/>
      <c r="CK53" s="1231"/>
      <c r="CL53" s="1231"/>
      <c r="CM53" s="1231"/>
      <c r="CN53" s="1231">
        <v>69.400000000000006</v>
      </c>
      <c r="CO53" s="1231"/>
      <c r="CP53" s="1231"/>
      <c r="CQ53" s="1231"/>
      <c r="CR53" s="1231"/>
      <c r="CS53" s="1231"/>
      <c r="CT53" s="1231"/>
      <c r="CU53" s="1231"/>
      <c r="CV53" s="1231">
        <v>69.099999999999994</v>
      </c>
      <c r="CW53" s="1231"/>
      <c r="CX53" s="1231"/>
      <c r="CY53" s="1231"/>
      <c r="CZ53" s="1231"/>
      <c r="DA53" s="1231"/>
      <c r="DB53" s="1231"/>
      <c r="DC53" s="1231"/>
    </row>
    <row r="54" spans="1:109" ht="13.2" x14ac:dyDescent="0.2">
      <c r="A54" s="1209"/>
      <c r="B54" s="242"/>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2"/>
      <c r="G55" s="1220"/>
      <c r="H55" s="1220"/>
      <c r="I55" s="1220"/>
      <c r="J55" s="1220"/>
      <c r="K55" s="1229"/>
      <c r="L55" s="1229"/>
      <c r="M55" s="1229"/>
      <c r="N55" s="1229"/>
      <c r="AN55" s="1226" t="s">
        <v>582</v>
      </c>
      <c r="AO55" s="1226"/>
      <c r="AP55" s="1226"/>
      <c r="AQ55" s="1226"/>
      <c r="AR55" s="1226"/>
      <c r="AS55" s="1226"/>
      <c r="AT55" s="1226"/>
      <c r="AU55" s="1226"/>
      <c r="AV55" s="1226"/>
      <c r="AW55" s="1226"/>
      <c r="AX55" s="1226"/>
      <c r="AY55" s="1226"/>
      <c r="AZ55" s="1226"/>
      <c r="BA55" s="1226"/>
      <c r="BB55" s="1230" t="s">
        <v>580</v>
      </c>
      <c r="BC55" s="1230"/>
      <c r="BD55" s="1230"/>
      <c r="BE55" s="1230"/>
      <c r="BF55" s="1230"/>
      <c r="BG55" s="1230"/>
      <c r="BH55" s="1230"/>
      <c r="BI55" s="1230"/>
      <c r="BJ55" s="1230"/>
      <c r="BK55" s="1230"/>
      <c r="BL55" s="1230"/>
      <c r="BM55" s="1230"/>
      <c r="BN55" s="1230"/>
      <c r="BO55" s="1230"/>
      <c r="BP55" s="1231">
        <v>31.5</v>
      </c>
      <c r="BQ55" s="1231"/>
      <c r="BR55" s="1231"/>
      <c r="BS55" s="1231"/>
      <c r="BT55" s="1231"/>
      <c r="BU55" s="1231"/>
      <c r="BV55" s="1231"/>
      <c r="BW55" s="1231"/>
      <c r="BX55" s="1231">
        <v>23.4</v>
      </c>
      <c r="BY55" s="1231"/>
      <c r="BZ55" s="1231"/>
      <c r="CA55" s="1231"/>
      <c r="CB55" s="1231"/>
      <c r="CC55" s="1231"/>
      <c r="CD55" s="1231"/>
      <c r="CE55" s="1231"/>
      <c r="CF55" s="1231">
        <v>18.2</v>
      </c>
      <c r="CG55" s="1231"/>
      <c r="CH55" s="1231"/>
      <c r="CI55" s="1231"/>
      <c r="CJ55" s="1231"/>
      <c r="CK55" s="1231"/>
      <c r="CL55" s="1231"/>
      <c r="CM55" s="1231"/>
      <c r="CN55" s="1231">
        <v>17.100000000000001</v>
      </c>
      <c r="CO55" s="1231"/>
      <c r="CP55" s="1231"/>
      <c r="CQ55" s="1231"/>
      <c r="CR55" s="1231"/>
      <c r="CS55" s="1231"/>
      <c r="CT55" s="1231"/>
      <c r="CU55" s="1231"/>
      <c r="CV55" s="1231">
        <v>16.600000000000001</v>
      </c>
      <c r="CW55" s="1231"/>
      <c r="CX55" s="1231"/>
      <c r="CY55" s="1231"/>
      <c r="CZ55" s="1231"/>
      <c r="DA55" s="1231"/>
      <c r="DB55" s="1231"/>
      <c r="DC55" s="1231"/>
    </row>
    <row r="56" spans="1:109" ht="13.2" x14ac:dyDescent="0.2">
      <c r="A56" s="1209"/>
      <c r="B56" s="242"/>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38"/>
      <c r="AN57" s="1226"/>
      <c r="AO57" s="1226"/>
      <c r="AP57" s="1226"/>
      <c r="AQ57" s="1226"/>
      <c r="AR57" s="1226"/>
      <c r="AS57" s="1226"/>
      <c r="AT57" s="1226"/>
      <c r="AU57" s="1226"/>
      <c r="AV57" s="1226"/>
      <c r="AW57" s="1226"/>
      <c r="AX57" s="1226"/>
      <c r="AY57" s="1226"/>
      <c r="AZ57" s="1226"/>
      <c r="BA57" s="1226"/>
      <c r="BB57" s="1230" t="s">
        <v>581</v>
      </c>
      <c r="BC57" s="1230"/>
      <c r="BD57" s="1230"/>
      <c r="BE57" s="1230"/>
      <c r="BF57" s="1230"/>
      <c r="BG57" s="1230"/>
      <c r="BH57" s="1230"/>
      <c r="BI57" s="1230"/>
      <c r="BJ57" s="1230"/>
      <c r="BK57" s="1230"/>
      <c r="BL57" s="1230"/>
      <c r="BM57" s="1230"/>
      <c r="BN57" s="1230"/>
      <c r="BO57" s="1230"/>
      <c r="BP57" s="1231">
        <v>62.9</v>
      </c>
      <c r="BQ57" s="1231"/>
      <c r="BR57" s="1231"/>
      <c r="BS57" s="1231"/>
      <c r="BT57" s="1231"/>
      <c r="BU57" s="1231"/>
      <c r="BV57" s="1231"/>
      <c r="BW57" s="1231"/>
      <c r="BX57" s="1231">
        <v>63.9</v>
      </c>
      <c r="BY57" s="1231"/>
      <c r="BZ57" s="1231"/>
      <c r="CA57" s="1231"/>
      <c r="CB57" s="1231"/>
      <c r="CC57" s="1231"/>
      <c r="CD57" s="1231"/>
      <c r="CE57" s="1231"/>
      <c r="CF57" s="1231">
        <v>64.900000000000006</v>
      </c>
      <c r="CG57" s="1231"/>
      <c r="CH57" s="1231"/>
      <c r="CI57" s="1231"/>
      <c r="CJ57" s="1231"/>
      <c r="CK57" s="1231"/>
      <c r="CL57" s="1231"/>
      <c r="CM57" s="1231"/>
      <c r="CN57" s="1231">
        <v>65.8</v>
      </c>
      <c r="CO57" s="1231"/>
      <c r="CP57" s="1231"/>
      <c r="CQ57" s="1231"/>
      <c r="CR57" s="1231"/>
      <c r="CS57" s="1231"/>
      <c r="CT57" s="1231"/>
      <c r="CU57" s="1231"/>
      <c r="CV57" s="1231">
        <v>66.7</v>
      </c>
      <c r="CW57" s="1231"/>
      <c r="CX57" s="1231"/>
      <c r="CY57" s="1231"/>
      <c r="CZ57" s="1231"/>
      <c r="DA57" s="1231"/>
      <c r="DB57" s="1231"/>
      <c r="DC57" s="1231"/>
      <c r="DD57" s="1234"/>
      <c r="DE57" s="1232"/>
    </row>
    <row r="58" spans="1:109" s="1209" customFormat="1" ht="13.2" x14ac:dyDescent="0.2">
      <c r="A58" s="238"/>
      <c r="B58" s="1232"/>
      <c r="G58" s="1220"/>
      <c r="H58" s="1220"/>
      <c r="I58" s="1233"/>
      <c r="J58" s="1233"/>
      <c r="K58" s="1229"/>
      <c r="L58" s="1229"/>
      <c r="M58" s="1229"/>
      <c r="N58" s="1229"/>
      <c r="AM58" s="238"/>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38"/>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38"/>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38"/>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38"/>
    </row>
    <row r="63" spans="1:109" ht="16.2" x14ac:dyDescent="0.2">
      <c r="B63" s="295" t="s">
        <v>583</v>
      </c>
    </row>
    <row r="64" spans="1:109" ht="13.2" x14ac:dyDescent="0.2">
      <c r="B64" s="242"/>
      <c r="G64" s="1208"/>
      <c r="I64" s="1240"/>
      <c r="J64" s="1240"/>
      <c r="K64" s="1240"/>
      <c r="L64" s="1240"/>
      <c r="M64" s="1240"/>
      <c r="N64" s="1241"/>
      <c r="AM64" s="1208"/>
      <c r="AN64" s="1208" t="s">
        <v>576</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2"/>
      <c r="AN65" s="1210" t="s">
        <v>584</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2"/>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2"/>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2"/>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2"/>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2"/>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2"/>
      <c r="G71" s="1245"/>
      <c r="I71" s="1246"/>
      <c r="J71" s="1243"/>
      <c r="K71" s="1243"/>
      <c r="L71" s="1244"/>
      <c r="M71" s="1243"/>
      <c r="N71" s="1244"/>
      <c r="AM71" s="1245"/>
      <c r="AN71" s="238" t="s">
        <v>578</v>
      </c>
    </row>
    <row r="72" spans="2:107" ht="13.2" x14ac:dyDescent="0.2">
      <c r="B72" s="242"/>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532</v>
      </c>
      <c r="BQ72" s="1226"/>
      <c r="BR72" s="1226"/>
      <c r="BS72" s="1226"/>
      <c r="BT72" s="1226"/>
      <c r="BU72" s="1226"/>
      <c r="BV72" s="1226"/>
      <c r="BW72" s="1226"/>
      <c r="BX72" s="1226" t="s">
        <v>533</v>
      </c>
      <c r="BY72" s="1226"/>
      <c r="BZ72" s="1226"/>
      <c r="CA72" s="1226"/>
      <c r="CB72" s="1226"/>
      <c r="CC72" s="1226"/>
      <c r="CD72" s="1226"/>
      <c r="CE72" s="1226"/>
      <c r="CF72" s="1226" t="s">
        <v>534</v>
      </c>
      <c r="CG72" s="1226"/>
      <c r="CH72" s="1226"/>
      <c r="CI72" s="1226"/>
      <c r="CJ72" s="1226"/>
      <c r="CK72" s="1226"/>
      <c r="CL72" s="1226"/>
      <c r="CM72" s="1226"/>
      <c r="CN72" s="1226" t="s">
        <v>535</v>
      </c>
      <c r="CO72" s="1226"/>
      <c r="CP72" s="1226"/>
      <c r="CQ72" s="1226"/>
      <c r="CR72" s="1226"/>
      <c r="CS72" s="1226"/>
      <c r="CT72" s="1226"/>
      <c r="CU72" s="1226"/>
      <c r="CV72" s="1226" t="s">
        <v>536</v>
      </c>
      <c r="CW72" s="1226"/>
      <c r="CX72" s="1226"/>
      <c r="CY72" s="1226"/>
      <c r="CZ72" s="1226"/>
      <c r="DA72" s="1226"/>
      <c r="DB72" s="1226"/>
      <c r="DC72" s="1226"/>
    </row>
    <row r="73" spans="2:107" ht="13.2" x14ac:dyDescent="0.2">
      <c r="B73" s="242"/>
      <c r="G73" s="1227"/>
      <c r="H73" s="1227"/>
      <c r="I73" s="1227"/>
      <c r="J73" s="1227"/>
      <c r="K73" s="1247"/>
      <c r="L73" s="1247"/>
      <c r="M73" s="1247"/>
      <c r="N73" s="1247"/>
      <c r="AM73" s="1219"/>
      <c r="AN73" s="1230" t="s">
        <v>579</v>
      </c>
      <c r="AO73" s="1230"/>
      <c r="AP73" s="1230"/>
      <c r="AQ73" s="1230"/>
      <c r="AR73" s="1230"/>
      <c r="AS73" s="1230"/>
      <c r="AT73" s="1230"/>
      <c r="AU73" s="1230"/>
      <c r="AV73" s="1230"/>
      <c r="AW73" s="1230"/>
      <c r="AX73" s="1230"/>
      <c r="AY73" s="1230"/>
      <c r="AZ73" s="1230"/>
      <c r="BA73" s="1230"/>
      <c r="BB73" s="1230" t="s">
        <v>580</v>
      </c>
      <c r="BC73" s="1230"/>
      <c r="BD73" s="1230"/>
      <c r="BE73" s="1230"/>
      <c r="BF73" s="1230"/>
      <c r="BG73" s="1230"/>
      <c r="BH73" s="1230"/>
      <c r="BI73" s="1230"/>
      <c r="BJ73" s="1230"/>
      <c r="BK73" s="1230"/>
      <c r="BL73" s="1230"/>
      <c r="BM73" s="1230"/>
      <c r="BN73" s="1230"/>
      <c r="BO73" s="1230"/>
      <c r="BP73" s="1231">
        <v>51.4</v>
      </c>
      <c r="BQ73" s="1231"/>
      <c r="BR73" s="1231"/>
      <c r="BS73" s="1231"/>
      <c r="BT73" s="1231"/>
      <c r="BU73" s="1231"/>
      <c r="BV73" s="1231"/>
      <c r="BW73" s="1231"/>
      <c r="BX73" s="1231">
        <v>36.299999999999997</v>
      </c>
      <c r="BY73" s="1231"/>
      <c r="BZ73" s="1231"/>
      <c r="CA73" s="1231"/>
      <c r="CB73" s="1231"/>
      <c r="CC73" s="1231"/>
      <c r="CD73" s="1231"/>
      <c r="CE73" s="1231"/>
      <c r="CF73" s="1231">
        <v>19.5</v>
      </c>
      <c r="CG73" s="1231"/>
      <c r="CH73" s="1231"/>
      <c r="CI73" s="1231"/>
      <c r="CJ73" s="1231"/>
      <c r="CK73" s="1231"/>
      <c r="CL73" s="1231"/>
      <c r="CM73" s="1231"/>
      <c r="CN73" s="1231">
        <v>2.8</v>
      </c>
      <c r="CO73" s="1231"/>
      <c r="CP73" s="1231"/>
      <c r="CQ73" s="1231"/>
      <c r="CR73" s="1231"/>
      <c r="CS73" s="1231"/>
      <c r="CT73" s="1231"/>
      <c r="CU73" s="1231"/>
      <c r="CV73" s="1231"/>
      <c r="CW73" s="1231"/>
      <c r="CX73" s="1231"/>
      <c r="CY73" s="1231"/>
      <c r="CZ73" s="1231"/>
      <c r="DA73" s="1231"/>
      <c r="DB73" s="1231"/>
      <c r="DC73" s="1231"/>
    </row>
    <row r="74" spans="2:107" ht="13.2" x14ac:dyDescent="0.2">
      <c r="B74" s="242"/>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2"/>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585</v>
      </c>
      <c r="BC75" s="1230"/>
      <c r="BD75" s="1230"/>
      <c r="BE75" s="1230"/>
      <c r="BF75" s="1230"/>
      <c r="BG75" s="1230"/>
      <c r="BH75" s="1230"/>
      <c r="BI75" s="1230"/>
      <c r="BJ75" s="1230"/>
      <c r="BK75" s="1230"/>
      <c r="BL75" s="1230"/>
      <c r="BM75" s="1230"/>
      <c r="BN75" s="1230"/>
      <c r="BO75" s="1230"/>
      <c r="BP75" s="1231">
        <v>10.9</v>
      </c>
      <c r="BQ75" s="1231"/>
      <c r="BR75" s="1231"/>
      <c r="BS75" s="1231"/>
      <c r="BT75" s="1231"/>
      <c r="BU75" s="1231"/>
      <c r="BV75" s="1231"/>
      <c r="BW75" s="1231"/>
      <c r="BX75" s="1231">
        <v>9.6999999999999993</v>
      </c>
      <c r="BY75" s="1231"/>
      <c r="BZ75" s="1231"/>
      <c r="CA75" s="1231"/>
      <c r="CB75" s="1231"/>
      <c r="CC75" s="1231"/>
      <c r="CD75" s="1231"/>
      <c r="CE75" s="1231"/>
      <c r="CF75" s="1231">
        <v>8.5</v>
      </c>
      <c r="CG75" s="1231"/>
      <c r="CH75" s="1231"/>
      <c r="CI75" s="1231"/>
      <c r="CJ75" s="1231"/>
      <c r="CK75" s="1231"/>
      <c r="CL75" s="1231"/>
      <c r="CM75" s="1231"/>
      <c r="CN75" s="1231">
        <v>8.1</v>
      </c>
      <c r="CO75" s="1231"/>
      <c r="CP75" s="1231"/>
      <c r="CQ75" s="1231"/>
      <c r="CR75" s="1231"/>
      <c r="CS75" s="1231"/>
      <c r="CT75" s="1231"/>
      <c r="CU75" s="1231"/>
      <c r="CV75" s="1231">
        <v>8</v>
      </c>
      <c r="CW75" s="1231"/>
      <c r="CX75" s="1231"/>
      <c r="CY75" s="1231"/>
      <c r="CZ75" s="1231"/>
      <c r="DA75" s="1231"/>
      <c r="DB75" s="1231"/>
      <c r="DC75" s="1231"/>
    </row>
    <row r="76" spans="2:107" ht="13.2" x14ac:dyDescent="0.2">
      <c r="B76" s="242"/>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2"/>
      <c r="G77" s="1220"/>
      <c r="H77" s="1220"/>
      <c r="I77" s="1220"/>
      <c r="J77" s="1220"/>
      <c r="K77" s="1247"/>
      <c r="L77" s="1247"/>
      <c r="M77" s="1247"/>
      <c r="N77" s="1247"/>
      <c r="AN77" s="1226" t="s">
        <v>582</v>
      </c>
      <c r="AO77" s="1226"/>
      <c r="AP77" s="1226"/>
      <c r="AQ77" s="1226"/>
      <c r="AR77" s="1226"/>
      <c r="AS77" s="1226"/>
      <c r="AT77" s="1226"/>
      <c r="AU77" s="1226"/>
      <c r="AV77" s="1226"/>
      <c r="AW77" s="1226"/>
      <c r="AX77" s="1226"/>
      <c r="AY77" s="1226"/>
      <c r="AZ77" s="1226"/>
      <c r="BA77" s="1226"/>
      <c r="BB77" s="1230" t="s">
        <v>580</v>
      </c>
      <c r="BC77" s="1230"/>
      <c r="BD77" s="1230"/>
      <c r="BE77" s="1230"/>
      <c r="BF77" s="1230"/>
      <c r="BG77" s="1230"/>
      <c r="BH77" s="1230"/>
      <c r="BI77" s="1230"/>
      <c r="BJ77" s="1230"/>
      <c r="BK77" s="1230"/>
      <c r="BL77" s="1230"/>
      <c r="BM77" s="1230"/>
      <c r="BN77" s="1230"/>
      <c r="BO77" s="1230"/>
      <c r="BP77" s="1231">
        <v>31.5</v>
      </c>
      <c r="BQ77" s="1231"/>
      <c r="BR77" s="1231"/>
      <c r="BS77" s="1231"/>
      <c r="BT77" s="1231"/>
      <c r="BU77" s="1231"/>
      <c r="BV77" s="1231"/>
      <c r="BW77" s="1231"/>
      <c r="BX77" s="1231">
        <v>23.4</v>
      </c>
      <c r="BY77" s="1231"/>
      <c r="BZ77" s="1231"/>
      <c r="CA77" s="1231"/>
      <c r="CB77" s="1231"/>
      <c r="CC77" s="1231"/>
      <c r="CD77" s="1231"/>
      <c r="CE77" s="1231"/>
      <c r="CF77" s="1231">
        <v>18.2</v>
      </c>
      <c r="CG77" s="1231"/>
      <c r="CH77" s="1231"/>
      <c r="CI77" s="1231"/>
      <c r="CJ77" s="1231"/>
      <c r="CK77" s="1231"/>
      <c r="CL77" s="1231"/>
      <c r="CM77" s="1231"/>
      <c r="CN77" s="1231">
        <v>17.100000000000001</v>
      </c>
      <c r="CO77" s="1231"/>
      <c r="CP77" s="1231"/>
      <c r="CQ77" s="1231"/>
      <c r="CR77" s="1231"/>
      <c r="CS77" s="1231"/>
      <c r="CT77" s="1231"/>
      <c r="CU77" s="1231"/>
      <c r="CV77" s="1231">
        <v>16.600000000000001</v>
      </c>
      <c r="CW77" s="1231"/>
      <c r="CX77" s="1231"/>
      <c r="CY77" s="1231"/>
      <c r="CZ77" s="1231"/>
      <c r="DA77" s="1231"/>
      <c r="DB77" s="1231"/>
      <c r="DC77" s="1231"/>
    </row>
    <row r="78" spans="2:107" ht="13.2" x14ac:dyDescent="0.2">
      <c r="B78" s="242"/>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2"/>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585</v>
      </c>
      <c r="BC79" s="1230"/>
      <c r="BD79" s="1230"/>
      <c r="BE79" s="1230"/>
      <c r="BF79" s="1230"/>
      <c r="BG79" s="1230"/>
      <c r="BH79" s="1230"/>
      <c r="BI79" s="1230"/>
      <c r="BJ79" s="1230"/>
      <c r="BK79" s="1230"/>
      <c r="BL79" s="1230"/>
      <c r="BM79" s="1230"/>
      <c r="BN79" s="1230"/>
      <c r="BO79" s="1230"/>
      <c r="BP79" s="1231">
        <v>5.4</v>
      </c>
      <c r="BQ79" s="1231"/>
      <c r="BR79" s="1231"/>
      <c r="BS79" s="1231"/>
      <c r="BT79" s="1231"/>
      <c r="BU79" s="1231"/>
      <c r="BV79" s="1231"/>
      <c r="BW79" s="1231"/>
      <c r="BX79" s="1231">
        <v>5.2</v>
      </c>
      <c r="BY79" s="1231"/>
      <c r="BZ79" s="1231"/>
      <c r="CA79" s="1231"/>
      <c r="CB79" s="1231"/>
      <c r="CC79" s="1231"/>
      <c r="CD79" s="1231"/>
      <c r="CE79" s="1231"/>
      <c r="CF79" s="1231">
        <v>5.2</v>
      </c>
      <c r="CG79" s="1231"/>
      <c r="CH79" s="1231"/>
      <c r="CI79" s="1231"/>
      <c r="CJ79" s="1231"/>
      <c r="CK79" s="1231"/>
      <c r="CL79" s="1231"/>
      <c r="CM79" s="1231"/>
      <c r="CN79" s="1231">
        <v>5.2</v>
      </c>
      <c r="CO79" s="1231"/>
      <c r="CP79" s="1231"/>
      <c r="CQ79" s="1231"/>
      <c r="CR79" s="1231"/>
      <c r="CS79" s="1231"/>
      <c r="CT79" s="1231"/>
      <c r="CU79" s="1231"/>
      <c r="CV79" s="1231">
        <v>5.2</v>
      </c>
      <c r="CW79" s="1231"/>
      <c r="CX79" s="1231"/>
      <c r="CY79" s="1231"/>
      <c r="CZ79" s="1231"/>
      <c r="DA79" s="1231"/>
      <c r="DB79" s="1231"/>
      <c r="DC79" s="1231"/>
    </row>
    <row r="80" spans="2:107" ht="13.2" x14ac:dyDescent="0.2">
      <c r="B80" s="242"/>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2"/>
    </row>
    <row r="82" spans="2:109" ht="16.2" x14ac:dyDescent="0.2">
      <c r="B82" s="242"/>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3"/>
      <c r="C83" s="294"/>
      <c r="D83" s="294"/>
      <c r="E83" s="294"/>
      <c r="F83" s="294"/>
      <c r="G83" s="294"/>
      <c r="H83" s="294"/>
      <c r="I83" s="294"/>
      <c r="J83" s="294"/>
      <c r="K83" s="294"/>
      <c r="L83" s="294"/>
      <c r="M83" s="294"/>
      <c r="N83" s="294"/>
      <c r="O83" s="294"/>
      <c r="P83" s="294"/>
      <c r="Q83" s="294"/>
      <c r="R83" s="294"/>
      <c r="S83" s="294"/>
      <c r="T83" s="294"/>
      <c r="U83" s="294"/>
      <c r="V83" s="294"/>
      <c r="W83" s="294"/>
      <c r="X83" s="294"/>
      <c r="Y83" s="294"/>
      <c r="Z83" s="294"/>
      <c r="AA83" s="294"/>
      <c r="AB83" s="294"/>
      <c r="AC83" s="294"/>
      <c r="AD83" s="294"/>
      <c r="AE83" s="294"/>
      <c r="AF83" s="294"/>
      <c r="AG83" s="294"/>
      <c r="AH83" s="294"/>
      <c r="AI83" s="294"/>
      <c r="AJ83" s="294"/>
      <c r="AK83" s="294"/>
      <c r="AL83" s="294"/>
      <c r="AM83" s="294"/>
      <c r="AN83" s="294"/>
      <c r="AO83" s="294"/>
      <c r="AP83" s="294"/>
      <c r="AQ83" s="294"/>
      <c r="AR83" s="294"/>
      <c r="AS83" s="294"/>
      <c r="AT83" s="294"/>
      <c r="AU83" s="294"/>
      <c r="AV83" s="294"/>
      <c r="AW83" s="294"/>
      <c r="AX83" s="294"/>
      <c r="AY83" s="294"/>
      <c r="AZ83" s="294"/>
      <c r="BA83" s="294"/>
      <c r="BB83" s="294"/>
      <c r="BC83" s="294"/>
      <c r="BD83" s="294"/>
      <c r="BE83" s="294"/>
      <c r="BF83" s="294"/>
      <c r="BG83" s="294"/>
      <c r="BH83" s="294"/>
      <c r="BI83" s="294"/>
      <c r="BJ83" s="294"/>
      <c r="BK83" s="294"/>
      <c r="BL83" s="294"/>
      <c r="BM83" s="294"/>
      <c r="BN83" s="294"/>
      <c r="BO83" s="294"/>
      <c r="BP83" s="294"/>
      <c r="BQ83" s="294"/>
      <c r="BR83" s="294"/>
      <c r="BS83" s="294"/>
      <c r="BT83" s="294"/>
      <c r="BU83" s="294"/>
      <c r="BV83" s="294"/>
      <c r="BW83" s="294"/>
      <c r="BX83" s="294"/>
      <c r="BY83" s="294"/>
      <c r="BZ83" s="294"/>
      <c r="CA83" s="294"/>
      <c r="CB83" s="294"/>
      <c r="CC83" s="294"/>
      <c r="CD83" s="294"/>
      <c r="CE83" s="294"/>
      <c r="CF83" s="294"/>
      <c r="CG83" s="294"/>
      <c r="CH83" s="294"/>
      <c r="CI83" s="294"/>
      <c r="CJ83" s="294"/>
      <c r="CK83" s="294"/>
      <c r="CL83" s="294"/>
      <c r="CM83" s="294"/>
      <c r="CN83" s="294"/>
      <c r="CO83" s="294"/>
      <c r="CP83" s="294"/>
      <c r="CQ83" s="294"/>
      <c r="CR83" s="294"/>
      <c r="CS83" s="294"/>
      <c r="CT83" s="294"/>
      <c r="CU83" s="294"/>
      <c r="CV83" s="294"/>
      <c r="CW83" s="294"/>
      <c r="CX83" s="294"/>
      <c r="CY83" s="294"/>
      <c r="CZ83" s="294"/>
      <c r="DA83" s="294"/>
      <c r="DB83" s="294"/>
      <c r="DC83" s="294"/>
      <c r="DD83" s="324"/>
    </row>
    <row r="84" spans="2:109" ht="13.2" x14ac:dyDescent="0.2">
      <c r="DD84" s="238"/>
      <c r="DE84" s="238"/>
    </row>
    <row r="85" spans="2:109" ht="13.2" x14ac:dyDescent="0.2">
      <c r="DD85" s="238"/>
      <c r="DE85" s="238"/>
    </row>
  </sheetData>
  <sheetProtection algorithmName="SHA-512" hashValue="eAen1H0MU72l6yiItAdRfu4y7V0c5ZV2PJRk54j55452FDV6zXvxv/0ZPcznBZBhIlgJjnq4fYbiA7qONIPPRA==" saltValue="PAOHAjTqWccTN6uNE+IOg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6041E-B17A-4184-A99A-CE686E327BBF}">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37" customWidth="1"/>
    <col min="35" max="122" width="2.44140625" style="236" customWidth="1"/>
    <col min="123" max="16384" width="2.44140625" style="236" hidden="1"/>
  </cols>
  <sheetData>
    <row r="1" spans="1:34" ht="13.5" customHeight="1" x14ac:dyDescent="0.2">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row>
    <row r="2" spans="1:34" ht="13.2" x14ac:dyDescent="0.2">
      <c r="S2" s="236"/>
      <c r="AH2" s="236"/>
    </row>
    <row r="3" spans="1:34" ht="13.2" x14ac:dyDescent="0.2">
      <c r="C3" s="236"/>
      <c r="D3" s="236"/>
      <c r="E3" s="236"/>
      <c r="F3" s="236"/>
      <c r="G3" s="236"/>
      <c r="H3" s="236"/>
      <c r="I3" s="236"/>
      <c r="J3" s="236"/>
      <c r="K3" s="236"/>
      <c r="L3" s="236"/>
      <c r="M3" s="236"/>
      <c r="N3" s="236"/>
      <c r="O3" s="236"/>
      <c r="P3" s="236"/>
      <c r="Q3" s="236"/>
      <c r="R3" s="236"/>
      <c r="S3" s="236"/>
      <c r="U3" s="236"/>
      <c r="V3" s="236"/>
      <c r="W3" s="236"/>
      <c r="X3" s="236"/>
      <c r="Y3" s="236"/>
      <c r="Z3" s="236"/>
      <c r="AA3" s="236"/>
      <c r="AB3" s="236"/>
      <c r="AC3" s="236"/>
      <c r="AD3" s="236"/>
      <c r="AE3" s="236"/>
      <c r="AF3" s="236"/>
      <c r="AG3" s="236"/>
      <c r="AH3" s="236"/>
    </row>
    <row r="4" spans="1:34" ht="13.2" x14ac:dyDescent="0.2"/>
    <row r="5" spans="1:34" ht="13.2" x14ac:dyDescent="0.2"/>
    <row r="6" spans="1:34" ht="13.2" x14ac:dyDescent="0.2"/>
    <row r="7" spans="1:34" ht="13.2" x14ac:dyDescent="0.2"/>
    <row r="8" spans="1:34" ht="13.2" x14ac:dyDescent="0.2"/>
    <row r="9" spans="1:34" ht="13.2" x14ac:dyDescent="0.2">
      <c r="AH9" s="236"/>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36"/>
    </row>
    <row r="18" spans="12:34" ht="13.2" x14ac:dyDescent="0.2"/>
    <row r="19" spans="12:34" ht="13.2" x14ac:dyDescent="0.2"/>
    <row r="20" spans="12:34" ht="13.2" x14ac:dyDescent="0.2">
      <c r="AH20" s="236"/>
    </row>
    <row r="21" spans="12:34" ht="13.2" x14ac:dyDescent="0.2">
      <c r="AH21" s="236"/>
    </row>
    <row r="22" spans="12:34" ht="13.2" x14ac:dyDescent="0.2"/>
    <row r="23" spans="12:34" ht="13.2" x14ac:dyDescent="0.2"/>
    <row r="24" spans="12:34" ht="13.2" x14ac:dyDescent="0.2">
      <c r="Q24" s="236"/>
    </row>
    <row r="25" spans="12:34" ht="13.2" x14ac:dyDescent="0.2"/>
    <row r="26" spans="12:34" ht="13.2" x14ac:dyDescent="0.2"/>
    <row r="27" spans="12:34" ht="13.2" x14ac:dyDescent="0.2"/>
    <row r="28" spans="12:34" ht="13.2" x14ac:dyDescent="0.2">
      <c r="O28" s="236"/>
      <c r="T28" s="236"/>
      <c r="AH28" s="236"/>
    </row>
    <row r="29" spans="12:34" ht="13.2" x14ac:dyDescent="0.2"/>
    <row r="30" spans="12:34" ht="13.2" x14ac:dyDescent="0.2"/>
    <row r="31" spans="12:34" ht="13.2" x14ac:dyDescent="0.2">
      <c r="Q31" s="236"/>
    </row>
    <row r="32" spans="12:34" ht="13.2" x14ac:dyDescent="0.2">
      <c r="L32" s="236"/>
    </row>
    <row r="33" spans="2:34" ht="13.2" x14ac:dyDescent="0.2">
      <c r="C33" s="236"/>
      <c r="E33" s="236"/>
      <c r="G33" s="236"/>
      <c r="I33" s="236"/>
      <c r="X33" s="236"/>
    </row>
    <row r="34" spans="2:34" ht="13.2" x14ac:dyDescent="0.2">
      <c r="B34" s="236"/>
      <c r="P34" s="236"/>
      <c r="R34" s="236"/>
      <c r="T34" s="236"/>
    </row>
    <row r="35" spans="2:34" ht="13.2" x14ac:dyDescent="0.2">
      <c r="D35" s="236"/>
      <c r="W35" s="236"/>
      <c r="AC35" s="236"/>
      <c r="AD35" s="236"/>
      <c r="AE35" s="236"/>
      <c r="AF35" s="236"/>
      <c r="AG35" s="236"/>
      <c r="AH35" s="236"/>
    </row>
    <row r="36" spans="2:34" ht="13.2" x14ac:dyDescent="0.2">
      <c r="H36" s="236"/>
      <c r="J36" s="236"/>
      <c r="K36" s="236"/>
      <c r="M36" s="236"/>
      <c r="Y36" s="236"/>
      <c r="Z36" s="236"/>
      <c r="AA36" s="236"/>
      <c r="AB36" s="236"/>
      <c r="AC36" s="236"/>
      <c r="AD36" s="236"/>
      <c r="AE36" s="236"/>
      <c r="AF36" s="236"/>
      <c r="AG36" s="236"/>
      <c r="AH36" s="236"/>
    </row>
    <row r="37" spans="2:34" ht="13.2" x14ac:dyDescent="0.2">
      <c r="AH37" s="236"/>
    </row>
    <row r="38" spans="2:34" ht="13.2" x14ac:dyDescent="0.2">
      <c r="AG38" s="236"/>
      <c r="AH38" s="236"/>
    </row>
    <row r="39" spans="2:34" ht="13.2" x14ac:dyDescent="0.2"/>
    <row r="40" spans="2:34" ht="13.2" x14ac:dyDescent="0.2">
      <c r="X40" s="236"/>
    </row>
    <row r="41" spans="2:34" ht="13.2" x14ac:dyDescent="0.2">
      <c r="R41" s="236"/>
    </row>
    <row r="42" spans="2:34" ht="13.2" x14ac:dyDescent="0.2">
      <c r="W42" s="236"/>
    </row>
    <row r="43" spans="2:34" ht="13.2" x14ac:dyDescent="0.2">
      <c r="Y43" s="236"/>
      <c r="Z43" s="236"/>
      <c r="AA43" s="236"/>
      <c r="AB43" s="236"/>
      <c r="AC43" s="236"/>
      <c r="AD43" s="236"/>
      <c r="AE43" s="236"/>
      <c r="AF43" s="236"/>
      <c r="AG43" s="236"/>
      <c r="AH43" s="236"/>
    </row>
    <row r="44" spans="2:34" ht="13.2" x14ac:dyDescent="0.2">
      <c r="AH44" s="236"/>
    </row>
    <row r="45" spans="2:34" ht="13.2" x14ac:dyDescent="0.2">
      <c r="X45" s="236"/>
    </row>
    <row r="46" spans="2:34" ht="13.2" x14ac:dyDescent="0.2"/>
    <row r="47" spans="2:34" ht="13.2" x14ac:dyDescent="0.2"/>
    <row r="48" spans="2:34" ht="13.2" x14ac:dyDescent="0.2">
      <c r="W48" s="236"/>
      <c r="Y48" s="236"/>
      <c r="Z48" s="236"/>
      <c r="AA48" s="236"/>
      <c r="AB48" s="236"/>
      <c r="AC48" s="236"/>
      <c r="AD48" s="236"/>
      <c r="AE48" s="236"/>
      <c r="AF48" s="236"/>
      <c r="AG48" s="236"/>
      <c r="AH48" s="236"/>
    </row>
    <row r="49" spans="28:34" ht="13.2" x14ac:dyDescent="0.2"/>
    <row r="50" spans="28:34" ht="13.2" x14ac:dyDescent="0.2">
      <c r="AE50" s="236"/>
      <c r="AF50" s="236"/>
      <c r="AG50" s="236"/>
      <c r="AH50" s="236"/>
    </row>
    <row r="51" spans="28:34" ht="13.2" x14ac:dyDescent="0.2">
      <c r="AC51" s="236"/>
      <c r="AD51" s="236"/>
      <c r="AE51" s="236"/>
      <c r="AF51" s="236"/>
      <c r="AG51" s="236"/>
      <c r="AH51" s="236"/>
    </row>
    <row r="52" spans="28:34" ht="13.2" x14ac:dyDescent="0.2"/>
    <row r="53" spans="28:34" ht="13.2" x14ac:dyDescent="0.2">
      <c r="AF53" s="236"/>
      <c r="AG53" s="236"/>
      <c r="AH53" s="236"/>
    </row>
    <row r="54" spans="28:34" ht="13.2" x14ac:dyDescent="0.2">
      <c r="AH54" s="236"/>
    </row>
    <row r="55" spans="28:34" ht="13.2" x14ac:dyDescent="0.2"/>
    <row r="56" spans="28:34" ht="13.2" x14ac:dyDescent="0.2">
      <c r="AB56" s="236"/>
      <c r="AC56" s="236"/>
      <c r="AD56" s="236"/>
      <c r="AE56" s="236"/>
      <c r="AF56" s="236"/>
      <c r="AG56" s="236"/>
      <c r="AH56" s="236"/>
    </row>
    <row r="57" spans="28:34" ht="13.2" x14ac:dyDescent="0.2">
      <c r="AH57" s="236"/>
    </row>
    <row r="58" spans="28:34" ht="13.2" x14ac:dyDescent="0.2">
      <c r="AH58" s="236"/>
    </row>
    <row r="59" spans="28:34" ht="13.2" x14ac:dyDescent="0.2"/>
    <row r="60" spans="28:34" ht="13.2" x14ac:dyDescent="0.2"/>
    <row r="61" spans="28:34" ht="13.2" x14ac:dyDescent="0.2"/>
    <row r="62" spans="28:34" ht="13.2" x14ac:dyDescent="0.2"/>
    <row r="63" spans="28:34" ht="13.2" x14ac:dyDescent="0.2">
      <c r="AH63" s="236"/>
    </row>
    <row r="64" spans="28:34" ht="13.2" x14ac:dyDescent="0.2">
      <c r="AG64" s="236"/>
      <c r="AH64" s="236"/>
    </row>
    <row r="65" spans="28:34" ht="13.2" x14ac:dyDescent="0.2"/>
    <row r="66" spans="28:34" ht="13.2" x14ac:dyDescent="0.2"/>
    <row r="67" spans="28:34" ht="13.2" x14ac:dyDescent="0.2"/>
    <row r="68" spans="28:34" ht="13.2" x14ac:dyDescent="0.2">
      <c r="AB68" s="236"/>
      <c r="AC68" s="236"/>
      <c r="AD68" s="236"/>
      <c r="AE68" s="236"/>
      <c r="AF68" s="236"/>
      <c r="AG68" s="236"/>
      <c r="AH68" s="236"/>
    </row>
    <row r="69" spans="28:34" ht="13.2" x14ac:dyDescent="0.2">
      <c r="AF69" s="236"/>
      <c r="AG69" s="236"/>
      <c r="AH69" s="236"/>
    </row>
    <row r="70" spans="28:34" ht="13.2" x14ac:dyDescent="0.2"/>
    <row r="71" spans="28:34" ht="13.2" x14ac:dyDescent="0.2"/>
    <row r="72" spans="28:34" ht="13.2" x14ac:dyDescent="0.2"/>
    <row r="73" spans="28:34" ht="13.2" x14ac:dyDescent="0.2"/>
    <row r="74" spans="28:34" ht="13.2" x14ac:dyDescent="0.2"/>
    <row r="75" spans="28:34" ht="13.2" x14ac:dyDescent="0.2">
      <c r="AH75" s="236"/>
    </row>
    <row r="76" spans="28:34" ht="13.2" x14ac:dyDescent="0.2">
      <c r="AF76" s="236"/>
      <c r="AG76" s="236"/>
      <c r="AH76" s="236"/>
    </row>
    <row r="77" spans="28:34" ht="13.2" x14ac:dyDescent="0.2">
      <c r="AG77" s="236"/>
      <c r="AH77" s="236"/>
    </row>
    <row r="78" spans="28:34" ht="13.2" x14ac:dyDescent="0.2"/>
    <row r="79" spans="28:34" ht="13.2" x14ac:dyDescent="0.2"/>
    <row r="80" spans="28:34" ht="13.2" x14ac:dyDescent="0.2"/>
    <row r="81" spans="25:34" ht="13.2" x14ac:dyDescent="0.2"/>
    <row r="82" spans="25:34" ht="13.2" x14ac:dyDescent="0.2">
      <c r="Y82" s="236"/>
    </row>
    <row r="83" spans="25:34" ht="13.2" x14ac:dyDescent="0.2">
      <c r="Y83" s="236"/>
      <c r="Z83" s="236"/>
      <c r="AA83" s="236"/>
      <c r="AB83" s="236"/>
      <c r="AC83" s="236"/>
      <c r="AD83" s="236"/>
      <c r="AE83" s="236"/>
      <c r="AF83" s="236"/>
      <c r="AG83" s="236"/>
      <c r="AH83" s="236"/>
    </row>
    <row r="84" spans="25:34" ht="13.2" x14ac:dyDescent="0.2"/>
    <row r="85" spans="25:34" ht="13.2" x14ac:dyDescent="0.2"/>
    <row r="86" spans="25:34" ht="13.2" x14ac:dyDescent="0.2"/>
    <row r="87" spans="25:34" ht="13.2" x14ac:dyDescent="0.2"/>
    <row r="88" spans="25:34" ht="13.2" x14ac:dyDescent="0.2">
      <c r="AH88" s="236"/>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36"/>
      <c r="AG94" s="236"/>
      <c r="AH94" s="236"/>
    </row>
    <row r="95" spans="25:34" ht="13.5" customHeight="1" x14ac:dyDescent="0.2">
      <c r="AH95" s="236"/>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6"/>
    </row>
    <row r="102" spans="33:34" ht="13.5" customHeight="1" x14ac:dyDescent="0.2"/>
    <row r="103" spans="33:34" ht="13.5" customHeight="1" x14ac:dyDescent="0.2"/>
    <row r="104" spans="33:34" ht="13.5" customHeight="1" x14ac:dyDescent="0.2">
      <c r="AG104" s="236"/>
      <c r="AH104" s="236"/>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6"/>
    </row>
    <row r="117" spans="34:122" ht="13.5" customHeight="1" x14ac:dyDescent="0.2"/>
    <row r="118" spans="34:122" ht="13.5" customHeight="1" x14ac:dyDescent="0.2"/>
    <row r="119" spans="34:122" ht="13.5" customHeight="1" x14ac:dyDescent="0.2"/>
    <row r="120" spans="34:122" ht="13.5" customHeight="1" x14ac:dyDescent="0.2">
      <c r="AH120" s="236"/>
    </row>
    <row r="121" spans="34:122" ht="13.5" customHeight="1" x14ac:dyDescent="0.2">
      <c r="AH121" s="236"/>
    </row>
    <row r="122" spans="34:122" ht="13.5" customHeight="1" x14ac:dyDescent="0.2"/>
    <row r="123" spans="34:122" ht="13.5" customHeight="1" x14ac:dyDescent="0.2"/>
    <row r="124" spans="34:122" ht="13.5" customHeight="1" x14ac:dyDescent="0.2"/>
    <row r="125" spans="34:122" ht="13.5" customHeight="1" x14ac:dyDescent="0.2">
      <c r="DR125" s="236" t="s">
        <v>482</v>
      </c>
    </row>
  </sheetData>
  <sheetProtection algorithmName="SHA-512" hashValue="BF8d4zNocuiEiZasGXl9gZzZ9uuDPJ09VgMcfxZlw8bbvXQmx1lrj/+vZfkhsc4Py8NtUxrNOh5fzzL5Zge6nQ==" saltValue="Z8DnzrOdZFPWWditjml/w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76370-0485-4624-AA3D-B7749D00DD35}">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37" customWidth="1"/>
    <col min="35" max="122" width="2.44140625" style="236" customWidth="1"/>
    <col min="123" max="16384" width="2.44140625" style="236" hidden="1"/>
  </cols>
  <sheetData>
    <row r="1" spans="2:34" ht="13.5" customHeight="1" x14ac:dyDescent="0.2">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row>
    <row r="2" spans="2:34" ht="13.2" x14ac:dyDescent="0.2">
      <c r="S2" s="236"/>
      <c r="AH2" s="236"/>
    </row>
    <row r="3" spans="2:34" ht="13.2" x14ac:dyDescent="0.2">
      <c r="C3" s="236"/>
      <c r="D3" s="236"/>
      <c r="E3" s="236"/>
      <c r="F3" s="236"/>
      <c r="G3" s="236"/>
      <c r="H3" s="236"/>
      <c r="I3" s="236"/>
      <c r="J3" s="236"/>
      <c r="K3" s="236"/>
      <c r="L3" s="236"/>
      <c r="M3" s="236"/>
      <c r="N3" s="236"/>
      <c r="O3" s="236"/>
      <c r="P3" s="236"/>
      <c r="Q3" s="236"/>
      <c r="R3" s="236"/>
      <c r="S3" s="236"/>
      <c r="U3" s="236"/>
      <c r="V3" s="236"/>
      <c r="W3" s="236"/>
      <c r="X3" s="236"/>
      <c r="Y3" s="236"/>
      <c r="Z3" s="236"/>
      <c r="AA3" s="236"/>
      <c r="AB3" s="236"/>
      <c r="AC3" s="236"/>
      <c r="AD3" s="236"/>
      <c r="AE3" s="236"/>
      <c r="AF3" s="236"/>
      <c r="AG3" s="236"/>
      <c r="AH3" s="236"/>
    </row>
    <row r="4" spans="2:34" ht="13.2" x14ac:dyDescent="0.2"/>
    <row r="5" spans="2:34" ht="13.2" x14ac:dyDescent="0.2"/>
    <row r="6" spans="2:34" ht="13.2" x14ac:dyDescent="0.2"/>
    <row r="7" spans="2:34" ht="13.2" x14ac:dyDescent="0.2"/>
    <row r="8" spans="2:34" ht="13.2" x14ac:dyDescent="0.2"/>
    <row r="9" spans="2:34" ht="13.2" x14ac:dyDescent="0.2">
      <c r="AH9" s="236"/>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36"/>
    </row>
    <row r="18" spans="12:34" ht="13.2" x14ac:dyDescent="0.2"/>
    <row r="19" spans="12:34" ht="13.2" x14ac:dyDescent="0.2"/>
    <row r="20" spans="12:34" ht="13.2" x14ac:dyDescent="0.2">
      <c r="AH20" s="236"/>
    </row>
    <row r="21" spans="12:34" ht="13.2" x14ac:dyDescent="0.2">
      <c r="AH21" s="236"/>
    </row>
    <row r="22" spans="12:34" ht="13.2" x14ac:dyDescent="0.2"/>
    <row r="23" spans="12:34" ht="13.2" x14ac:dyDescent="0.2"/>
    <row r="24" spans="12:34" ht="13.2" x14ac:dyDescent="0.2">
      <c r="Q24" s="236"/>
    </row>
    <row r="25" spans="12:34" ht="13.2" x14ac:dyDescent="0.2"/>
    <row r="26" spans="12:34" ht="13.2" x14ac:dyDescent="0.2"/>
    <row r="27" spans="12:34" ht="13.2" x14ac:dyDescent="0.2"/>
    <row r="28" spans="12:34" ht="13.2" x14ac:dyDescent="0.2">
      <c r="O28" s="236"/>
      <c r="T28" s="236"/>
      <c r="AH28" s="236"/>
    </row>
    <row r="29" spans="12:34" ht="13.2" x14ac:dyDescent="0.2"/>
    <row r="30" spans="12:34" ht="13.2" x14ac:dyDescent="0.2"/>
    <row r="31" spans="12:34" ht="13.2" x14ac:dyDescent="0.2">
      <c r="Q31" s="236"/>
    </row>
    <row r="32" spans="12:34" ht="13.2" x14ac:dyDescent="0.2">
      <c r="L32" s="236"/>
    </row>
    <row r="33" spans="2:34" ht="13.2" x14ac:dyDescent="0.2">
      <c r="C33" s="236"/>
      <c r="E33" s="236"/>
      <c r="G33" s="236"/>
      <c r="I33" s="236"/>
      <c r="X33" s="236"/>
    </row>
    <row r="34" spans="2:34" ht="13.2" x14ac:dyDescent="0.2">
      <c r="B34" s="236"/>
      <c r="P34" s="236"/>
      <c r="R34" s="236"/>
      <c r="T34" s="236"/>
    </row>
    <row r="35" spans="2:34" ht="13.2" x14ac:dyDescent="0.2">
      <c r="D35" s="236"/>
      <c r="W35" s="236"/>
      <c r="AC35" s="236"/>
      <c r="AD35" s="236"/>
      <c r="AE35" s="236"/>
      <c r="AF35" s="236"/>
      <c r="AG35" s="236"/>
      <c r="AH35" s="236"/>
    </row>
    <row r="36" spans="2:34" ht="13.2" x14ac:dyDescent="0.2">
      <c r="H36" s="236"/>
      <c r="J36" s="236"/>
      <c r="K36" s="236"/>
      <c r="M36" s="236"/>
      <c r="Y36" s="236"/>
      <c r="Z36" s="236"/>
      <c r="AA36" s="236"/>
      <c r="AB36" s="236"/>
      <c r="AC36" s="236"/>
      <c r="AD36" s="236"/>
      <c r="AE36" s="236"/>
      <c r="AF36" s="236"/>
      <c r="AG36" s="236"/>
      <c r="AH36" s="236"/>
    </row>
    <row r="37" spans="2:34" ht="13.2" x14ac:dyDescent="0.2">
      <c r="AH37" s="236"/>
    </row>
    <row r="38" spans="2:34" ht="13.2" x14ac:dyDescent="0.2">
      <c r="AG38" s="236"/>
      <c r="AH38" s="236"/>
    </row>
    <row r="39" spans="2:34" ht="13.2" x14ac:dyDescent="0.2"/>
    <row r="40" spans="2:34" ht="13.2" x14ac:dyDescent="0.2">
      <c r="X40" s="236"/>
    </row>
    <row r="41" spans="2:34" ht="13.2" x14ac:dyDescent="0.2">
      <c r="R41" s="236"/>
    </row>
    <row r="42" spans="2:34" ht="13.2" x14ac:dyDescent="0.2">
      <c r="W42" s="236"/>
    </row>
    <row r="43" spans="2:34" ht="13.2" x14ac:dyDescent="0.2">
      <c r="Y43" s="236"/>
      <c r="Z43" s="236"/>
      <c r="AA43" s="236"/>
      <c r="AB43" s="236"/>
      <c r="AC43" s="236"/>
      <c r="AD43" s="236"/>
      <c r="AE43" s="236"/>
      <c r="AF43" s="236"/>
      <c r="AG43" s="236"/>
      <c r="AH43" s="236"/>
    </row>
    <row r="44" spans="2:34" ht="13.2" x14ac:dyDescent="0.2">
      <c r="AH44" s="236"/>
    </row>
    <row r="45" spans="2:34" ht="13.2" x14ac:dyDescent="0.2">
      <c r="X45" s="236"/>
    </row>
    <row r="46" spans="2:34" ht="13.2" x14ac:dyDescent="0.2"/>
    <row r="47" spans="2:34" ht="13.2" x14ac:dyDescent="0.2"/>
    <row r="48" spans="2:34" ht="13.2" x14ac:dyDescent="0.2">
      <c r="W48" s="236"/>
      <c r="Y48" s="236"/>
      <c r="Z48" s="236"/>
      <c r="AA48" s="236"/>
      <c r="AB48" s="236"/>
      <c r="AC48" s="236"/>
      <c r="AD48" s="236"/>
      <c r="AE48" s="236"/>
      <c r="AF48" s="236"/>
      <c r="AG48" s="236"/>
      <c r="AH48" s="236"/>
    </row>
    <row r="49" spans="28:34" ht="13.2" x14ac:dyDescent="0.2"/>
    <row r="50" spans="28:34" ht="13.2" x14ac:dyDescent="0.2">
      <c r="AE50" s="236"/>
      <c r="AF50" s="236"/>
      <c r="AG50" s="236"/>
      <c r="AH50" s="236"/>
    </row>
    <row r="51" spans="28:34" ht="13.2" x14ac:dyDescent="0.2">
      <c r="AC51" s="236"/>
      <c r="AD51" s="236"/>
      <c r="AE51" s="236"/>
      <c r="AF51" s="236"/>
      <c r="AG51" s="236"/>
      <c r="AH51" s="236"/>
    </row>
    <row r="52" spans="28:34" ht="13.2" x14ac:dyDescent="0.2"/>
    <row r="53" spans="28:34" ht="13.2" x14ac:dyDescent="0.2">
      <c r="AF53" s="236"/>
      <c r="AG53" s="236"/>
      <c r="AH53" s="236"/>
    </row>
    <row r="54" spans="28:34" ht="13.2" x14ac:dyDescent="0.2">
      <c r="AH54" s="236"/>
    </row>
    <row r="55" spans="28:34" ht="13.2" x14ac:dyDescent="0.2"/>
    <row r="56" spans="28:34" ht="13.2" x14ac:dyDescent="0.2">
      <c r="AB56" s="236"/>
      <c r="AC56" s="236"/>
      <c r="AD56" s="236"/>
      <c r="AE56" s="236"/>
      <c r="AF56" s="236"/>
      <c r="AG56" s="236"/>
      <c r="AH56" s="236"/>
    </row>
    <row r="57" spans="28:34" ht="13.2" x14ac:dyDescent="0.2">
      <c r="AH57" s="236"/>
    </row>
    <row r="58" spans="28:34" ht="13.2" x14ac:dyDescent="0.2">
      <c r="AH58" s="236"/>
    </row>
    <row r="59" spans="28:34" ht="13.2" x14ac:dyDescent="0.2">
      <c r="AG59" s="236"/>
      <c r="AH59" s="236"/>
    </row>
    <row r="60" spans="28:34" ht="13.2" x14ac:dyDescent="0.2"/>
    <row r="61" spans="28:34" ht="13.2" x14ac:dyDescent="0.2"/>
    <row r="62" spans="28:34" ht="13.2" x14ac:dyDescent="0.2"/>
    <row r="63" spans="28:34" ht="13.2" x14ac:dyDescent="0.2">
      <c r="AH63" s="236"/>
    </row>
    <row r="64" spans="28:34" ht="13.2" x14ac:dyDescent="0.2">
      <c r="AG64" s="236"/>
      <c r="AH64" s="236"/>
    </row>
    <row r="65" spans="28:34" ht="13.2" x14ac:dyDescent="0.2"/>
    <row r="66" spans="28:34" ht="13.2" x14ac:dyDescent="0.2"/>
    <row r="67" spans="28:34" ht="13.2" x14ac:dyDescent="0.2"/>
    <row r="68" spans="28:34" ht="13.2" x14ac:dyDescent="0.2">
      <c r="AB68" s="236"/>
      <c r="AC68" s="236"/>
      <c r="AD68" s="236"/>
      <c r="AE68" s="236"/>
      <c r="AF68" s="236"/>
      <c r="AG68" s="236"/>
      <c r="AH68" s="236"/>
    </row>
    <row r="69" spans="28:34" ht="13.2" x14ac:dyDescent="0.2">
      <c r="AF69" s="236"/>
      <c r="AG69" s="236"/>
      <c r="AH69" s="236"/>
    </row>
    <row r="70" spans="28:34" ht="13.2" x14ac:dyDescent="0.2"/>
    <row r="71" spans="28:34" ht="13.2" x14ac:dyDescent="0.2"/>
    <row r="72" spans="28:34" ht="13.2" x14ac:dyDescent="0.2"/>
    <row r="73" spans="28:34" ht="13.2" x14ac:dyDescent="0.2"/>
    <row r="74" spans="28:34" ht="13.2" x14ac:dyDescent="0.2"/>
    <row r="75" spans="28:34" ht="13.2" x14ac:dyDescent="0.2">
      <c r="AH75" s="236"/>
    </row>
    <row r="76" spans="28:34" ht="13.2" x14ac:dyDescent="0.2">
      <c r="AF76" s="236"/>
      <c r="AG76" s="236"/>
      <c r="AH76" s="236"/>
    </row>
    <row r="77" spans="28:34" ht="13.2" x14ac:dyDescent="0.2">
      <c r="AG77" s="236"/>
      <c r="AH77" s="236"/>
    </row>
    <row r="78" spans="28:34" ht="13.2" x14ac:dyDescent="0.2"/>
    <row r="79" spans="28:34" ht="13.2" x14ac:dyDescent="0.2"/>
    <row r="80" spans="28:34" ht="13.2" x14ac:dyDescent="0.2"/>
    <row r="81" spans="25:34" ht="13.2" x14ac:dyDescent="0.2"/>
    <row r="82" spans="25:34" ht="13.2" x14ac:dyDescent="0.2">
      <c r="Y82" s="236"/>
    </row>
    <row r="83" spans="25:34" ht="13.2" x14ac:dyDescent="0.2">
      <c r="Y83" s="236"/>
      <c r="Z83" s="236"/>
      <c r="AA83" s="236"/>
      <c r="AB83" s="236"/>
      <c r="AC83" s="236"/>
      <c r="AD83" s="236"/>
      <c r="AE83" s="236"/>
      <c r="AF83" s="236"/>
      <c r="AG83" s="236"/>
      <c r="AH83" s="236"/>
    </row>
    <row r="84" spans="25:34" ht="13.2" x14ac:dyDescent="0.2"/>
    <row r="85" spans="25:34" ht="13.2" x14ac:dyDescent="0.2"/>
    <row r="86" spans="25:34" ht="13.2" x14ac:dyDescent="0.2"/>
    <row r="87" spans="25:34" ht="13.2" x14ac:dyDescent="0.2"/>
    <row r="88" spans="25:34" ht="13.2" x14ac:dyDescent="0.2">
      <c r="AH88" s="236"/>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36"/>
      <c r="AG94" s="236"/>
      <c r="AH94" s="236"/>
    </row>
    <row r="95" spans="25:34" ht="13.5" customHeight="1" x14ac:dyDescent="0.2">
      <c r="AH95" s="236"/>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6"/>
    </row>
    <row r="102" spans="33:34" ht="13.5" customHeight="1" x14ac:dyDescent="0.2"/>
    <row r="103" spans="33:34" ht="13.5" customHeight="1" x14ac:dyDescent="0.2"/>
    <row r="104" spans="33:34" ht="13.5" customHeight="1" x14ac:dyDescent="0.2">
      <c r="AG104" s="236"/>
      <c r="AH104" s="236"/>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6"/>
    </row>
    <row r="117" spans="34:122" ht="13.5" customHeight="1" x14ac:dyDescent="0.2"/>
    <row r="118" spans="34:122" ht="13.5" customHeight="1" x14ac:dyDescent="0.2"/>
    <row r="119" spans="34:122" ht="13.5" customHeight="1" x14ac:dyDescent="0.2"/>
    <row r="120" spans="34:122" ht="13.5" customHeight="1" x14ac:dyDescent="0.2">
      <c r="AH120" s="236"/>
    </row>
    <row r="121" spans="34:122" ht="13.5" customHeight="1" x14ac:dyDescent="0.2">
      <c r="AH121" s="236"/>
    </row>
    <row r="122" spans="34:122" ht="13.5" customHeight="1" x14ac:dyDescent="0.2"/>
    <row r="123" spans="34:122" ht="13.5" customHeight="1" x14ac:dyDescent="0.2"/>
    <row r="124" spans="34:122" ht="13.5" customHeight="1" x14ac:dyDescent="0.2"/>
    <row r="125" spans="34:122" ht="13.5" customHeight="1" x14ac:dyDescent="0.2">
      <c r="DR125" s="236" t="s">
        <v>482</v>
      </c>
    </row>
  </sheetData>
  <sheetProtection algorithmName="SHA-512" hashValue="egwyb4cnh8A3wliCCuQM3FrQcv8rBQV+9s+lh6vTz77+uhU+LcJu6FsFjGuIP4WZJUWdKjLLeUVoNKgICD3Ubg==" saltValue="4BzYUISotrz+NhcLBHjvU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25" customWidth="1"/>
    <col min="2" max="8" width="13.33203125" style="125" customWidth="1"/>
    <col min="9" max="16384" width="11.109375" style="125"/>
  </cols>
  <sheetData>
    <row r="1" spans="1:8" x14ac:dyDescent="0.2">
      <c r="A1" s="119"/>
      <c r="B1" s="120"/>
      <c r="C1" s="121"/>
      <c r="D1" s="122"/>
      <c r="E1" s="123"/>
      <c r="F1" s="123"/>
      <c r="G1" s="123"/>
      <c r="H1" s="124"/>
    </row>
    <row r="2" spans="1:8" x14ac:dyDescent="0.2">
      <c r="A2" s="126"/>
      <c r="B2" s="127"/>
      <c r="C2" s="128"/>
      <c r="D2" s="129" t="s">
        <v>50</v>
      </c>
      <c r="E2" s="130"/>
      <c r="F2" s="131" t="s">
        <v>531</v>
      </c>
      <c r="G2" s="132"/>
      <c r="H2" s="133"/>
    </row>
    <row r="3" spans="1:8" x14ac:dyDescent="0.2">
      <c r="A3" s="129" t="s">
        <v>524</v>
      </c>
      <c r="B3" s="134"/>
      <c r="C3" s="135"/>
      <c r="D3" s="136">
        <v>43385</v>
      </c>
      <c r="E3" s="137"/>
      <c r="F3" s="138">
        <v>52191</v>
      </c>
      <c r="G3" s="139"/>
      <c r="H3" s="140"/>
    </row>
    <row r="4" spans="1:8" x14ac:dyDescent="0.2">
      <c r="A4" s="141"/>
      <c r="B4" s="142"/>
      <c r="C4" s="143"/>
      <c r="D4" s="144">
        <v>22713</v>
      </c>
      <c r="E4" s="145"/>
      <c r="F4" s="146">
        <v>26807</v>
      </c>
      <c r="G4" s="147"/>
      <c r="H4" s="148"/>
    </row>
    <row r="5" spans="1:8" x14ac:dyDescent="0.2">
      <c r="A5" s="129" t="s">
        <v>526</v>
      </c>
      <c r="B5" s="134"/>
      <c r="C5" s="135"/>
      <c r="D5" s="136">
        <v>36378</v>
      </c>
      <c r="E5" s="137"/>
      <c r="F5" s="138">
        <v>48105</v>
      </c>
      <c r="G5" s="139"/>
      <c r="H5" s="140"/>
    </row>
    <row r="6" spans="1:8" x14ac:dyDescent="0.2">
      <c r="A6" s="141"/>
      <c r="B6" s="142"/>
      <c r="C6" s="143"/>
      <c r="D6" s="144">
        <v>23391</v>
      </c>
      <c r="E6" s="145"/>
      <c r="F6" s="146">
        <v>24072</v>
      </c>
      <c r="G6" s="147"/>
      <c r="H6" s="148"/>
    </row>
    <row r="7" spans="1:8" x14ac:dyDescent="0.2">
      <c r="A7" s="129" t="s">
        <v>527</v>
      </c>
      <c r="B7" s="134"/>
      <c r="C7" s="135"/>
      <c r="D7" s="136">
        <v>28814</v>
      </c>
      <c r="E7" s="137"/>
      <c r="F7" s="138">
        <v>47446</v>
      </c>
      <c r="G7" s="139"/>
      <c r="H7" s="140"/>
    </row>
    <row r="8" spans="1:8" x14ac:dyDescent="0.2">
      <c r="A8" s="141"/>
      <c r="B8" s="142"/>
      <c r="C8" s="143"/>
      <c r="D8" s="144">
        <v>19102</v>
      </c>
      <c r="E8" s="145"/>
      <c r="F8" s="146">
        <v>24371</v>
      </c>
      <c r="G8" s="147"/>
      <c r="H8" s="148"/>
    </row>
    <row r="9" spans="1:8" x14ac:dyDescent="0.2">
      <c r="A9" s="129" t="s">
        <v>528</v>
      </c>
      <c r="B9" s="134"/>
      <c r="C9" s="135"/>
      <c r="D9" s="136">
        <v>27204</v>
      </c>
      <c r="E9" s="137"/>
      <c r="F9" s="138">
        <v>48387</v>
      </c>
      <c r="G9" s="139"/>
      <c r="H9" s="140"/>
    </row>
    <row r="10" spans="1:8" x14ac:dyDescent="0.2">
      <c r="A10" s="141"/>
      <c r="B10" s="142"/>
      <c r="C10" s="143"/>
      <c r="D10" s="144">
        <v>17602</v>
      </c>
      <c r="E10" s="145"/>
      <c r="F10" s="146">
        <v>25592</v>
      </c>
      <c r="G10" s="147"/>
      <c r="H10" s="148"/>
    </row>
    <row r="11" spans="1:8" x14ac:dyDescent="0.2">
      <c r="A11" s="129" t="s">
        <v>529</v>
      </c>
      <c r="B11" s="134"/>
      <c r="C11" s="135"/>
      <c r="D11" s="136">
        <v>43814</v>
      </c>
      <c r="E11" s="137"/>
      <c r="F11" s="138">
        <v>49684</v>
      </c>
      <c r="G11" s="139"/>
      <c r="H11" s="140"/>
    </row>
    <row r="12" spans="1:8" x14ac:dyDescent="0.2">
      <c r="A12" s="141"/>
      <c r="B12" s="142"/>
      <c r="C12" s="149"/>
      <c r="D12" s="144">
        <v>23152</v>
      </c>
      <c r="E12" s="145"/>
      <c r="F12" s="146">
        <v>28303</v>
      </c>
      <c r="G12" s="147"/>
      <c r="H12" s="148"/>
    </row>
    <row r="13" spans="1:8" x14ac:dyDescent="0.2">
      <c r="A13" s="129"/>
      <c r="B13" s="134"/>
      <c r="C13" s="135"/>
      <c r="D13" s="136">
        <v>35919</v>
      </c>
      <c r="E13" s="137"/>
      <c r="F13" s="138">
        <v>49163</v>
      </c>
      <c r="G13" s="150"/>
      <c r="H13" s="140"/>
    </row>
    <row r="14" spans="1:8" x14ac:dyDescent="0.2">
      <c r="A14" s="141"/>
      <c r="B14" s="142"/>
      <c r="C14" s="143"/>
      <c r="D14" s="144">
        <v>21192</v>
      </c>
      <c r="E14" s="145"/>
      <c r="F14" s="146">
        <v>25829</v>
      </c>
      <c r="G14" s="147"/>
      <c r="H14" s="148"/>
    </row>
    <row r="17" spans="1:11" x14ac:dyDescent="0.2">
      <c r="A17" s="125" t="s">
        <v>51</v>
      </c>
    </row>
    <row r="18" spans="1:11" x14ac:dyDescent="0.2">
      <c r="A18" s="151"/>
      <c r="B18" s="151" t="str">
        <f>実質収支比率等に係る経年分析!F$46</f>
        <v>R02</v>
      </c>
      <c r="C18" s="151" t="str">
        <f>実質収支比率等に係る経年分析!G$46</f>
        <v>R03</v>
      </c>
      <c r="D18" s="151" t="str">
        <f>実質収支比率等に係る経年分析!H$46</f>
        <v>R04</v>
      </c>
      <c r="E18" s="151" t="str">
        <f>実質収支比率等に係る経年分析!I$46</f>
        <v>R05</v>
      </c>
      <c r="F18" s="151" t="str">
        <f>実質収支比率等に係る経年分析!J$46</f>
        <v>R06</v>
      </c>
    </row>
    <row r="19" spans="1:11" x14ac:dyDescent="0.2">
      <c r="A19" s="151" t="s">
        <v>52</v>
      </c>
      <c r="B19" s="151">
        <f>ROUND(VALUE(SUBSTITUTE(実質収支比率等に係る経年分析!F$48,"▲","-")),2)</f>
        <v>0.45</v>
      </c>
      <c r="C19" s="151">
        <f>ROUND(VALUE(SUBSTITUTE(実質収支比率等に係る経年分析!G$48,"▲","-")),2)</f>
        <v>2.66</v>
      </c>
      <c r="D19" s="151">
        <f>ROUND(VALUE(SUBSTITUTE(実質収支比率等に係る経年分析!H$48,"▲","-")),2)</f>
        <v>2.2000000000000002</v>
      </c>
      <c r="E19" s="151">
        <f>ROUND(VALUE(SUBSTITUTE(実質収支比率等に係る経年分析!I$48,"▲","-")),2)</f>
        <v>2.16</v>
      </c>
      <c r="F19" s="151">
        <f>ROUND(VALUE(SUBSTITUTE(実質収支比率等に係る経年分析!J$48,"▲","-")),2)</f>
        <v>2.56</v>
      </c>
    </row>
    <row r="20" spans="1:11" x14ac:dyDescent="0.2">
      <c r="A20" s="151" t="s">
        <v>53</v>
      </c>
      <c r="B20" s="151">
        <f>ROUND(VALUE(SUBSTITUTE(実質収支比率等に係る経年分析!F$47,"▲","-")),2)</f>
        <v>9.27</v>
      </c>
      <c r="C20" s="151">
        <f>ROUND(VALUE(SUBSTITUTE(実質収支比率等に係る経年分析!G$47,"▲","-")),2)</f>
        <v>10.71</v>
      </c>
      <c r="D20" s="151">
        <f>ROUND(VALUE(SUBSTITUTE(実質収支比率等に係る経年分析!H$47,"▲","-")),2)</f>
        <v>11.18</v>
      </c>
      <c r="E20" s="151">
        <f>ROUND(VALUE(SUBSTITUTE(実質収支比率等に係る経年分析!I$47,"▲","-")),2)</f>
        <v>12.28</v>
      </c>
      <c r="F20" s="151">
        <f>ROUND(VALUE(SUBSTITUTE(実質収支比率等に係る経年分析!J$47,"▲","-")),2)</f>
        <v>12.46</v>
      </c>
    </row>
    <row r="21" spans="1:11" x14ac:dyDescent="0.2">
      <c r="A21" s="151" t="s">
        <v>54</v>
      </c>
      <c r="B21" s="151">
        <f>IF(ISNUMBER(VALUE(SUBSTITUTE(実質収支比率等に係る経年分析!F$49,"▲","-"))),ROUND(VALUE(SUBSTITUTE(実質収支比率等に係る経年分析!F$49,"▲","-")),2),NA())</f>
        <v>5.27</v>
      </c>
      <c r="C21" s="151">
        <f>IF(ISNUMBER(VALUE(SUBSTITUTE(実質収支比率等に係る経年分析!G$49,"▲","-"))),ROUND(VALUE(SUBSTITUTE(実質収支比率等に係る経年分析!G$49,"▲","-")),2),NA())</f>
        <v>9.65</v>
      </c>
      <c r="D21" s="151">
        <f>IF(ISNUMBER(VALUE(SUBSTITUTE(実質収支比率等に係る経年分析!H$49,"▲","-"))),ROUND(VALUE(SUBSTITUTE(実質収支比率等に係る経年分析!H$49,"▲","-")),2),NA())</f>
        <v>1.1299999999999999</v>
      </c>
      <c r="E21" s="151">
        <f>IF(ISNUMBER(VALUE(SUBSTITUTE(実質収支比率等に係る経年分析!I$49,"▲","-"))),ROUND(VALUE(SUBSTITUTE(実質収支比率等に係る経年分析!I$49,"▲","-")),2),NA())</f>
        <v>2.0499999999999998</v>
      </c>
      <c r="F21" s="151">
        <f>IF(ISNUMBER(VALUE(SUBSTITUTE(実質収支比率等に係る経年分析!J$49,"▲","-"))),ROUND(VALUE(SUBSTITUTE(実質収支比率等に係る経年分析!J$49,"▲","-")),2),NA())</f>
        <v>2.25</v>
      </c>
    </row>
    <row r="24" spans="1:11" x14ac:dyDescent="0.2">
      <c r="A24" s="125" t="s">
        <v>55</v>
      </c>
    </row>
    <row r="25" spans="1:11" x14ac:dyDescent="0.2">
      <c r="A25" s="152"/>
      <c r="B25" s="152" t="str">
        <f>連結実質赤字比率に係る赤字・黒字の構成分析!F$33</f>
        <v>R02</v>
      </c>
      <c r="C25" s="152"/>
      <c r="D25" s="152" t="str">
        <f>連結実質赤字比率に係る赤字・黒字の構成分析!G$33</f>
        <v>R03</v>
      </c>
      <c r="E25" s="152"/>
      <c r="F25" s="152" t="str">
        <f>連結実質赤字比率に係る赤字・黒字の構成分析!H$33</f>
        <v>R04</v>
      </c>
      <c r="G25" s="152"/>
      <c r="H25" s="152" t="str">
        <f>連結実質赤字比率に係る赤字・黒字の構成分析!I$33</f>
        <v>R05</v>
      </c>
      <c r="I25" s="152"/>
      <c r="J25" s="152" t="str">
        <f>連結実質赤字比率に係る赤字・黒字の構成分析!J$33</f>
        <v>R06</v>
      </c>
      <c r="K25" s="152"/>
    </row>
    <row r="26" spans="1:11" x14ac:dyDescent="0.2">
      <c r="A26" s="152"/>
      <c r="B26" s="152" t="s">
        <v>56</v>
      </c>
      <c r="C26" s="152" t="s">
        <v>57</v>
      </c>
      <c r="D26" s="152" t="s">
        <v>56</v>
      </c>
      <c r="E26" s="152" t="s">
        <v>57</v>
      </c>
      <c r="F26" s="152" t="s">
        <v>56</v>
      </c>
      <c r="G26" s="152" t="s">
        <v>57</v>
      </c>
      <c r="H26" s="152" t="s">
        <v>56</v>
      </c>
      <c r="I26" s="152" t="s">
        <v>57</v>
      </c>
      <c r="J26" s="152" t="s">
        <v>56</v>
      </c>
      <c r="K26" s="152" t="s">
        <v>57</v>
      </c>
    </row>
    <row r="27" spans="1:11" x14ac:dyDescent="0.2">
      <c r="A27" s="152" t="str">
        <f>IF(連結実質赤字比率に係る赤字・黒字の構成分析!C$43="",NA(),連結実質赤字比率に係る赤字・黒字の構成分析!C$43)</f>
        <v>その他会計（黒字）</v>
      </c>
      <c r="B27" s="152" t="e">
        <f>IF(ROUND(VALUE(SUBSTITUTE(連結実質赤字比率に係る赤字・黒字の構成分析!F$43,"▲", "-")), 2) &lt; 0, ABS(ROUND(VALUE(SUBSTITUTE(連結実質赤字比率に係る赤字・黒字の構成分析!F$43,"▲", "-")), 2)), NA())</f>
        <v>#N/A</v>
      </c>
      <c r="C27" s="152">
        <f>IF(ROUND(VALUE(SUBSTITUTE(連結実質赤字比率に係る赤字・黒字の構成分析!F$43,"▲", "-")), 2) &gt;= 0, ABS(ROUND(VALUE(SUBSTITUTE(連結実質赤字比率に係る赤字・黒字の構成分析!F$43,"▲", "-")), 2)), NA())</f>
        <v>0.44</v>
      </c>
      <c r="D27" s="152" t="e">
        <f>IF(ROUND(VALUE(SUBSTITUTE(連結実質赤字比率に係る赤字・黒字の構成分析!G$43,"▲", "-")), 2) &lt; 0, ABS(ROUND(VALUE(SUBSTITUTE(連結実質赤字比率に係る赤字・黒字の構成分析!G$43,"▲", "-")), 2)), NA())</f>
        <v>#N/A</v>
      </c>
      <c r="E27" s="152">
        <f>IF(ROUND(VALUE(SUBSTITUTE(連結実質赤字比率に係る赤字・黒字の構成分析!G$43,"▲", "-")), 2) &gt;= 0, ABS(ROUND(VALUE(SUBSTITUTE(連結実質赤字比率に係る赤字・黒字の構成分析!G$43,"▲", "-")), 2)), NA())</f>
        <v>0.21</v>
      </c>
      <c r="F27" s="152" t="e">
        <f>IF(ROUND(VALUE(SUBSTITUTE(連結実質赤字比率に係る赤字・黒字の構成分析!H$43,"▲", "-")), 2) &lt; 0, ABS(ROUND(VALUE(SUBSTITUTE(連結実質赤字比率に係る赤字・黒字の構成分析!H$43,"▲", "-")), 2)), NA())</f>
        <v>#N/A</v>
      </c>
      <c r="G27" s="152">
        <f>IF(ROUND(VALUE(SUBSTITUTE(連結実質赤字比率に係る赤字・黒字の構成分析!H$43,"▲", "-")), 2) &gt;= 0, ABS(ROUND(VALUE(SUBSTITUTE(連結実質赤字比率に係る赤字・黒字の構成分析!H$43,"▲", "-")), 2)), NA())</f>
        <v>0.33</v>
      </c>
      <c r="H27" s="152" t="e">
        <f>IF(ROUND(VALUE(SUBSTITUTE(連結実質赤字比率に係る赤字・黒字の構成分析!I$43,"▲", "-")), 2) &lt; 0, ABS(ROUND(VALUE(SUBSTITUTE(連結実質赤字比率に係る赤字・黒字の構成分析!I$43,"▲", "-")), 2)), NA())</f>
        <v>#N/A</v>
      </c>
      <c r="I27" s="152">
        <f>IF(ROUND(VALUE(SUBSTITUTE(連結実質赤字比率に係る赤字・黒字の構成分析!I$43,"▲", "-")), 2) &gt;= 0, ABS(ROUND(VALUE(SUBSTITUTE(連結実質赤字比率に係る赤字・黒字の構成分析!I$43,"▲", "-")), 2)), NA())</f>
        <v>0.03</v>
      </c>
      <c r="J27" s="152" t="e">
        <f>IF(ROUND(VALUE(SUBSTITUTE(連結実質赤字比率に係る赤字・黒字の構成分析!J$43,"▲", "-")), 2) &lt; 0, ABS(ROUND(VALUE(SUBSTITUTE(連結実質赤字比率に係る赤字・黒字の構成分析!J$43,"▲", "-")), 2)), NA())</f>
        <v>#N/A</v>
      </c>
      <c r="K27" s="152">
        <f>IF(ROUND(VALUE(SUBSTITUTE(連結実質赤字比率に係る赤字・黒字の構成分析!J$43,"▲", "-")), 2) &gt;= 0, ABS(ROUND(VALUE(SUBSTITUTE(連結実質赤字比率に係る赤字・黒字の構成分析!J$43,"▲", "-")), 2)), NA())</f>
        <v>0.05</v>
      </c>
    </row>
    <row r="28" spans="1:11" x14ac:dyDescent="0.2">
      <c r="A28" s="152" t="str">
        <f>IF(連結実質赤字比率に係る赤字・黒字の構成分析!C$42="",NA(),連結実質赤字比率に係る赤字・黒字の構成分析!C$42)</f>
        <v>その他会計（赤字）</v>
      </c>
      <c r="B28" s="152" t="e">
        <f>IF(ROUND(VALUE(SUBSTITUTE(連結実質赤字比率に係る赤字・黒字の構成分析!F$42,"▲", "-")), 2) &lt; 0, ABS(ROUND(VALUE(SUBSTITUTE(連結実質赤字比率に係る赤字・黒字の構成分析!F$42,"▲", "-")), 2)), NA())</f>
        <v>#VALUE!</v>
      </c>
      <c r="C28" s="152" t="e">
        <f>IF(ROUND(VALUE(SUBSTITUTE(連結実質赤字比率に係る赤字・黒字の構成分析!F$42,"▲", "-")), 2) &gt;= 0, ABS(ROUND(VALUE(SUBSTITUTE(連結実質赤字比率に係る赤字・黒字の構成分析!F$42,"▲", "-")), 2)), NA())</f>
        <v>#VALUE!</v>
      </c>
      <c r="D28" s="152" t="e">
        <f>IF(ROUND(VALUE(SUBSTITUTE(連結実質赤字比率に係る赤字・黒字の構成分析!G$42,"▲", "-")), 2) &lt; 0, ABS(ROUND(VALUE(SUBSTITUTE(連結実質赤字比率に係る赤字・黒字の構成分析!G$42,"▲", "-")), 2)), NA())</f>
        <v>#VALUE!</v>
      </c>
      <c r="E28" s="152" t="e">
        <f>IF(ROUND(VALUE(SUBSTITUTE(連結実質赤字比率に係る赤字・黒字の構成分析!G$42,"▲", "-")), 2) &gt;= 0, ABS(ROUND(VALUE(SUBSTITUTE(連結実質赤字比率に係る赤字・黒字の構成分析!G$42,"▲", "-")), 2)), NA())</f>
        <v>#VALUE!</v>
      </c>
      <c r="F28" s="152" t="e">
        <f>IF(ROUND(VALUE(SUBSTITUTE(連結実質赤字比率に係る赤字・黒字の構成分析!H$42,"▲", "-")), 2) &lt; 0, ABS(ROUND(VALUE(SUBSTITUTE(連結実質赤字比率に係る赤字・黒字の構成分析!H$42,"▲", "-")), 2)), NA())</f>
        <v>#VALUE!</v>
      </c>
      <c r="G28" s="152" t="e">
        <f>IF(ROUND(VALUE(SUBSTITUTE(連結実質赤字比率に係る赤字・黒字の構成分析!H$42,"▲", "-")), 2) &gt;= 0, ABS(ROUND(VALUE(SUBSTITUTE(連結実質赤字比率に係る赤字・黒字の構成分析!H$42,"▲", "-")), 2)), NA())</f>
        <v>#VALUE!</v>
      </c>
      <c r="H28" s="152" t="e">
        <f>IF(ROUND(VALUE(SUBSTITUTE(連結実質赤字比率に係る赤字・黒字の構成分析!I$42,"▲", "-")), 2) &lt; 0, ABS(ROUND(VALUE(SUBSTITUTE(連結実質赤字比率に係る赤字・黒字の構成分析!I$42,"▲", "-")), 2)), NA())</f>
        <v>#VALUE!</v>
      </c>
      <c r="I28" s="152" t="e">
        <f>IF(ROUND(VALUE(SUBSTITUTE(連結実質赤字比率に係る赤字・黒字の構成分析!I$42,"▲", "-")), 2) &gt;= 0, ABS(ROUND(VALUE(SUBSTITUTE(連結実質赤字比率に係る赤字・黒字の構成分析!I$42,"▲", "-")), 2)), NA())</f>
        <v>#VALUE!</v>
      </c>
      <c r="J28" s="152" t="e">
        <f>IF(ROUND(VALUE(SUBSTITUTE(連結実質赤字比率に係る赤字・黒字の構成分析!J$42,"▲", "-")), 2) &lt; 0, ABS(ROUND(VALUE(SUBSTITUTE(連結実質赤字比率に係る赤字・黒字の構成分析!J$42,"▲", "-")), 2)), NA())</f>
        <v>#VALUE!</v>
      </c>
      <c r="K28" s="152" t="e">
        <f>IF(ROUND(VALUE(SUBSTITUTE(連結実質赤字比率に係る赤字・黒字の構成分析!J$42,"▲", "-")), 2) &gt;= 0, ABS(ROUND(VALUE(SUBSTITUTE(連結実質赤字比率に係る赤字・黒字の構成分析!J$42,"▲", "-")), 2)), NA())</f>
        <v>#VALUE!</v>
      </c>
    </row>
    <row r="29" spans="1:11" x14ac:dyDescent="0.2">
      <c r="A29" s="152" t="str">
        <f>IF(連結実質赤字比率に係る赤字・黒字の構成分析!C$41="",NA(),連結実質赤字比率に係る赤字・黒字の構成分析!C$41)</f>
        <v>地方卸売市場事業費会計</v>
      </c>
      <c r="B29" s="152" t="e">
        <f>IF(ROUND(VALUE(SUBSTITUTE(連結実質赤字比率に係る赤字・黒字の構成分析!F$41,"▲", "-")), 2) &lt; 0, ABS(ROUND(VALUE(SUBSTITUTE(連結実質赤字比率に係る赤字・黒字の構成分析!F$41,"▲", "-")), 2)), NA())</f>
        <v>#N/A</v>
      </c>
      <c r="C29" s="152">
        <f>IF(ROUND(VALUE(SUBSTITUTE(連結実質赤字比率に係る赤字・黒字の構成分析!F$41,"▲", "-")), 2) &gt;= 0, ABS(ROUND(VALUE(SUBSTITUTE(連結実質赤字比率に係る赤字・黒字の構成分析!F$41,"▲", "-")), 2)), NA())</f>
        <v>0.11</v>
      </c>
      <c r="D29" s="152" t="e">
        <f>IF(ROUND(VALUE(SUBSTITUTE(連結実質赤字比率に係る赤字・黒字の構成分析!G$41,"▲", "-")), 2) &lt; 0, ABS(ROUND(VALUE(SUBSTITUTE(連結実質赤字比率に係る赤字・黒字の構成分析!G$41,"▲", "-")), 2)), NA())</f>
        <v>#N/A</v>
      </c>
      <c r="E29" s="152">
        <f>IF(ROUND(VALUE(SUBSTITUTE(連結実質赤字比率に係る赤字・黒字の構成分析!G$41,"▲", "-")), 2) &gt;= 0, ABS(ROUND(VALUE(SUBSTITUTE(連結実質赤字比率に係る赤字・黒字の構成分析!G$41,"▲", "-")), 2)), NA())</f>
        <v>0.11</v>
      </c>
      <c r="F29" s="152" t="e">
        <f>IF(ROUND(VALUE(SUBSTITUTE(連結実質赤字比率に係る赤字・黒字の構成分析!H$41,"▲", "-")), 2) &lt; 0, ABS(ROUND(VALUE(SUBSTITUTE(連結実質赤字比率に係る赤字・黒字の構成分析!H$41,"▲", "-")), 2)), NA())</f>
        <v>#N/A</v>
      </c>
      <c r="G29" s="152">
        <f>IF(ROUND(VALUE(SUBSTITUTE(連結実質赤字比率に係る赤字・黒字の構成分析!H$41,"▲", "-")), 2) &gt;= 0, ABS(ROUND(VALUE(SUBSTITUTE(連結実質赤字比率に係る赤字・黒字の構成分析!H$41,"▲", "-")), 2)), NA())</f>
        <v>0.12</v>
      </c>
      <c r="H29" s="152" t="e">
        <f>IF(ROUND(VALUE(SUBSTITUTE(連結実質赤字比率に係る赤字・黒字の構成分析!I$41,"▲", "-")), 2) &lt; 0, ABS(ROUND(VALUE(SUBSTITUTE(連結実質赤字比率に係る赤字・黒字の構成分析!I$41,"▲", "-")), 2)), NA())</f>
        <v>#N/A</v>
      </c>
      <c r="I29" s="152">
        <f>IF(ROUND(VALUE(SUBSTITUTE(連結実質赤字比率に係る赤字・黒字の構成分析!I$41,"▲", "-")), 2) &gt;= 0, ABS(ROUND(VALUE(SUBSTITUTE(連結実質赤字比率に係る赤字・黒字の構成分析!I$41,"▲", "-")), 2)), NA())</f>
        <v>0.1</v>
      </c>
      <c r="J29" s="152" t="e">
        <f>IF(ROUND(VALUE(SUBSTITUTE(連結実質赤字比率に係る赤字・黒字の構成分析!J$41,"▲", "-")), 2) &lt; 0, ABS(ROUND(VALUE(SUBSTITUTE(連結実質赤字比率に係る赤字・黒字の構成分析!J$41,"▲", "-")), 2)), NA())</f>
        <v>#N/A</v>
      </c>
      <c r="K29" s="152">
        <f>IF(ROUND(VALUE(SUBSTITUTE(連結実質赤字比率に係る赤字・黒字の構成分析!J$41,"▲", "-")), 2) &gt;= 0, ABS(ROUND(VALUE(SUBSTITUTE(連結実質赤字比率に係る赤字・黒字の構成分析!J$41,"▲", "-")), 2)), NA())</f>
        <v>0.11</v>
      </c>
    </row>
    <row r="30" spans="1:11" x14ac:dyDescent="0.2">
      <c r="A30" s="152" t="str">
        <f>IF(連結実質赤字比率に係る赤字・黒字の構成分析!C$40="",NA(),連結実質赤字比率に係る赤字・黒字の構成分析!C$40)</f>
        <v>後期高齢者医療事業費会計</v>
      </c>
      <c r="B30" s="152" t="e">
        <f>IF(ROUND(VALUE(SUBSTITUTE(連結実質赤字比率に係る赤字・黒字の構成分析!F$40,"▲", "-")), 2) &lt; 0, ABS(ROUND(VALUE(SUBSTITUTE(連結実質赤字比率に係る赤字・黒字の構成分析!F$40,"▲", "-")), 2)), NA())</f>
        <v>#N/A</v>
      </c>
      <c r="C30" s="152">
        <f>IF(ROUND(VALUE(SUBSTITUTE(連結実質赤字比率に係る赤字・黒字の構成分析!F$40,"▲", "-")), 2) &gt;= 0, ABS(ROUND(VALUE(SUBSTITUTE(連結実質赤字比率に係る赤字・黒字の構成分析!F$40,"▲", "-")), 2)), NA())</f>
        <v>0.09</v>
      </c>
      <c r="D30" s="152" t="e">
        <f>IF(ROUND(VALUE(SUBSTITUTE(連結実質赤字比率に係る赤字・黒字の構成分析!G$40,"▲", "-")), 2) &lt; 0, ABS(ROUND(VALUE(SUBSTITUTE(連結実質赤字比率に係る赤字・黒字の構成分析!G$40,"▲", "-")), 2)), NA())</f>
        <v>#N/A</v>
      </c>
      <c r="E30" s="152">
        <f>IF(ROUND(VALUE(SUBSTITUTE(連結実質赤字比率に係る赤字・黒字の構成分析!G$40,"▲", "-")), 2) &gt;= 0, ABS(ROUND(VALUE(SUBSTITUTE(連結実質赤字比率に係る赤字・黒字の構成分析!G$40,"▲", "-")), 2)), NA())</f>
        <v>0.06</v>
      </c>
      <c r="F30" s="152" t="e">
        <f>IF(ROUND(VALUE(SUBSTITUTE(連結実質赤字比率に係る赤字・黒字の構成分析!H$40,"▲", "-")), 2) &lt; 0, ABS(ROUND(VALUE(SUBSTITUTE(連結実質赤字比率に係る赤字・黒字の構成分析!H$40,"▲", "-")), 2)), NA())</f>
        <v>#N/A</v>
      </c>
      <c r="G30" s="152">
        <f>IF(ROUND(VALUE(SUBSTITUTE(連結実質赤字比率に係る赤字・黒字の構成分析!H$40,"▲", "-")), 2) &gt;= 0, ABS(ROUND(VALUE(SUBSTITUTE(連結実質赤字比率に係る赤字・黒字の構成分析!H$40,"▲", "-")), 2)), NA())</f>
        <v>0.21</v>
      </c>
      <c r="H30" s="152" t="e">
        <f>IF(ROUND(VALUE(SUBSTITUTE(連結実質赤字比率に係る赤字・黒字の構成分析!I$40,"▲", "-")), 2) &lt; 0, ABS(ROUND(VALUE(SUBSTITUTE(連結実質赤字比率に係る赤字・黒字の構成分析!I$40,"▲", "-")), 2)), NA())</f>
        <v>#N/A</v>
      </c>
      <c r="I30" s="152">
        <f>IF(ROUND(VALUE(SUBSTITUTE(連結実質赤字比率に係る赤字・黒字の構成分析!I$40,"▲", "-")), 2) &gt;= 0, ABS(ROUND(VALUE(SUBSTITUTE(連結実質赤字比率に係る赤字・黒字の構成分析!I$40,"▲", "-")), 2)), NA())</f>
        <v>0.19</v>
      </c>
      <c r="J30" s="152" t="e">
        <f>IF(ROUND(VALUE(SUBSTITUTE(連結実質赤字比率に係る赤字・黒字の構成分析!J$40,"▲", "-")), 2) &lt; 0, ABS(ROUND(VALUE(SUBSTITUTE(連結実質赤字比率に係る赤字・黒字の構成分析!J$40,"▲", "-")), 2)), NA())</f>
        <v>#N/A</v>
      </c>
      <c r="K30" s="152">
        <f>IF(ROUND(VALUE(SUBSTITUTE(連結実質赤字比率に係る赤字・黒字の構成分析!J$40,"▲", "-")), 2) &gt;= 0, ABS(ROUND(VALUE(SUBSTITUTE(連結実質赤字比率に係る赤字・黒字の構成分析!J$40,"▲", "-")), 2)), NA())</f>
        <v>0.16</v>
      </c>
    </row>
    <row r="31" spans="1:11" x14ac:dyDescent="0.2">
      <c r="A31" s="152" t="str">
        <f>IF(連結実質赤字比率に係る赤字・黒字の構成分析!C$39="",NA(),連結実質赤字比率に係る赤字・黒字の構成分析!C$39)</f>
        <v>介護保険事業費会計</v>
      </c>
      <c r="B31" s="152" t="e">
        <f>IF(ROUND(VALUE(SUBSTITUTE(連結実質赤字比率に係る赤字・黒字の構成分析!F$39,"▲", "-")), 2) &lt; 0, ABS(ROUND(VALUE(SUBSTITUTE(連結実質赤字比率に係る赤字・黒字の構成分析!F$39,"▲", "-")), 2)), NA())</f>
        <v>#N/A</v>
      </c>
      <c r="C31" s="152">
        <f>IF(ROUND(VALUE(SUBSTITUTE(連結実質赤字比率に係る赤字・黒字の構成分析!F$39,"▲", "-")), 2) &gt;= 0, ABS(ROUND(VALUE(SUBSTITUTE(連結実質赤字比率に係る赤字・黒字の構成分析!F$39,"▲", "-")), 2)), NA())</f>
        <v>0.85</v>
      </c>
      <c r="D31" s="152" t="e">
        <f>IF(ROUND(VALUE(SUBSTITUTE(連結実質赤字比率に係る赤字・黒字の構成分析!G$39,"▲", "-")), 2) &lt; 0, ABS(ROUND(VALUE(SUBSTITUTE(連結実質赤字比率に係る赤字・黒字の構成分析!G$39,"▲", "-")), 2)), NA())</f>
        <v>#N/A</v>
      </c>
      <c r="E31" s="152">
        <f>IF(ROUND(VALUE(SUBSTITUTE(連結実質赤字比率に係る赤字・黒字の構成分析!G$39,"▲", "-")), 2) &gt;= 0, ABS(ROUND(VALUE(SUBSTITUTE(連結実質赤字比率に係る赤字・黒字の構成分析!G$39,"▲", "-")), 2)), NA())</f>
        <v>0.97</v>
      </c>
      <c r="F31" s="152" t="e">
        <f>IF(ROUND(VALUE(SUBSTITUTE(連結実質赤字比率に係る赤字・黒字の構成分析!H$39,"▲", "-")), 2) &lt; 0, ABS(ROUND(VALUE(SUBSTITUTE(連結実質赤字比率に係る赤字・黒字の構成分析!H$39,"▲", "-")), 2)), NA())</f>
        <v>#N/A</v>
      </c>
      <c r="G31" s="152">
        <f>IF(ROUND(VALUE(SUBSTITUTE(連結実質赤字比率に係る赤字・黒字の構成分析!H$39,"▲", "-")), 2) &gt;= 0, ABS(ROUND(VALUE(SUBSTITUTE(連結実質赤字比率に係る赤字・黒字の構成分析!H$39,"▲", "-")), 2)), NA())</f>
        <v>0.49</v>
      </c>
      <c r="H31" s="152" t="e">
        <f>IF(ROUND(VALUE(SUBSTITUTE(連結実質赤字比率に係る赤字・黒字の構成分析!I$39,"▲", "-")), 2) &lt; 0, ABS(ROUND(VALUE(SUBSTITUTE(連結実質赤字比率に係る赤字・黒字の構成分析!I$39,"▲", "-")), 2)), NA())</f>
        <v>#N/A</v>
      </c>
      <c r="I31" s="152">
        <f>IF(ROUND(VALUE(SUBSTITUTE(連結実質赤字比率に係る赤字・黒字の構成分析!I$39,"▲", "-")), 2) &gt;= 0, ABS(ROUND(VALUE(SUBSTITUTE(連結実質赤字比率に係る赤字・黒字の構成分析!I$39,"▲", "-")), 2)), NA())</f>
        <v>0.51</v>
      </c>
      <c r="J31" s="152" t="e">
        <f>IF(ROUND(VALUE(SUBSTITUTE(連結実質赤字比率に係る赤字・黒字の構成分析!J$39,"▲", "-")), 2) &lt; 0, ABS(ROUND(VALUE(SUBSTITUTE(連結実質赤字比率に係る赤字・黒字の構成分析!J$39,"▲", "-")), 2)), NA())</f>
        <v>#N/A</v>
      </c>
      <c r="K31" s="152">
        <f>IF(ROUND(VALUE(SUBSTITUTE(連結実質赤字比率に係る赤字・黒字の構成分析!J$39,"▲", "-")), 2) &gt;= 0, ABS(ROUND(VALUE(SUBSTITUTE(連結実質赤字比率に係る赤字・黒字の構成分析!J$39,"▲", "-")), 2)), NA())</f>
        <v>0.54</v>
      </c>
    </row>
    <row r="32" spans="1:11" x14ac:dyDescent="0.2">
      <c r="A32" s="152" t="str">
        <f>IF(連結実質赤字比率に係る赤字・黒字の構成分析!C$38="",NA(),連結実質赤字比率に係る赤字・黒字の構成分析!C$38)</f>
        <v>一般会計</v>
      </c>
      <c r="B32" s="152" t="e">
        <f>IF(ROUND(VALUE(SUBSTITUTE(連結実質赤字比率に係る赤字・黒字の構成分析!F$38,"▲", "-")), 2) &lt; 0, ABS(ROUND(VALUE(SUBSTITUTE(連結実質赤字比率に係る赤字・黒字の構成分析!F$38,"▲", "-")), 2)), NA())</f>
        <v>#N/A</v>
      </c>
      <c r="C32" s="152">
        <f>IF(ROUND(VALUE(SUBSTITUTE(連結実質赤字比率に係る赤字・黒字の構成分析!F$38,"▲", "-")), 2) &gt;= 0, ABS(ROUND(VALUE(SUBSTITUTE(連結実質赤字比率に係る赤字・黒字の構成分析!F$38,"▲", "-")), 2)), NA())</f>
        <v>0.44</v>
      </c>
      <c r="D32" s="152" t="e">
        <f>IF(ROUND(VALUE(SUBSTITUTE(連結実質赤字比率に係る赤字・黒字の構成分析!G$38,"▲", "-")), 2) &lt; 0, ABS(ROUND(VALUE(SUBSTITUTE(連結実質赤字比率に係る赤字・黒字の構成分析!G$38,"▲", "-")), 2)), NA())</f>
        <v>#N/A</v>
      </c>
      <c r="E32" s="152">
        <f>IF(ROUND(VALUE(SUBSTITUTE(連結実質赤字比率に係る赤字・黒字の構成分析!G$38,"▲", "-")), 2) &gt;= 0, ABS(ROUND(VALUE(SUBSTITUTE(連結実質赤字比率に係る赤字・黒字の構成分析!G$38,"▲", "-")), 2)), NA())</f>
        <v>2.65</v>
      </c>
      <c r="F32" s="152" t="e">
        <f>IF(ROUND(VALUE(SUBSTITUTE(連結実質赤字比率に係る赤字・黒字の構成分析!H$38,"▲", "-")), 2) &lt; 0, ABS(ROUND(VALUE(SUBSTITUTE(連結実質赤字比率に係る赤字・黒字の構成分析!H$38,"▲", "-")), 2)), NA())</f>
        <v>#N/A</v>
      </c>
      <c r="G32" s="152">
        <f>IF(ROUND(VALUE(SUBSTITUTE(連結実質赤字比率に係る赤字・黒字の構成分析!H$38,"▲", "-")), 2) &gt;= 0, ABS(ROUND(VALUE(SUBSTITUTE(連結実質赤字比率に係る赤字・黒字の構成分析!H$38,"▲", "-")), 2)), NA())</f>
        <v>2.2000000000000002</v>
      </c>
      <c r="H32" s="152" t="e">
        <f>IF(ROUND(VALUE(SUBSTITUTE(連結実質赤字比率に係る赤字・黒字の構成分析!I$38,"▲", "-")), 2) &lt; 0, ABS(ROUND(VALUE(SUBSTITUTE(連結実質赤字比率に係る赤字・黒字の構成分析!I$38,"▲", "-")), 2)), NA())</f>
        <v>#N/A</v>
      </c>
      <c r="I32" s="152">
        <f>IF(ROUND(VALUE(SUBSTITUTE(連結実質赤字比率に係る赤字・黒字の構成分析!I$38,"▲", "-")), 2) &gt;= 0, ABS(ROUND(VALUE(SUBSTITUTE(連結実質赤字比率に係る赤字・黒字の構成分析!I$38,"▲", "-")), 2)), NA())</f>
        <v>2.15</v>
      </c>
      <c r="J32" s="152" t="e">
        <f>IF(ROUND(VALUE(SUBSTITUTE(連結実質赤字比率に係る赤字・黒字の構成分析!J$38,"▲", "-")), 2) &lt; 0, ABS(ROUND(VALUE(SUBSTITUTE(連結実質赤字比率に係る赤字・黒字の構成分析!J$38,"▲", "-")), 2)), NA())</f>
        <v>#N/A</v>
      </c>
      <c r="K32" s="152">
        <f>IF(ROUND(VALUE(SUBSTITUTE(連結実質赤字比率に係る赤字・黒字の構成分析!J$38,"▲", "-")), 2) &gt;= 0, ABS(ROUND(VALUE(SUBSTITUTE(連結実質赤字比率に係る赤字・黒字の構成分析!J$38,"▲", "-")), 2)), NA())</f>
        <v>2.56</v>
      </c>
    </row>
    <row r="33" spans="1:16" x14ac:dyDescent="0.2">
      <c r="A33" s="152" t="str">
        <f>IF(連結実質赤字比率に係る赤字・黒字の構成分析!C$37="",NA(),連結実質赤字比率に係る赤字・黒字の構成分析!C$37)</f>
        <v>水道事業会計</v>
      </c>
      <c r="B33" s="152" t="e">
        <f>IF(ROUND(VALUE(SUBSTITUTE(連結実質赤字比率に係る赤字・黒字の構成分析!F$37,"▲", "-")), 2) &lt; 0, ABS(ROUND(VALUE(SUBSTITUTE(連結実質赤字比率に係る赤字・黒字の構成分析!F$37,"▲", "-")), 2)), NA())</f>
        <v>#N/A</v>
      </c>
      <c r="C33" s="152">
        <f>IF(ROUND(VALUE(SUBSTITUTE(連結実質赤字比率に係る赤字・黒字の構成分析!F$37,"▲", "-")), 2) &gt;= 0, ABS(ROUND(VALUE(SUBSTITUTE(連結実質赤字比率に係る赤字・黒字の構成分析!F$37,"▲", "-")), 2)), NA())</f>
        <v>8.33</v>
      </c>
      <c r="D33" s="152" t="e">
        <f>IF(ROUND(VALUE(SUBSTITUTE(連結実質赤字比率に係る赤字・黒字の構成分析!G$37,"▲", "-")), 2) &lt; 0, ABS(ROUND(VALUE(SUBSTITUTE(連結実質赤字比率に係る赤字・黒字の構成分析!G$37,"▲", "-")), 2)), NA())</f>
        <v>#N/A</v>
      </c>
      <c r="E33" s="152">
        <f>IF(ROUND(VALUE(SUBSTITUTE(連結実質赤字比率に係る赤字・黒字の構成分析!G$37,"▲", "-")), 2) &gt;= 0, ABS(ROUND(VALUE(SUBSTITUTE(連結実質赤字比率に係る赤字・黒字の構成分析!G$37,"▲", "-")), 2)), NA())</f>
        <v>8.0299999999999994</v>
      </c>
      <c r="F33" s="152" t="e">
        <f>IF(ROUND(VALUE(SUBSTITUTE(連結実質赤字比率に係る赤字・黒字の構成分析!H$37,"▲", "-")), 2) &lt; 0, ABS(ROUND(VALUE(SUBSTITUTE(連結実質赤字比率に係る赤字・黒字の構成分析!H$37,"▲", "-")), 2)), NA())</f>
        <v>#N/A</v>
      </c>
      <c r="G33" s="152">
        <f>IF(ROUND(VALUE(SUBSTITUTE(連結実質赤字比率に係る赤字・黒字の構成分析!H$37,"▲", "-")), 2) &gt;= 0, ABS(ROUND(VALUE(SUBSTITUTE(連結実質赤字比率に係る赤字・黒字の構成分析!H$37,"▲", "-")), 2)), NA())</f>
        <v>8.61</v>
      </c>
      <c r="H33" s="152" t="e">
        <f>IF(ROUND(VALUE(SUBSTITUTE(連結実質赤字比率に係る赤字・黒字の構成分析!I$37,"▲", "-")), 2) &lt; 0, ABS(ROUND(VALUE(SUBSTITUTE(連結実質赤字比率に係る赤字・黒字の構成分析!I$37,"▲", "-")), 2)), NA())</f>
        <v>#N/A</v>
      </c>
      <c r="I33" s="152">
        <f>IF(ROUND(VALUE(SUBSTITUTE(連結実質赤字比率に係る赤字・黒字の構成分析!I$37,"▲", "-")), 2) &gt;= 0, ABS(ROUND(VALUE(SUBSTITUTE(連結実質赤字比率に係る赤字・黒字の構成分析!I$37,"▲", "-")), 2)), NA())</f>
        <v>8.5500000000000007</v>
      </c>
      <c r="J33" s="152" t="e">
        <f>IF(ROUND(VALUE(SUBSTITUTE(連結実質赤字比率に係る赤字・黒字の構成分析!J$37,"▲", "-")), 2) &lt; 0, ABS(ROUND(VALUE(SUBSTITUTE(連結実質赤字比率に係る赤字・黒字の構成分析!J$37,"▲", "-")), 2)), NA())</f>
        <v>#N/A</v>
      </c>
      <c r="K33" s="152">
        <f>IF(ROUND(VALUE(SUBSTITUTE(連結実質赤字比率に係る赤字・黒字の構成分析!J$37,"▲", "-")), 2) &gt;= 0, ABS(ROUND(VALUE(SUBSTITUTE(連結実質赤字比率に係る赤字・黒字の構成分析!J$37,"▲", "-")), 2)), NA())</f>
        <v>8.02</v>
      </c>
    </row>
    <row r="34" spans="1:16" x14ac:dyDescent="0.2">
      <c r="A34" s="152" t="str">
        <f>IF(連結実質赤字比率に係る赤字・黒字の構成分析!C$36="",NA(),連結実質赤字比率に係る赤字・黒字の構成分析!C$36)</f>
        <v>工業用水道事業会計</v>
      </c>
      <c r="B34" s="152" t="e">
        <f>IF(ROUND(VALUE(SUBSTITUTE(連結実質赤字比率に係る赤字・黒字の構成分析!F$36,"▲", "-")), 2) &lt; 0, ABS(ROUND(VALUE(SUBSTITUTE(連結実質赤字比率に係る赤字・黒字の構成分析!F$36,"▲", "-")), 2)), NA())</f>
        <v>#N/A</v>
      </c>
      <c r="C34" s="152">
        <f>IF(ROUND(VALUE(SUBSTITUTE(連結実質赤字比率に係る赤字・黒字の構成分析!F$36,"▲", "-")), 2) &gt;= 0, ABS(ROUND(VALUE(SUBSTITUTE(連結実質赤字比率に係る赤字・黒字の構成分析!F$36,"▲", "-")), 2)), NA())</f>
        <v>7.23</v>
      </c>
      <c r="D34" s="152" t="e">
        <f>IF(ROUND(VALUE(SUBSTITUTE(連結実質赤字比率に係る赤字・黒字の構成分析!G$36,"▲", "-")), 2) &lt; 0, ABS(ROUND(VALUE(SUBSTITUTE(連結実質赤字比率に係る赤字・黒字の構成分析!G$36,"▲", "-")), 2)), NA())</f>
        <v>#N/A</v>
      </c>
      <c r="E34" s="152">
        <f>IF(ROUND(VALUE(SUBSTITUTE(連結実質赤字比率に係る赤字・黒字の構成分析!G$36,"▲", "-")), 2) &gt;= 0, ABS(ROUND(VALUE(SUBSTITUTE(連結実質赤字比率に係る赤字・黒字の構成分析!G$36,"▲", "-")), 2)), NA())</f>
        <v>7.5</v>
      </c>
      <c r="F34" s="152" t="e">
        <f>IF(ROUND(VALUE(SUBSTITUTE(連結実質赤字比率に係る赤字・黒字の構成分析!H$36,"▲", "-")), 2) &lt; 0, ABS(ROUND(VALUE(SUBSTITUTE(連結実質赤字比率に係る赤字・黒字の構成分析!H$36,"▲", "-")), 2)), NA())</f>
        <v>#N/A</v>
      </c>
      <c r="G34" s="152">
        <f>IF(ROUND(VALUE(SUBSTITUTE(連結実質赤字比率に係る赤字・黒字の構成分析!H$36,"▲", "-")), 2) &gt;= 0, ABS(ROUND(VALUE(SUBSTITUTE(連結実質赤字比率に係る赤字・黒字の構成分析!H$36,"▲", "-")), 2)), NA())</f>
        <v>8.01</v>
      </c>
      <c r="H34" s="152" t="e">
        <f>IF(ROUND(VALUE(SUBSTITUTE(連結実質赤字比率に係る赤字・黒字の構成分析!I$36,"▲", "-")), 2) &lt; 0, ABS(ROUND(VALUE(SUBSTITUTE(連結実質赤字比率に係る赤字・黒字の構成分析!I$36,"▲", "-")), 2)), NA())</f>
        <v>#N/A</v>
      </c>
      <c r="I34" s="152">
        <f>IF(ROUND(VALUE(SUBSTITUTE(連結実質赤字比率に係る赤字・黒字の構成分析!I$36,"▲", "-")), 2) &gt;= 0, ABS(ROUND(VALUE(SUBSTITUTE(連結実質赤字比率に係る赤字・黒字の構成分析!I$36,"▲", "-")), 2)), NA())</f>
        <v>8.0500000000000007</v>
      </c>
      <c r="J34" s="152" t="e">
        <f>IF(ROUND(VALUE(SUBSTITUTE(連結実質赤字比率に係る赤字・黒字の構成分析!J$36,"▲", "-")), 2) &lt; 0, ABS(ROUND(VALUE(SUBSTITUTE(連結実質赤字比率に係る赤字・黒字の構成分析!J$36,"▲", "-")), 2)), NA())</f>
        <v>#N/A</v>
      </c>
      <c r="K34" s="152">
        <f>IF(ROUND(VALUE(SUBSTITUTE(連結実質赤字比率に係る赤字・黒字の構成分析!J$36,"▲", "-")), 2) &gt;= 0, ABS(ROUND(VALUE(SUBSTITUTE(連結実質赤字比率に係る赤字・黒字の構成分析!J$36,"▲", "-")), 2)), NA())</f>
        <v>8.2100000000000009</v>
      </c>
    </row>
    <row r="35" spans="1:16" x14ac:dyDescent="0.2">
      <c r="A35" s="152" t="str">
        <f>IF(連結実質赤字比率に係る赤字・黒字の構成分析!C$35="",NA(),連結実質赤字比率に係る赤字・黒字の構成分析!C$35)</f>
        <v>モーターボート競走事業会計</v>
      </c>
      <c r="B35" s="152" t="e">
        <f>IF(ROUND(VALUE(SUBSTITUTE(連結実質赤字比率に係る赤字・黒字の構成分析!F$35,"▲", "-")), 2) &lt; 0, ABS(ROUND(VALUE(SUBSTITUTE(連結実質赤字比率に係る赤字・黒字の構成分析!F$35,"▲", "-")), 2)), NA())</f>
        <v>#N/A</v>
      </c>
      <c r="C35" s="152">
        <f>IF(ROUND(VALUE(SUBSTITUTE(連結実質赤字比率に係る赤字・黒字の構成分析!F$35,"▲", "-")), 2) &gt;= 0, ABS(ROUND(VALUE(SUBSTITUTE(連結実質赤字比率に係る赤字・黒字の構成分析!F$35,"▲", "-")), 2)), NA())</f>
        <v>9.19</v>
      </c>
      <c r="D35" s="152" t="e">
        <f>IF(ROUND(VALUE(SUBSTITUTE(連結実質赤字比率に係る赤字・黒字の構成分析!G$35,"▲", "-")), 2) &lt; 0, ABS(ROUND(VALUE(SUBSTITUTE(連結実質赤字比率に係る赤字・黒字の構成分析!G$35,"▲", "-")), 2)), NA())</f>
        <v>#N/A</v>
      </c>
      <c r="E35" s="152">
        <f>IF(ROUND(VALUE(SUBSTITUTE(連結実質赤字比率に係る赤字・黒字の構成分析!G$35,"▲", "-")), 2) &gt;= 0, ABS(ROUND(VALUE(SUBSTITUTE(連結実質赤字比率に係る赤字・黒字の構成分析!G$35,"▲", "-")), 2)), NA())</f>
        <v>8.69</v>
      </c>
      <c r="F35" s="152" t="e">
        <f>IF(ROUND(VALUE(SUBSTITUTE(連結実質赤字比率に係る赤字・黒字の構成分析!H$35,"▲", "-")), 2) &lt; 0, ABS(ROUND(VALUE(SUBSTITUTE(連結実質赤字比率に係る赤字・黒字の構成分析!H$35,"▲", "-")), 2)), NA())</f>
        <v>#N/A</v>
      </c>
      <c r="G35" s="152">
        <f>IF(ROUND(VALUE(SUBSTITUTE(連結実質赤字比率に係る赤字・黒字の構成分析!H$35,"▲", "-")), 2) &gt;= 0, ABS(ROUND(VALUE(SUBSTITUTE(連結実質赤字比率に係る赤字・黒字の構成分析!H$35,"▲", "-")), 2)), NA())</f>
        <v>10.78</v>
      </c>
      <c r="H35" s="152" t="e">
        <f>IF(ROUND(VALUE(SUBSTITUTE(連結実質赤字比率に係る赤字・黒字の構成分析!I$35,"▲", "-")), 2) &lt; 0, ABS(ROUND(VALUE(SUBSTITUTE(連結実質赤字比率に係る赤字・黒字の構成分析!I$35,"▲", "-")), 2)), NA())</f>
        <v>#N/A</v>
      </c>
      <c r="I35" s="152">
        <f>IF(ROUND(VALUE(SUBSTITUTE(連結実質赤字比率に係る赤字・黒字の構成分析!I$35,"▲", "-")), 2) &gt;= 0, ABS(ROUND(VALUE(SUBSTITUTE(連結実質赤字比率に係る赤字・黒字の構成分析!I$35,"▲", "-")), 2)), NA())</f>
        <v>10.51</v>
      </c>
      <c r="J35" s="152" t="e">
        <f>IF(ROUND(VALUE(SUBSTITUTE(連結実質赤字比率に係る赤字・黒字の構成分析!J$35,"▲", "-")), 2) &lt; 0, ABS(ROUND(VALUE(SUBSTITUTE(連結実質赤字比率に係る赤字・黒字の構成分析!J$35,"▲", "-")), 2)), NA())</f>
        <v>#N/A</v>
      </c>
      <c r="K35" s="152">
        <f>IF(ROUND(VALUE(SUBSTITUTE(連結実質赤字比率に係る赤字・黒字の構成分析!J$35,"▲", "-")), 2) &gt;= 0, ABS(ROUND(VALUE(SUBSTITUTE(連結実質赤字比率に係る赤字・黒字の構成分析!J$35,"▲", "-")), 2)), NA())</f>
        <v>10</v>
      </c>
    </row>
    <row r="36" spans="1:16" x14ac:dyDescent="0.2">
      <c r="A36" s="152" t="str">
        <f>IF(連結実質赤字比率に係る赤字・黒字の構成分析!C$34="",NA(),連結実質赤字比率に係る赤字・黒字の構成分析!C$34)</f>
        <v>下水道事業会計</v>
      </c>
      <c r="B36" s="152" t="e">
        <f>IF(ROUND(VALUE(SUBSTITUTE(連結実質赤字比率に係る赤字・黒字の構成分析!F$34,"▲", "-")), 2) &lt; 0, ABS(ROUND(VALUE(SUBSTITUTE(連結実質赤字比率に係る赤字・黒字の構成分析!F$34,"▲", "-")), 2)), NA())</f>
        <v>#N/A</v>
      </c>
      <c r="C36" s="152">
        <f>IF(ROUND(VALUE(SUBSTITUTE(連結実質赤字比率に係る赤字・黒字の構成分析!F$34,"▲", "-")), 2) &gt;= 0, ABS(ROUND(VALUE(SUBSTITUTE(連結実質赤字比率に係る赤字・黒字の構成分析!F$34,"▲", "-")), 2)), NA())</f>
        <v>12.64</v>
      </c>
      <c r="D36" s="152" t="e">
        <f>IF(ROUND(VALUE(SUBSTITUTE(連結実質赤字比率に係る赤字・黒字の構成分析!G$34,"▲", "-")), 2) &lt; 0, ABS(ROUND(VALUE(SUBSTITUTE(連結実質赤字比率に係る赤字・黒字の構成分析!G$34,"▲", "-")), 2)), NA())</f>
        <v>#N/A</v>
      </c>
      <c r="E36" s="152">
        <f>IF(ROUND(VALUE(SUBSTITUTE(連結実質赤字比率に係る赤字・黒字の構成分析!G$34,"▲", "-")), 2) &gt;= 0, ABS(ROUND(VALUE(SUBSTITUTE(連結実質赤字比率に係る赤字・黒字の構成分析!G$34,"▲", "-")), 2)), NA())</f>
        <v>13.56</v>
      </c>
      <c r="F36" s="152" t="e">
        <f>IF(ROUND(VALUE(SUBSTITUTE(連結実質赤字比率に係る赤字・黒字の構成分析!H$34,"▲", "-")), 2) &lt; 0, ABS(ROUND(VALUE(SUBSTITUTE(連結実質赤字比率に係る赤字・黒字の構成分析!H$34,"▲", "-")), 2)), NA())</f>
        <v>#N/A</v>
      </c>
      <c r="G36" s="152">
        <f>IF(ROUND(VALUE(SUBSTITUTE(連結実質赤字比率に係る赤字・黒字の構成分析!H$34,"▲", "-")), 2) &gt;= 0, ABS(ROUND(VALUE(SUBSTITUTE(連結実質赤字比率に係る赤字・黒字の構成分析!H$34,"▲", "-")), 2)), NA())</f>
        <v>16.600000000000001</v>
      </c>
      <c r="H36" s="152" t="e">
        <f>IF(ROUND(VALUE(SUBSTITUTE(連結実質赤字比率に係る赤字・黒字の構成分析!I$34,"▲", "-")), 2) &lt; 0, ABS(ROUND(VALUE(SUBSTITUTE(連結実質赤字比率に係る赤字・黒字の構成分析!I$34,"▲", "-")), 2)), NA())</f>
        <v>#N/A</v>
      </c>
      <c r="I36" s="152">
        <f>IF(ROUND(VALUE(SUBSTITUTE(連結実質赤字比率に係る赤字・黒字の構成分析!I$34,"▲", "-")), 2) &gt;= 0, ABS(ROUND(VALUE(SUBSTITUTE(連結実質赤字比率に係る赤字・黒字の構成分析!I$34,"▲", "-")), 2)), NA())</f>
        <v>17.7</v>
      </c>
      <c r="J36" s="152" t="e">
        <f>IF(ROUND(VALUE(SUBSTITUTE(連結実質赤字比率に係る赤字・黒字の構成分析!J$34,"▲", "-")), 2) &lt; 0, ABS(ROUND(VALUE(SUBSTITUTE(連結実質赤字比率に係る赤字・黒字の構成分析!J$34,"▲", "-")), 2)), NA())</f>
        <v>#N/A</v>
      </c>
      <c r="K36" s="152">
        <f>IF(ROUND(VALUE(SUBSTITUTE(連結実質赤字比率に係る赤字・黒字の構成分析!J$34,"▲", "-")), 2) &gt;= 0, ABS(ROUND(VALUE(SUBSTITUTE(連結実質赤字比率に係る赤字・黒字の構成分析!J$34,"▲", "-")), 2)), NA())</f>
        <v>18.13</v>
      </c>
    </row>
    <row r="39" spans="1:16" x14ac:dyDescent="0.2">
      <c r="A39" s="125" t="s">
        <v>58</v>
      </c>
    </row>
    <row r="40" spans="1:16" x14ac:dyDescent="0.2">
      <c r="A40" s="153"/>
      <c r="B40" s="153" t="str">
        <f>'実質公債費比率（分子）の構造'!K$44</f>
        <v>R02</v>
      </c>
      <c r="C40" s="153"/>
      <c r="D40" s="153"/>
      <c r="E40" s="153" t="str">
        <f>'実質公債費比率（分子）の構造'!L$44</f>
        <v>R03</v>
      </c>
      <c r="F40" s="153"/>
      <c r="G40" s="153"/>
      <c r="H40" s="153" t="str">
        <f>'実質公債費比率（分子）の構造'!M$44</f>
        <v>R04</v>
      </c>
      <c r="I40" s="153"/>
      <c r="J40" s="153"/>
      <c r="K40" s="153" t="str">
        <f>'実質公債費比率（分子）の構造'!N$44</f>
        <v>R05</v>
      </c>
      <c r="L40" s="153"/>
      <c r="M40" s="153"/>
      <c r="N40" s="153" t="str">
        <f>'実質公債費比率（分子）の構造'!O$44</f>
        <v>R06</v>
      </c>
      <c r="O40" s="153"/>
      <c r="P40" s="153"/>
    </row>
    <row r="41" spans="1:16" x14ac:dyDescent="0.2">
      <c r="A41" s="153"/>
      <c r="B41" s="153" t="s">
        <v>59</v>
      </c>
      <c r="C41" s="153"/>
      <c r="D41" s="153" t="s">
        <v>60</v>
      </c>
      <c r="E41" s="153" t="s">
        <v>59</v>
      </c>
      <c r="F41" s="153"/>
      <c r="G41" s="153" t="s">
        <v>60</v>
      </c>
      <c r="H41" s="153" t="s">
        <v>59</v>
      </c>
      <c r="I41" s="153"/>
      <c r="J41" s="153" t="s">
        <v>60</v>
      </c>
      <c r="K41" s="153" t="s">
        <v>59</v>
      </c>
      <c r="L41" s="153"/>
      <c r="M41" s="153" t="s">
        <v>60</v>
      </c>
      <c r="N41" s="153" t="s">
        <v>59</v>
      </c>
      <c r="O41" s="153"/>
      <c r="P41" s="153" t="s">
        <v>60</v>
      </c>
    </row>
    <row r="42" spans="1:16" x14ac:dyDescent="0.2">
      <c r="A42" s="153" t="s">
        <v>61</v>
      </c>
      <c r="B42" s="153"/>
      <c r="C42" s="153"/>
      <c r="D42" s="153">
        <f>'実質公債費比率（分子）の構造'!K$52</f>
        <v>17219</v>
      </c>
      <c r="E42" s="153"/>
      <c r="F42" s="153"/>
      <c r="G42" s="153">
        <f>'実質公債費比率（分子）の構造'!L$52</f>
        <v>17719</v>
      </c>
      <c r="H42" s="153"/>
      <c r="I42" s="153"/>
      <c r="J42" s="153">
        <f>'実質公債費比率（分子）の構造'!M$52</f>
        <v>17581</v>
      </c>
      <c r="K42" s="153"/>
      <c r="L42" s="153"/>
      <c r="M42" s="153">
        <f>'実質公債費比率（分子）の構造'!N$52</f>
        <v>16593</v>
      </c>
      <c r="N42" s="153"/>
      <c r="O42" s="153"/>
      <c r="P42" s="153">
        <f>'実質公債費比率（分子）の構造'!O$52</f>
        <v>16331</v>
      </c>
    </row>
    <row r="43" spans="1:16" x14ac:dyDescent="0.2">
      <c r="A43" s="153" t="s">
        <v>16</v>
      </c>
      <c r="B43" s="153">
        <f>'実質公債費比率（分子）の構造'!K$51</f>
        <v>0</v>
      </c>
      <c r="C43" s="153"/>
      <c r="D43" s="153"/>
      <c r="E43" s="153">
        <f>'実質公債費比率（分子）の構造'!L$51</f>
        <v>0</v>
      </c>
      <c r="F43" s="153"/>
      <c r="G43" s="153"/>
      <c r="H43" s="153">
        <f>'実質公債費比率（分子）の構造'!M$51</f>
        <v>0</v>
      </c>
      <c r="I43" s="153"/>
      <c r="J43" s="153"/>
      <c r="K43" s="153">
        <f>'実質公債費比率（分子）の構造'!N$51</f>
        <v>0</v>
      </c>
      <c r="L43" s="153"/>
      <c r="M43" s="153"/>
      <c r="N43" s="153" t="str">
        <f>'実質公債費比率（分子）の構造'!O$51</f>
        <v>-</v>
      </c>
      <c r="O43" s="153"/>
      <c r="P43" s="153"/>
    </row>
    <row r="44" spans="1:16" x14ac:dyDescent="0.2">
      <c r="A44" s="153" t="s">
        <v>62</v>
      </c>
      <c r="B44" s="153">
        <f>'実質公債費比率（分子）の構造'!K$50</f>
        <v>230</v>
      </c>
      <c r="C44" s="153"/>
      <c r="D44" s="153"/>
      <c r="E44" s="153">
        <f>'実質公債費比率（分子）の構造'!L$50</f>
        <v>230</v>
      </c>
      <c r="F44" s="153"/>
      <c r="G44" s="153"/>
      <c r="H44" s="153">
        <f>'実質公債費比率（分子）の構造'!M$50</f>
        <v>230</v>
      </c>
      <c r="I44" s="153"/>
      <c r="J44" s="153"/>
      <c r="K44" s="153">
        <f>'実質公債費比率（分子）の構造'!N$50</f>
        <v>209</v>
      </c>
      <c r="L44" s="153"/>
      <c r="M44" s="153"/>
      <c r="N44" s="153">
        <f>'実質公債費比率（分子）の構造'!O$50</f>
        <v>174</v>
      </c>
      <c r="O44" s="153"/>
      <c r="P44" s="153"/>
    </row>
    <row r="45" spans="1:16" x14ac:dyDescent="0.2">
      <c r="A45" s="153" t="s">
        <v>63</v>
      </c>
      <c r="B45" s="153">
        <f>'実質公債費比率（分子）の構造'!K$49</f>
        <v>19</v>
      </c>
      <c r="C45" s="153"/>
      <c r="D45" s="153"/>
      <c r="E45" s="153">
        <f>'実質公債費比率（分子）の構造'!L$49</f>
        <v>8</v>
      </c>
      <c r="F45" s="153"/>
      <c r="G45" s="153"/>
      <c r="H45" s="153">
        <f>'実質公債費比率（分子）の構造'!M$49</f>
        <v>12</v>
      </c>
      <c r="I45" s="153"/>
      <c r="J45" s="153"/>
      <c r="K45" s="153">
        <f>'実質公債費比率（分子）の構造'!N$49</f>
        <v>1</v>
      </c>
      <c r="L45" s="153"/>
      <c r="M45" s="153"/>
      <c r="N45" s="153">
        <f>'実質公債費比率（分子）の構造'!O$49</f>
        <v>1</v>
      </c>
      <c r="O45" s="153"/>
      <c r="P45" s="153"/>
    </row>
    <row r="46" spans="1:16" x14ac:dyDescent="0.2">
      <c r="A46" s="153" t="s">
        <v>64</v>
      </c>
      <c r="B46" s="153">
        <f>'実質公債費比率（分子）の構造'!K$48</f>
        <v>2850</v>
      </c>
      <c r="C46" s="153"/>
      <c r="D46" s="153"/>
      <c r="E46" s="153">
        <f>'実質公債費比率（分子）の構造'!L$48</f>
        <v>2661</v>
      </c>
      <c r="F46" s="153"/>
      <c r="G46" s="153"/>
      <c r="H46" s="153">
        <f>'実質公債費比率（分子）の構造'!M$48</f>
        <v>2622</v>
      </c>
      <c r="I46" s="153"/>
      <c r="J46" s="153"/>
      <c r="K46" s="153">
        <f>'実質公債費比率（分子）の構造'!N$48</f>
        <v>2191</v>
      </c>
      <c r="L46" s="153"/>
      <c r="M46" s="153"/>
      <c r="N46" s="153">
        <f>'実質公債費比率（分子）の構造'!O$48</f>
        <v>2029</v>
      </c>
      <c r="O46" s="153"/>
      <c r="P46" s="153"/>
    </row>
    <row r="47" spans="1:16" x14ac:dyDescent="0.2">
      <c r="A47" s="153" t="s">
        <v>12</v>
      </c>
      <c r="B47" s="153">
        <f>'実質公債費比率（分子）の構造'!K$47</f>
        <v>7</v>
      </c>
      <c r="C47" s="153"/>
      <c r="D47" s="153"/>
      <c r="E47" s="153">
        <f>'実質公債費比率（分子）の構造'!L$47</f>
        <v>3</v>
      </c>
      <c r="F47" s="153"/>
      <c r="G47" s="153"/>
      <c r="H47" s="153" t="str">
        <f>'実質公債費比率（分子）の構造'!M$47</f>
        <v>-</v>
      </c>
      <c r="I47" s="153"/>
      <c r="J47" s="153"/>
      <c r="K47" s="153" t="str">
        <f>'実質公債費比率（分子）の構造'!N$47</f>
        <v>-</v>
      </c>
      <c r="L47" s="153"/>
      <c r="M47" s="153"/>
      <c r="N47" s="153">
        <f>'実質公債費比率（分子）の構造'!O$47</f>
        <v>2</v>
      </c>
      <c r="O47" s="153"/>
      <c r="P47" s="153"/>
    </row>
    <row r="48" spans="1:16" x14ac:dyDescent="0.2">
      <c r="A48" s="153" t="s">
        <v>65</v>
      </c>
      <c r="B48" s="153" t="str">
        <f>'実質公債費比率（分子）の構造'!K$46</f>
        <v>-</v>
      </c>
      <c r="C48" s="153"/>
      <c r="D48" s="153"/>
      <c r="E48" s="153" t="str">
        <f>'実質公債費比率（分子）の構造'!L$46</f>
        <v>-</v>
      </c>
      <c r="F48" s="153"/>
      <c r="G48" s="153"/>
      <c r="H48" s="153" t="str">
        <f>'実質公債費比率（分子）の構造'!M$46</f>
        <v>-</v>
      </c>
      <c r="I48" s="153"/>
      <c r="J48" s="153"/>
      <c r="K48" s="153" t="str">
        <f>'実質公債費比率（分子）の構造'!N$46</f>
        <v>-</v>
      </c>
      <c r="L48" s="153"/>
      <c r="M48" s="153"/>
      <c r="N48" s="153" t="str">
        <f>'実質公債費比率（分子）の構造'!O$46</f>
        <v>-</v>
      </c>
      <c r="O48" s="153"/>
      <c r="P48" s="153"/>
    </row>
    <row r="49" spans="1:16" x14ac:dyDescent="0.2">
      <c r="A49" s="153" t="s">
        <v>66</v>
      </c>
      <c r="B49" s="153">
        <f>'実質公債費比率（分子）の構造'!K$45</f>
        <v>23016</v>
      </c>
      <c r="C49" s="153"/>
      <c r="D49" s="153"/>
      <c r="E49" s="153">
        <f>'実質公債費比率（分子）の構造'!L$45</f>
        <v>22125</v>
      </c>
      <c r="F49" s="153"/>
      <c r="G49" s="153"/>
      <c r="H49" s="153">
        <f>'実質公債費比率（分子）の構造'!M$45</f>
        <v>22380</v>
      </c>
      <c r="I49" s="153"/>
      <c r="J49" s="153"/>
      <c r="K49" s="153">
        <f>'実質公債費比率（分子）の構造'!N$45</f>
        <v>22474</v>
      </c>
      <c r="L49" s="153"/>
      <c r="M49" s="153"/>
      <c r="N49" s="153">
        <f>'実質公債費比率（分子）の構造'!O$45</f>
        <v>21441</v>
      </c>
      <c r="O49" s="153"/>
      <c r="P49" s="153"/>
    </row>
    <row r="50" spans="1:16" x14ac:dyDescent="0.2">
      <c r="A50" s="153" t="s">
        <v>67</v>
      </c>
      <c r="B50" s="153" t="e">
        <f>NA()</f>
        <v>#N/A</v>
      </c>
      <c r="C50" s="153">
        <f>IF(ISNUMBER('実質公債費比率（分子）の構造'!K$53),'実質公債費比率（分子）の構造'!K$53,NA())</f>
        <v>8903</v>
      </c>
      <c r="D50" s="153" t="e">
        <f>NA()</f>
        <v>#N/A</v>
      </c>
      <c r="E50" s="153" t="e">
        <f>NA()</f>
        <v>#N/A</v>
      </c>
      <c r="F50" s="153">
        <f>IF(ISNUMBER('実質公債費比率（分子）の構造'!L$53),'実質公債費比率（分子）の構造'!L$53,NA())</f>
        <v>7308</v>
      </c>
      <c r="G50" s="153" t="e">
        <f>NA()</f>
        <v>#N/A</v>
      </c>
      <c r="H50" s="153" t="e">
        <f>NA()</f>
        <v>#N/A</v>
      </c>
      <c r="I50" s="153">
        <f>IF(ISNUMBER('実質公債費比率（分子）の構造'!M$53),'実質公債費比率（分子）の構造'!M$53,NA())</f>
        <v>7663</v>
      </c>
      <c r="J50" s="153" t="e">
        <f>NA()</f>
        <v>#N/A</v>
      </c>
      <c r="K50" s="153" t="e">
        <f>NA()</f>
        <v>#N/A</v>
      </c>
      <c r="L50" s="153">
        <f>IF(ISNUMBER('実質公債費比率（分子）の構造'!N$53),'実質公債費比率（分子）の構造'!N$53,NA())</f>
        <v>8282</v>
      </c>
      <c r="M50" s="153" t="e">
        <f>NA()</f>
        <v>#N/A</v>
      </c>
      <c r="N50" s="153" t="e">
        <f>NA()</f>
        <v>#N/A</v>
      </c>
      <c r="O50" s="153">
        <f>IF(ISNUMBER('実質公債費比率（分子）の構造'!O$53),'実質公債費比率（分子）の構造'!O$53,NA())</f>
        <v>7316</v>
      </c>
      <c r="P50" s="153" t="e">
        <f>NA()</f>
        <v>#N/A</v>
      </c>
    </row>
    <row r="53" spans="1:16" x14ac:dyDescent="0.2">
      <c r="A53" s="125" t="s">
        <v>68</v>
      </c>
    </row>
    <row r="54" spans="1:16" x14ac:dyDescent="0.2">
      <c r="A54" s="152"/>
      <c r="B54" s="152" t="str">
        <f>'将来負担比率（分子）の構造'!I$40</f>
        <v>R02</v>
      </c>
      <c r="C54" s="152"/>
      <c r="D54" s="152"/>
      <c r="E54" s="152" t="str">
        <f>'将来負担比率（分子）の構造'!J$40</f>
        <v>R03</v>
      </c>
      <c r="F54" s="152"/>
      <c r="G54" s="152"/>
      <c r="H54" s="152" t="str">
        <f>'将来負担比率（分子）の構造'!K$40</f>
        <v>R04</v>
      </c>
      <c r="I54" s="152"/>
      <c r="J54" s="152"/>
      <c r="K54" s="152" t="str">
        <f>'将来負担比率（分子）の構造'!L$40</f>
        <v>R05</v>
      </c>
      <c r="L54" s="152"/>
      <c r="M54" s="152"/>
      <c r="N54" s="152" t="str">
        <f>'将来負担比率（分子）の構造'!M$40</f>
        <v>R06</v>
      </c>
      <c r="O54" s="152"/>
      <c r="P54" s="152"/>
    </row>
    <row r="55" spans="1:16" x14ac:dyDescent="0.2">
      <c r="A55" s="152"/>
      <c r="B55" s="152" t="s">
        <v>69</v>
      </c>
      <c r="C55" s="152"/>
      <c r="D55" s="152" t="s">
        <v>70</v>
      </c>
      <c r="E55" s="152" t="s">
        <v>69</v>
      </c>
      <c r="F55" s="152"/>
      <c r="G55" s="152" t="s">
        <v>70</v>
      </c>
      <c r="H55" s="152" t="s">
        <v>69</v>
      </c>
      <c r="I55" s="152"/>
      <c r="J55" s="152" t="s">
        <v>70</v>
      </c>
      <c r="K55" s="152" t="s">
        <v>69</v>
      </c>
      <c r="L55" s="152"/>
      <c r="M55" s="152" t="s">
        <v>70</v>
      </c>
      <c r="N55" s="152" t="s">
        <v>69</v>
      </c>
      <c r="O55" s="152"/>
      <c r="P55" s="152" t="s">
        <v>70</v>
      </c>
    </row>
    <row r="56" spans="1:16" x14ac:dyDescent="0.2">
      <c r="A56" s="152" t="s">
        <v>43</v>
      </c>
      <c r="B56" s="152"/>
      <c r="C56" s="152"/>
      <c r="D56" s="152">
        <f>'将来負担比率（分子）の構造'!I$52</f>
        <v>143261</v>
      </c>
      <c r="E56" s="152"/>
      <c r="F56" s="152"/>
      <c r="G56" s="152">
        <f>'将来負担比率（分子）の構造'!J$52</f>
        <v>142403</v>
      </c>
      <c r="H56" s="152"/>
      <c r="I56" s="152"/>
      <c r="J56" s="152">
        <f>'将来負担比率（分子）の構造'!K$52</f>
        <v>139041</v>
      </c>
      <c r="K56" s="152"/>
      <c r="L56" s="152"/>
      <c r="M56" s="152">
        <f>'将来負担比率（分子）の構造'!L$52</f>
        <v>134739</v>
      </c>
      <c r="N56" s="152"/>
      <c r="O56" s="152"/>
      <c r="P56" s="152">
        <f>'将来負担比率（分子）の構造'!M$52</f>
        <v>127659</v>
      </c>
    </row>
    <row r="57" spans="1:16" x14ac:dyDescent="0.2">
      <c r="A57" s="152" t="s">
        <v>42</v>
      </c>
      <c r="B57" s="152"/>
      <c r="C57" s="152"/>
      <c r="D57" s="152">
        <f>'将来負担比率（分子）の構造'!I$51</f>
        <v>43975</v>
      </c>
      <c r="E57" s="152"/>
      <c r="F57" s="152"/>
      <c r="G57" s="152">
        <f>'将来負担比率（分子）の構造'!J$51</f>
        <v>39712</v>
      </c>
      <c r="H57" s="152"/>
      <c r="I57" s="152"/>
      <c r="J57" s="152">
        <f>'将来負担比率（分子）の構造'!K$51</f>
        <v>35157</v>
      </c>
      <c r="K57" s="152"/>
      <c r="L57" s="152"/>
      <c r="M57" s="152">
        <f>'将来負担比率（分子）の構造'!L$51</f>
        <v>31349</v>
      </c>
      <c r="N57" s="152"/>
      <c r="O57" s="152"/>
      <c r="P57" s="152">
        <f>'将来負担比率（分子）の構造'!M$51</f>
        <v>29713</v>
      </c>
    </row>
    <row r="58" spans="1:16" x14ac:dyDescent="0.2">
      <c r="A58" s="152" t="s">
        <v>41</v>
      </c>
      <c r="B58" s="152"/>
      <c r="C58" s="152"/>
      <c r="D58" s="152">
        <f>'将来負担比率（分子）の構造'!I$50</f>
        <v>39408</v>
      </c>
      <c r="E58" s="152"/>
      <c r="F58" s="152"/>
      <c r="G58" s="152">
        <f>'将来負担比率（分子）の構造'!J$50</f>
        <v>41909</v>
      </c>
      <c r="H58" s="152"/>
      <c r="I58" s="152"/>
      <c r="J58" s="152">
        <f>'将来負担比率（分子）の構造'!K$50</f>
        <v>48922</v>
      </c>
      <c r="K58" s="152"/>
      <c r="L58" s="152"/>
      <c r="M58" s="152">
        <f>'将来負担比率（分子）の構造'!L$50</f>
        <v>55745</v>
      </c>
      <c r="N58" s="152"/>
      <c r="O58" s="152"/>
      <c r="P58" s="152">
        <f>'将来負担比率（分子）の構造'!M$50</f>
        <v>59709</v>
      </c>
    </row>
    <row r="59" spans="1:16" x14ac:dyDescent="0.2">
      <c r="A59" s="152" t="s">
        <v>39</v>
      </c>
      <c r="B59" s="152" t="str">
        <f>'将来負担比率（分子）の構造'!I$49</f>
        <v>-</v>
      </c>
      <c r="C59" s="152"/>
      <c r="D59" s="152"/>
      <c r="E59" s="152" t="str">
        <f>'将来負担比率（分子）の構造'!J$49</f>
        <v>-</v>
      </c>
      <c r="F59" s="152"/>
      <c r="G59" s="152"/>
      <c r="H59" s="152" t="str">
        <f>'将来負担比率（分子）の構造'!K$49</f>
        <v>-</v>
      </c>
      <c r="I59" s="152"/>
      <c r="J59" s="152"/>
      <c r="K59" s="152" t="str">
        <f>'将来負担比率（分子）の構造'!L$49</f>
        <v>-</v>
      </c>
      <c r="L59" s="152"/>
      <c r="M59" s="152"/>
      <c r="N59" s="152" t="str">
        <f>'将来負担比率（分子）の構造'!M$49</f>
        <v>-</v>
      </c>
      <c r="O59" s="152"/>
      <c r="P59" s="152"/>
    </row>
    <row r="60" spans="1:16" x14ac:dyDescent="0.2">
      <c r="A60" s="152" t="s">
        <v>38</v>
      </c>
      <c r="B60" s="152" t="str">
        <f>'将来負担比率（分子）の構造'!I$48</f>
        <v>-</v>
      </c>
      <c r="C60" s="152"/>
      <c r="D60" s="152"/>
      <c r="E60" s="152" t="str">
        <f>'将来負担比率（分子）の構造'!J$48</f>
        <v>-</v>
      </c>
      <c r="F60" s="152"/>
      <c r="G60" s="152"/>
      <c r="H60" s="152" t="str">
        <f>'将来負担比率（分子）の構造'!K$48</f>
        <v>-</v>
      </c>
      <c r="I60" s="152"/>
      <c r="J60" s="152"/>
      <c r="K60" s="152" t="str">
        <f>'将来負担比率（分子）の構造'!L$48</f>
        <v>-</v>
      </c>
      <c r="L60" s="152"/>
      <c r="M60" s="152"/>
      <c r="N60" s="152" t="str">
        <f>'将来負担比率（分子）の構造'!M$48</f>
        <v>-</v>
      </c>
      <c r="O60" s="152"/>
      <c r="P60" s="152"/>
    </row>
    <row r="61" spans="1:16" x14ac:dyDescent="0.2">
      <c r="A61" s="152" t="s">
        <v>36</v>
      </c>
      <c r="B61" s="152">
        <f>'将来負担比率（分子）の構造'!I$46</f>
        <v>195</v>
      </c>
      <c r="C61" s="152"/>
      <c r="D61" s="152"/>
      <c r="E61" s="152">
        <f>'将来負担比率（分子）の構造'!J$46</f>
        <v>182</v>
      </c>
      <c r="F61" s="152"/>
      <c r="G61" s="152"/>
      <c r="H61" s="152">
        <f>'将来負担比率（分子）の構造'!K$46</f>
        <v>171</v>
      </c>
      <c r="I61" s="152"/>
      <c r="J61" s="152"/>
      <c r="K61" s="152">
        <f>'将来負担比率（分子）の構造'!L$46</f>
        <v>160</v>
      </c>
      <c r="L61" s="152"/>
      <c r="M61" s="152"/>
      <c r="N61" s="152">
        <f>'将来負担比率（分子）の構造'!M$46</f>
        <v>327</v>
      </c>
      <c r="O61" s="152"/>
      <c r="P61" s="152"/>
    </row>
    <row r="62" spans="1:16" x14ac:dyDescent="0.2">
      <c r="A62" s="152" t="s">
        <v>35</v>
      </c>
      <c r="B62" s="152">
        <f>'将来負担比率（分子）の構造'!I$45</f>
        <v>19100</v>
      </c>
      <c r="C62" s="152"/>
      <c r="D62" s="152"/>
      <c r="E62" s="152">
        <f>'将来負担比率（分子）の構造'!J$45</f>
        <v>18784</v>
      </c>
      <c r="F62" s="152"/>
      <c r="G62" s="152"/>
      <c r="H62" s="152">
        <f>'将来負担比率（分子）の構造'!K$45</f>
        <v>18725</v>
      </c>
      <c r="I62" s="152"/>
      <c r="J62" s="152"/>
      <c r="K62" s="152">
        <f>'将来負担比率（分子）の構造'!L$45</f>
        <v>19285</v>
      </c>
      <c r="L62" s="152"/>
      <c r="M62" s="152"/>
      <c r="N62" s="152">
        <f>'将来負担比率（分子）の構造'!M$45</f>
        <v>18999</v>
      </c>
      <c r="O62" s="152"/>
      <c r="P62" s="152"/>
    </row>
    <row r="63" spans="1:16" x14ac:dyDescent="0.2">
      <c r="A63" s="152" t="s">
        <v>34</v>
      </c>
      <c r="B63" s="152">
        <f>'将来負担比率（分子）の構造'!I$44</f>
        <v>30</v>
      </c>
      <c r="C63" s="152"/>
      <c r="D63" s="152"/>
      <c r="E63" s="152">
        <f>'将来負担比率（分子）の構造'!J$44</f>
        <v>23</v>
      </c>
      <c r="F63" s="152"/>
      <c r="G63" s="152"/>
      <c r="H63" s="152">
        <f>'将来負担比率（分子）の構造'!K$44</f>
        <v>11</v>
      </c>
      <c r="I63" s="152"/>
      <c r="J63" s="152"/>
      <c r="K63" s="152">
        <f>'将来負担比率（分子）の構造'!L$44</f>
        <v>10</v>
      </c>
      <c r="L63" s="152"/>
      <c r="M63" s="152"/>
      <c r="N63" s="152">
        <f>'将来負担比率（分子）の構造'!M$44</f>
        <v>9</v>
      </c>
      <c r="O63" s="152"/>
      <c r="P63" s="152"/>
    </row>
    <row r="64" spans="1:16" x14ac:dyDescent="0.2">
      <c r="A64" s="152" t="s">
        <v>33</v>
      </c>
      <c r="B64" s="152">
        <f>'将来負担比率（分子）の構造'!I$43</f>
        <v>27078</v>
      </c>
      <c r="C64" s="152"/>
      <c r="D64" s="152"/>
      <c r="E64" s="152">
        <f>'将来負担比率（分子）の構造'!J$43</f>
        <v>27767</v>
      </c>
      <c r="F64" s="152"/>
      <c r="G64" s="152"/>
      <c r="H64" s="152">
        <f>'将来負担比率（分子）の構造'!K$43</f>
        <v>27678</v>
      </c>
      <c r="I64" s="152"/>
      <c r="J64" s="152"/>
      <c r="K64" s="152">
        <f>'将来負担比率（分子）の構造'!L$43</f>
        <v>26875</v>
      </c>
      <c r="L64" s="152"/>
      <c r="M64" s="152"/>
      <c r="N64" s="152">
        <f>'将来負担比率（分子）の構造'!M$43</f>
        <v>25966</v>
      </c>
      <c r="O64" s="152"/>
      <c r="P64" s="152"/>
    </row>
    <row r="65" spans="1:16" x14ac:dyDescent="0.2">
      <c r="A65" s="152" t="s">
        <v>32</v>
      </c>
      <c r="B65" s="152">
        <f>'将来負担比率（分子）の構造'!I$42</f>
        <v>1827</v>
      </c>
      <c r="C65" s="152"/>
      <c r="D65" s="152"/>
      <c r="E65" s="152">
        <f>'将来負担比率（分子）の構造'!J$42</f>
        <v>1495</v>
      </c>
      <c r="F65" s="152"/>
      <c r="G65" s="152"/>
      <c r="H65" s="152">
        <f>'将来負担比率（分子）の構造'!K$42</f>
        <v>1179</v>
      </c>
      <c r="I65" s="152"/>
      <c r="J65" s="152"/>
      <c r="K65" s="152">
        <f>'将来負担比率（分子）の構造'!L$42</f>
        <v>885</v>
      </c>
      <c r="L65" s="152"/>
      <c r="M65" s="152"/>
      <c r="N65" s="152">
        <f>'将来負担比率（分子）の構造'!M$42</f>
        <v>628</v>
      </c>
      <c r="O65" s="152"/>
      <c r="P65" s="152"/>
    </row>
    <row r="66" spans="1:16" x14ac:dyDescent="0.2">
      <c r="A66" s="152" t="s">
        <v>31</v>
      </c>
      <c r="B66" s="152">
        <f>'将来負担比率（分子）の構造'!I$41</f>
        <v>224923</v>
      </c>
      <c r="C66" s="152"/>
      <c r="D66" s="152"/>
      <c r="E66" s="152">
        <f>'将来負担比率（分子）の構造'!J$41</f>
        <v>210604</v>
      </c>
      <c r="F66" s="152"/>
      <c r="G66" s="152"/>
      <c r="H66" s="152">
        <f>'将来負担比率（分子）の構造'!K$41</f>
        <v>193639</v>
      </c>
      <c r="I66" s="152"/>
      <c r="J66" s="152"/>
      <c r="K66" s="152">
        <f>'将来負担比率（分子）の構造'!L$41</f>
        <v>177388</v>
      </c>
      <c r="L66" s="152"/>
      <c r="M66" s="152"/>
      <c r="N66" s="152">
        <f>'将来負担比率（分子）の構造'!M$41</f>
        <v>163478</v>
      </c>
      <c r="O66" s="152"/>
      <c r="P66" s="152"/>
    </row>
    <row r="67" spans="1:16" x14ac:dyDescent="0.2">
      <c r="A67" s="152" t="s">
        <v>71</v>
      </c>
      <c r="B67" s="152" t="e">
        <f>NA()</f>
        <v>#N/A</v>
      </c>
      <c r="C67" s="152">
        <f>IF(ISNUMBER('将来負担比率（分子）の構造'!I$53), IF('将来負担比率（分子）の構造'!I$53 &lt; 0, 0, '将来負担比率（分子）の構造'!I$53), NA())</f>
        <v>46510</v>
      </c>
      <c r="D67" s="152" t="e">
        <f>NA()</f>
        <v>#N/A</v>
      </c>
      <c r="E67" s="152" t="e">
        <f>NA()</f>
        <v>#N/A</v>
      </c>
      <c r="F67" s="152">
        <f>IF(ISNUMBER('将来負担比率（分子）の構造'!J$53), IF('将来負担比率（分子）の構造'!J$53 &lt; 0, 0, '将来負担比率（分子）の構造'!J$53), NA())</f>
        <v>34830</v>
      </c>
      <c r="G67" s="152" t="e">
        <f>NA()</f>
        <v>#N/A</v>
      </c>
      <c r="H67" s="152" t="e">
        <f>NA()</f>
        <v>#N/A</v>
      </c>
      <c r="I67" s="152">
        <f>IF(ISNUMBER('将来負担比率（分子）の構造'!K$53), IF('将来負担比率（分子）の構造'!K$53 &lt; 0, 0, '将来負担比率（分子）の構造'!K$53), NA())</f>
        <v>18284</v>
      </c>
      <c r="J67" s="152" t="e">
        <f>NA()</f>
        <v>#N/A</v>
      </c>
      <c r="K67" s="152" t="e">
        <f>NA()</f>
        <v>#N/A</v>
      </c>
      <c r="L67" s="152">
        <f>IF(ISNUMBER('将来負担比率（分子）の構造'!L$53), IF('将来負担比率（分子）の構造'!L$53 &lt; 0, 0, '将来負担比率（分子）の構造'!L$53), NA())</f>
        <v>2770</v>
      </c>
      <c r="M67" s="152" t="e">
        <f>NA()</f>
        <v>#N/A</v>
      </c>
      <c r="N67" s="152" t="e">
        <f>NA()</f>
        <v>#N/A</v>
      </c>
      <c r="O67" s="152">
        <f>IF(ISNUMBER('将来負担比率（分子）の構造'!M$53), IF('将来負担比率（分子）の構造'!M$53 &lt; 0, 0, '将来負担比率（分子）の構造'!M$53), NA())</f>
        <v>0</v>
      </c>
      <c r="P67" s="152" t="e">
        <f>NA()</f>
        <v>#N/A</v>
      </c>
    </row>
    <row r="70" spans="1:16" x14ac:dyDescent="0.2">
      <c r="A70" s="154" t="s">
        <v>72</v>
      </c>
      <c r="B70" s="154"/>
      <c r="C70" s="154"/>
      <c r="D70" s="154"/>
      <c r="E70" s="154"/>
      <c r="F70" s="154"/>
    </row>
    <row r="71" spans="1:16" x14ac:dyDescent="0.2">
      <c r="A71" s="155"/>
      <c r="B71" s="155" t="e">
        <f>#REF!</f>
        <v>#REF!</v>
      </c>
      <c r="C71" s="155" t="e">
        <f>#REF!</f>
        <v>#REF!</v>
      </c>
      <c r="D71" s="155" t="e">
        <f>#REF!</f>
        <v>#REF!</v>
      </c>
    </row>
    <row r="72" spans="1:16" x14ac:dyDescent="0.2">
      <c r="A72" s="155" t="s">
        <v>73</v>
      </c>
      <c r="B72" s="156" t="e">
        <f>#REF!</f>
        <v>#REF!</v>
      </c>
      <c r="C72" s="156" t="e">
        <f>#REF!</f>
        <v>#REF!</v>
      </c>
      <c r="D72" s="156" t="e">
        <f>#REF!</f>
        <v>#REF!</v>
      </c>
    </row>
    <row r="73" spans="1:16" x14ac:dyDescent="0.2">
      <c r="A73" s="155" t="s">
        <v>74</v>
      </c>
      <c r="B73" s="156" t="e">
        <f>#REF!</f>
        <v>#REF!</v>
      </c>
      <c r="C73" s="156" t="e">
        <f>#REF!</f>
        <v>#REF!</v>
      </c>
      <c r="D73" s="156" t="e">
        <f>#REF!</f>
        <v>#REF!</v>
      </c>
    </row>
    <row r="74" spans="1:16" x14ac:dyDescent="0.2">
      <c r="A74" s="155" t="s">
        <v>75</v>
      </c>
      <c r="B74" s="156" t="e">
        <f>#REF!</f>
        <v>#REF!</v>
      </c>
      <c r="C74" s="156" t="e">
        <f>#REF!</f>
        <v>#REF!</v>
      </c>
      <c r="D74" s="156" t="e">
        <f>#REF!</f>
        <v>#REF!</v>
      </c>
    </row>
  </sheetData>
  <sheetProtection algorithmName="SHA-512" hashValue="rKllT+W0JZKy/mr5pbOPVUSk/hrWRc/NfoqsjCHsJQJdJSjFFrKOAfApC9PQTcVfllhBS04u2q98cdS6TjB7Qw==" saltValue="6VRx1rvd6PBtxALERB+cx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 </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2026-03-17T01:49:27Z</cp:lastPrinted>
  <dcterms:created xsi:type="dcterms:W3CDTF">2026-02-23T07:46:31Z</dcterms:created>
  <dcterms:modified xsi:type="dcterms:W3CDTF">2026-09-24T06:51:45Z</dcterms:modified>
  <cp:category/>
</cp:coreProperties>
</file>