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2.kobe.local\work2\05_行財政局\11_財務課\05 財政企画\11 財政状況資料集等\01 財政状況資料集\R6決算\15_HPへアップ（1回目に2回目がっちゃんこ）\"/>
    </mc:Choice>
  </mc:AlternateContent>
  <bookViews>
    <workbookView xWindow="28680" yWindow="-120" windowWidth="29040" windowHeight="15720" tabRatio="76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40" i="10"/>
  <c r="AO39"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U40" i="10"/>
  <c r="C40" i="10"/>
  <c r="BW39" i="10"/>
  <c r="BE39" i="10"/>
  <c r="U39" i="10"/>
  <c r="C39" i="10"/>
  <c r="BW38" i="10"/>
  <c r="BE38" i="10"/>
  <c r="U38" i="10"/>
  <c r="BE37" i="10"/>
  <c r="C34" i="10"/>
  <c r="C35" i="10" l="1"/>
  <c r="C36" i="10" s="1"/>
  <c r="C37" i="10" s="1"/>
  <c r="C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U37" i="10" l="1"/>
  <c r="AM34" i="10"/>
  <c r="AM35" i="10" s="1"/>
  <c r="AM36" i="10" s="1"/>
  <c r="AM37" i="10" s="1"/>
  <c r="AM38" i="10" s="1"/>
  <c r="AM39" i="10" s="1"/>
  <c r="AM40" i="10" s="1"/>
  <c r="BE34" i="10" l="1"/>
  <c r="BE35" i="10" s="1"/>
  <c r="BE36" i="10" s="1"/>
  <c r="BW34" i="10" l="1"/>
  <c r="BW35" i="10" s="1"/>
  <c r="BW36" i="10" s="1"/>
  <c r="BW37"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<sst xmlns="http://schemas.openxmlformats.org/spreadsheetml/2006/main" count="1183" uniqueCount="626">
  <si>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</si>
  <si>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</si>
  <si>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</si>
  <si>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</si>
  <si>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</si>
  <si>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</si>
  <si>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</si>
  <si>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</si>
  <si>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</si>
  <si>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</si>
  <si>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</si>
  <si>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</si>
  <si>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</si>
  <si>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</si>
  <si>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</si>
  <si>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</si>
  <si>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</si>
  <si>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</si>
  <si>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</si>
  <si>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</si>
  <si>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</si>
  <si>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</si>
  <si>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</si>
  <si>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</si>
  <si>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</si>
  <si>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</si>
  <si>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</si>
  <si>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</si>
  <si>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</si>
  <si>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</si>
  <si>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</si>
  <si>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</si>
  <si>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</si>
  <si>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</si>
  <si>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</si>
  <si>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</si>
  <si>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</si>
  <si>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</si>
  <si>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</si>
  <si>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</si>
  <si>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</si>
  <si>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</si>
  <si>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</si>
  <si>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</si>
  <si>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</si>
  <si>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</si>
  <si>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</si>
  <si>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</si>
  <si>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</si>
  <si>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</si>
  <si>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</si>
  <si>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</si>
  <si>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</si>
  <si>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</si>
  <si>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</si>
  <si>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</si>
  <si>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</si>
  <si>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</si>
  <si>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</si>
  <si>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</si>
  <si>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</si>
  <si>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</si>
  <si>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</si>
  <si>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</si>
  <si>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</si>
  <si>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</si>
  <si>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</si>
  <si>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</si>
  <si>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</si>
  <si>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</si>
  <si>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</si>
  <si>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</si>
  <si>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</si>
  <si>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</si>
  <si>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</si>
  <si>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</si>
  <si>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</si>
  <si>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</si>
  <si>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</si>
  <si>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</si>
  <si>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</si>
  <si>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政令指定都市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</si>
  <si>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</si>
  <si>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</si>
  <si>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</si>
  <si>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</si>
  <si>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</si>
  <si>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</si>
  <si>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</si>
  <si>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</si>
  <si>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</si>
  <si>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</si>
  <si>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</si>
  <si>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</si>
  <si>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神戸市</t>
    <phoneticPr fontId="5"/>
  </si>
  <si>
    <t>地方交付税種地</t>
    <rPh sb="0" eb="2">
      <t>チホウ</t>
    </rPh>
    <rPh sb="2" eb="5">
      <t>コウフゼイ</t>
    </rPh>
    <rPh sb="5" eb="6">
      <t>シュ</t>
    </rPh>
    <rPh sb="6" eb="7">
      <t>チ</t>
    </rPh>
    <phoneticPr fontId="5"/>
  </si>
  <si>
    <t>1-9</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</si>
  <si>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</si>
  <si>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</si>
  <si>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</si>
  <si>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</si>
  <si>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</si>
  <si>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</si>
  <si>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</si>
  <si>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</si>
  <si>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</si>
  <si>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</si>
  <si>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</si>
  <si>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</si>
  <si>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</si>
  <si>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</si>
  <si>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</si>
  <si>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</si>
  <si>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</si>
  <si>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</si>
  <si>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</si>
  <si>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</si>
  <si>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</si>
  <si>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</si>
  <si>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</si>
  <si>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</si>
  <si>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</si>
  <si>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</si>
  <si>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</si>
  <si>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</si>
  <si>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</si>
  <si>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</si>
  <si>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</si>
  <si>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</si>
  <si>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</si>
  <si>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</si>
  <si>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</si>
  <si>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</si>
  <si>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</si>
  <si>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</si>
  <si>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</si>
  <si>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</si>
  <si>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</si>
  <si>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</si>
  <si>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</si>
  <si>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</si>
  <si>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</si>
  <si>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</si>
  <si>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自動車事業会計</t>
    <phoneticPr fontId="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</si>
  <si>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</si>
  <si>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</si>
  <si>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</si>
  <si>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</si>
  <si>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</si>
  <si>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</si>
  <si>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</si>
  <si>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</si>
  <si>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</si>
  <si>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</si>
  <si>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</si>
  <si>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</si>
  <si>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</si>
  <si>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</si>
  <si>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</si>
  <si>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</si>
  <si>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</si>
  <si>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</si>
  <si>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</si>
  <si>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</si>
  <si>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</si>
  <si>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</si>
  <si>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</si>
  <si>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</si>
  <si>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</si>
  <si>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</si>
  <si>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</si>
  <si>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</si>
  <si>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</si>
  <si>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</si>
  <si>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</si>
  <si>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</si>
  <si>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</si>
  <si>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</si>
  <si>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</si>
  <si>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</si>
  <si>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</si>
  <si>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</si>
  <si>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</si>
  <si>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</si>
  <si>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</si>
  <si>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</si>
  <si>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</si>
  <si>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</si>
  <si>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</si>
  <si>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</si>
  <si>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</si>
  <si>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</si>
  <si>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</si>
  <si>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</si>
  <si>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</si>
  <si>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</si>
  <si>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</si>
  <si>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</si>
  <si>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</si>
  <si>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</si>
  <si>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</si>
  <si>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</si>
  <si>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</si>
  <si>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兵庫県神戸市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</si>
  <si>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</si>
  <si>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</si>
  <si>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</si>
  <si>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</si>
  <si>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</si>
  <si>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</si>
  <si>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</si>
  <si>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</si>
  <si>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</si>
  <si>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</si>
  <si>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</si>
  <si>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</si>
  <si>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</si>
  <si>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</si>
  <si>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</si>
  <si>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</si>
  <si>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</si>
  <si>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</si>
  <si>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</si>
  <si>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</si>
  <si>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</si>
  <si>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</si>
  <si>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</si>
  <si>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</si>
  <si>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</si>
  <si>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</si>
  <si>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</si>
  <si>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</si>
  <si>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</si>
  <si>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</si>
  <si>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</si>
  <si>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</si>
  <si>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</si>
  <si>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</si>
  <si>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</si>
  <si>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</si>
  <si>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</si>
  <si>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</si>
  <si>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</si>
  <si>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</si>
  <si>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</si>
  <si>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</si>
  <si>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</si>
  <si>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</si>
  <si>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</si>
  <si>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</si>
  <si>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</si>
  <si>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</si>
  <si>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</si>
  <si>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</si>
  <si>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</si>
  <si>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</si>
  <si>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</si>
  <si>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</si>
  <si>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</si>
  <si>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</si>
  <si>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</si>
  <si>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</si>
  <si>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</si>
  <si>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</si>
  <si>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</si>
  <si>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</si>
  <si>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</si>
  <si>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</si>
  <si>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</si>
  <si>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</si>
  <si>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</si>
  <si>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</si>
  <si>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</si>
  <si>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</si>
  <si>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</si>
  <si>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</si>
  <si>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</si>
  <si>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</si>
  <si>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</si>
  <si>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</si>
  <si>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</si>
  <si>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</si>
  <si>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</si>
  <si>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</si>
  <si>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</si>
  <si>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</si>
  <si>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</si>
  <si>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</si>
  <si>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</si>
  <si>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</si>
  <si>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</si>
  <si>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</si>
  <si>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</si>
  <si>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</si>
  <si>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</si>
  <si>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</si>
  <si>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</si>
  <si>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</si>
  <si>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</si>
  <si>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</si>
  <si>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</si>
  <si>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</si>
  <si>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</si>
  <si>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</si>
  <si>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</si>
  <si>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</si>
  <si>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</si>
  <si>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</si>
  <si>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</si>
  <si>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</si>
  <si>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</si>
  <si>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</si>
  <si>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</si>
  <si>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</si>
  <si>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</si>
  <si>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</si>
  <si>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</si>
  <si>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</si>
  <si>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</si>
  <si>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交通</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</si>
  <si>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</si>
  <si>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</si>
  <si>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</si>
  <si>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</si>
  <si>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</si>
  <si>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</si>
  <si>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</si>
  <si>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</si>
  <si>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</si>
  <si>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</si>
  <si>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</si>
  <si>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</si>
  <si>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</si>
  <si>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</si>
  <si>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</si>
  <si>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</si>
  <si>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</si>
  <si>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</si>
  <si>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</si>
  <si>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</si>
  <si>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</si>
  <si>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</si>
  <si>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</si>
  <si>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</si>
  <si>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</si>
  <si>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</si>
  <si>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</si>
  <si>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</si>
  <si>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</si>
  <si>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</si>
  <si>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</si>
  <si>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</si>
  <si>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</si>
  <si>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</si>
  <si>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兵庫県神戸市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</si>
  <si>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</si>
  <si>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</si>
  <si>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</si>
  <si>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</si>
  <si>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</si>
  <si>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</si>
  <si>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</si>
  <si>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</si>
  <si>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</si>
  <si>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</si>
  <si>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</si>
  <si>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</si>
  <si>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</si>
  <si>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</si>
  <si>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</si>
  <si>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</si>
  <si>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</si>
  <si>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</si>
  <si>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</si>
  <si>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</si>
  <si>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母子父子寡婦福祉資金貸付事業費</t>
    <phoneticPr fontId="5"/>
  </si>
  <si>
    <t>市営住宅事業費</t>
    <phoneticPr fontId="5"/>
  </si>
  <si>
    <t>空港整備事業費</t>
    <phoneticPr fontId="5"/>
  </si>
  <si>
    <t>公債費</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</si>
  <si>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</si>
  <si>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</si>
  <si>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</si>
  <si>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</si>
  <si>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</si>
  <si>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</si>
  <si>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</si>
  <si>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</si>
  <si>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</si>
  <si>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</si>
  <si>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</si>
  <si>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</si>
  <si>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</si>
  <si>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t>
    <phoneticPr fontId="5"/>
  </si>
  <si>
    <t>介護保険事業費</t>
    <phoneticPr fontId="5"/>
  </si>
  <si>
    <t>後期高齢者医療事業費</t>
    <phoneticPr fontId="5"/>
  </si>
  <si>
    <t>駐車場事業費</t>
    <phoneticPr fontId="5"/>
  </si>
  <si>
    <t>港湾事業会計</t>
    <phoneticPr fontId="5"/>
  </si>
  <si>
    <t>法適用企業</t>
    <phoneticPr fontId="5"/>
  </si>
  <si>
    <t>水道事業会計</t>
    <phoneticPr fontId="5"/>
  </si>
  <si>
    <t>工業用水道事業会計</t>
    <phoneticPr fontId="5"/>
  </si>
  <si>
    <t>下水道事業会計</t>
    <phoneticPr fontId="5"/>
  </si>
  <si>
    <t>高速鉄道事業会計</t>
    <phoneticPr fontId="5"/>
  </si>
  <si>
    <t>新都市整備事業会計</t>
    <phoneticPr fontId="5"/>
  </si>
  <si>
    <t>市場事業費</t>
    <phoneticPr fontId="5"/>
  </si>
  <si>
    <t>法非適用企業</t>
    <phoneticPr fontId="5"/>
  </si>
  <si>
    <t>食肉センター事業費</t>
    <phoneticPr fontId="5"/>
  </si>
  <si>
    <t>市街地再開発事業費</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</si>
  <si>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</si>
  <si>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</si>
  <si>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</si>
  <si>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</si>
  <si>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</si>
  <si>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</si>
  <si>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</si>
  <si>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</si>
  <si>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</si>
  <si>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</si>
  <si>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</si>
  <si>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</si>
  <si>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</si>
  <si>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</si>
  <si>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</si>
  <si>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</si>
  <si>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</si>
  <si>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</si>
  <si>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</si>
  <si>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</si>
  <si>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</si>
  <si>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</si>
  <si>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</si>
  <si>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</si>
  <si>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</si>
  <si>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</si>
  <si>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</si>
  <si>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</si>
  <si>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</si>
  <si>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</si>
  <si>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</si>
  <si>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</si>
  <si>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</si>
  <si>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</si>
  <si>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</si>
  <si>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</si>
  <si>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</si>
  <si>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</si>
  <si>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</si>
  <si>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</si>
  <si>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</si>
  <si>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</si>
  <si>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</si>
  <si>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</si>
  <si>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</si>
  <si>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</si>
  <si>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</si>
  <si>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</si>
  <si>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</si>
  <si>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</si>
  <si>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</si>
  <si>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</si>
  <si>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</si>
  <si>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</si>
  <si>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</si>
  <si>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</si>
  <si>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</si>
  <si>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</si>
  <si>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</si>
  <si>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</si>
  <si>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</si>
  <si>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</si>
  <si>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</si>
  <si>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</si>
  <si>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</si>
  <si>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</si>
  <si>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</si>
  <si>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</si>
  <si>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</si>
  <si>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</si>
  <si>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</si>
  <si>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</si>
  <si>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</si>
  <si>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</si>
  <si>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</si>
  <si>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</si>
  <si>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</si>
  <si>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</si>
  <si>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</si>
  <si>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</si>
  <si>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</si>
  <si>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</si>
  <si>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</si>
  <si>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</si>
  <si>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</si>
  <si>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</si>
  <si>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</si>
  <si>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</si>
  <si>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</si>
  <si>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</si>
  <si>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</si>
  <si>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</si>
  <si>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</si>
  <si>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</si>
  <si>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</si>
  <si>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</si>
  <si>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</si>
  <si>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</si>
  <si>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</si>
  <si>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</si>
  <si>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</si>
  <si>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</si>
  <si>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</si>
  <si>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</si>
  <si>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</si>
  <si>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</si>
  <si>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</si>
  <si>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</si>
  <si>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</si>
  <si>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</si>
  <si>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</si>
  <si>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</si>
  <si>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</si>
  <si>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</si>
  <si>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</si>
  <si>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</si>
  <si>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</si>
  <si>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</si>
  <si>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</si>
  <si>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</si>
  <si>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</si>
  <si>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</si>
  <si>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</si>
  <si>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</si>
  <si>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</si>
  <si>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</si>
  <si>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</si>
  <si>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</si>
  <si>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</si>
  <si>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</si>
  <si>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</si>
  <si>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</si>
  <si>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</si>
  <si>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</si>
  <si>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</si>
  <si>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0.97</t>
  </si>
  <si>
    <t>▲ 0.11</t>
  </si>
  <si>
    <t>▲ 0.14</t>
  </si>
  <si>
    <t>自動車事業会計</t>
  </si>
  <si>
    <t>▲ 0.27</t>
  </si>
  <si>
    <t>▲ 0.35</t>
  </si>
  <si>
    <t>▲ 0.37</t>
  </si>
  <si>
    <t>▲ 0.38</t>
  </si>
  <si>
    <t>新都市整備事業会計</t>
  </si>
  <si>
    <t>港湾事業会計</t>
  </si>
  <si>
    <t>下水道事業会計</t>
  </si>
  <si>
    <t>市街地再開発事業費</t>
  </si>
  <si>
    <t>水道事業会計</t>
  </si>
  <si>
    <t>介護保険事業費</t>
  </si>
  <si>
    <t>高速鉄道事業会計</t>
  </si>
  <si>
    <t>その他会計（赤字）</t>
  </si>
  <si>
    <t>その他会計（黒字）</t>
  </si>
  <si>
    <t>R02</t>
    <phoneticPr fontId="5"/>
  </si>
  <si>
    <t>R03</t>
    <phoneticPr fontId="5"/>
  </si>
  <si>
    <t>R04</t>
    <phoneticPr fontId="5"/>
  </si>
  <si>
    <t>R05</t>
    <phoneticPr fontId="5"/>
  </si>
  <si>
    <t>R06</t>
    <phoneticPr fontId="5"/>
  </si>
  <si>
    <t>兵庫県後期高齢者医療広域連合（一般）</t>
  </si>
  <si>
    <t>兵庫県後期高齢者医療広域連合（特別）</t>
  </si>
  <si>
    <t>阪神水道企業</t>
    <rPh sb="0" eb="2">
      <t>ハンシン</t>
    </rPh>
    <rPh sb="2" eb="4">
      <t>スイドウ</t>
    </rPh>
    <rPh sb="4" eb="6">
      <t>キギョウ</t>
    </rPh>
    <phoneticPr fontId="2"/>
  </si>
  <si>
    <t>関西広域連合</t>
    <rPh sb="0" eb="2">
      <t>カンサイ</t>
    </rPh>
    <rPh sb="2" eb="4">
      <t>コウイキ</t>
    </rPh>
    <rPh sb="4" eb="6">
      <t>レンゴウ</t>
    </rPh>
    <phoneticPr fontId="2"/>
  </si>
  <si>
    <t>(公財)神戸国際コミュニティセンター</t>
  </si>
  <si>
    <t>(公財)神戸医療産業都市推進機構</t>
    <rPh sb="4" eb="6">
      <t>コウベ</t>
    </rPh>
    <rPh sb="6" eb="8">
      <t>イリョウ</t>
    </rPh>
    <rPh sb="8" eb="10">
      <t>サンギョウ</t>
    </rPh>
    <rPh sb="10" eb="12">
      <t>トシ</t>
    </rPh>
    <rPh sb="12" eb="14">
      <t>スイシン</t>
    </rPh>
    <rPh sb="14" eb="16">
      <t>キコウ</t>
    </rPh>
    <phoneticPr fontId="2"/>
  </si>
  <si>
    <t>(公財)計算科学振興財団</t>
  </si>
  <si>
    <t>神戸都市振興サービス(株)</t>
  </si>
  <si>
    <t>神戸市公立大学法人</t>
  </si>
  <si>
    <t>(公財)神戸いきいき勤労財団</t>
  </si>
  <si>
    <t>(公財)神戸市スポーツ協会</t>
  </si>
  <si>
    <t>(公財)神戸市民文化振興財団</t>
  </si>
  <si>
    <t>(公財)こうべ市民福祉振興協会</t>
  </si>
  <si>
    <t>(社福)神戸市社会福祉協議会</t>
  </si>
  <si>
    <t>(独)神戸市民病院機構</t>
  </si>
  <si>
    <t>公立大学法人神戸市看護大学</t>
  </si>
  <si>
    <t>(一財)神戸在宅医療・介護推進財団</t>
  </si>
  <si>
    <t>(公財)こうべ産業・就労支援財団</t>
    <rPh sb="7" eb="9">
      <t>サンギョウ</t>
    </rPh>
    <rPh sb="10" eb="12">
      <t>シュウロウ</t>
    </rPh>
    <rPh sb="12" eb="16">
      <t>シエンザイダン</t>
    </rPh>
    <phoneticPr fontId="2"/>
  </si>
  <si>
    <t>(一財)神戸観光局</t>
  </si>
  <si>
    <t>(一財)神戸農政公社</t>
  </si>
  <si>
    <t>(株)神戸商工貿易センター</t>
  </si>
  <si>
    <t>(株)有馬温泉企業</t>
  </si>
  <si>
    <t>神戸市道路公社</t>
  </si>
  <si>
    <t>(公財)神戸市公園緑化協会</t>
  </si>
  <si>
    <t>(株)こうべ未来都市機構</t>
  </si>
  <si>
    <t>神戸新交通(株)</t>
  </si>
  <si>
    <t>雲井通５丁目再開発(株)</t>
  </si>
  <si>
    <t>神戸ハーバーランド(株)</t>
  </si>
  <si>
    <t>(株)神戸サンセンタープラザ</t>
  </si>
  <si>
    <t>神戸高速鉄道(株)</t>
  </si>
  <si>
    <t>(一財)神戸住環境整備公社</t>
  </si>
  <si>
    <t>（株）神戸ウォーターフロント開発機構</t>
  </si>
  <si>
    <t>神戸航空貨物ターミナル(株)</t>
  </si>
  <si>
    <t>(株)神戸フェリーセンター</t>
  </si>
  <si>
    <t>阪神国際港湾(株)</t>
  </si>
  <si>
    <t>(一財)神戸市水道サービス公社</t>
  </si>
  <si>
    <t>(一財)神戸市学校給食会</t>
  </si>
  <si>
    <t>▲0.6</t>
  </si>
  <si>
    <t>R3.4.1名称変更</t>
    <rPh sb="6" eb="8">
      <t>メイショウ</t>
    </rPh>
    <rPh sb="8" eb="10">
      <t>ヘンコウ</t>
    </rPh>
    <phoneticPr fontId="2"/>
  </si>
  <si>
    <t>R5.4.1名称変更</t>
    <rPh sb="6" eb="8">
      <t>メイショウ</t>
    </rPh>
    <rPh sb="8" eb="10">
      <t>ヘンコウ</t>
    </rPh>
    <phoneticPr fontId="2"/>
  </si>
  <si>
    <t>R7.4.1解散</t>
  </si>
  <si>
    <t>R7.4.1名称変更</t>
  </si>
  <si>
    <t>R4.4.1名称変更</t>
  </si>
  <si>
    <t>R3.5.31設立</t>
  </si>
  <si>
    <t>R7.4.30解散</t>
    <rPh sb="7" eb="9">
      <t>カイサン</t>
    </rPh>
    <phoneticPr fontId="2"/>
  </si>
  <si>
    <t>市営住宅等敷金積立基金</t>
    <phoneticPr fontId="2"/>
  </si>
  <si>
    <t>神戸SDGs貢献基金</t>
    <phoneticPr fontId="2"/>
  </si>
  <si>
    <t>-</t>
    <phoneticPr fontId="2"/>
  </si>
  <si>
    <t>市民福祉振興等基金</t>
    <rPh sb="0" eb="2">
      <t>シミン</t>
    </rPh>
    <rPh sb="2" eb="4">
      <t>フクシ</t>
    </rPh>
    <rPh sb="4" eb="7">
      <t>シンコウトウ</t>
    </rPh>
    <rPh sb="7" eb="9">
      <t>キキン</t>
    </rPh>
    <phoneticPr fontId="10"/>
  </si>
  <si>
    <t>公園緑地事業等基金</t>
    <rPh sb="0" eb="7">
      <t>コウエンリョクチジギョウトウ</t>
    </rPh>
    <rPh sb="7" eb="9">
      <t>キキン</t>
    </rPh>
    <phoneticPr fontId="2"/>
  </si>
  <si>
    <t>災害救助基金</t>
    <rPh sb="0" eb="2">
      <t>サイガイ</t>
    </rPh>
    <rPh sb="2" eb="4">
      <t>キュウジョ</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</si>
  <si>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</si>
  <si>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</si>
  <si>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都心・三宮の再整備等、暮らしの質・都市の価値を高めるための投資などにより、将来負担比率は類似団体内平均値程度</t>
    </r>
    <r>
      <rPr>
        <sz val="11"/>
        <rFont val="ＭＳ Ｐゴシック"/>
        <family val="3"/>
        <charset val="128"/>
      </rPr>
      <t>にある一方</t>
    </r>
    <r>
      <rPr>
        <sz val="11"/>
        <color indexed="8"/>
        <rFont val="ＭＳ Ｐゴシック"/>
        <family val="3"/>
        <charset val="128"/>
      </rPr>
      <t>、有形固定資産減価償却率は、既存ストックの有効活用や重点的・効率的な投資などによる公債費負担の適正化に努めてきたこともあり、類似団体より高い傾向にある。
　今後は、施設の長寿命化を推進する一方で、施設の統廃合や複合化・集約化、再配置などを計画的に進めることで、適正な施設管理ができるよう取り組んでいく。</t>
    </r>
    <rPh sb="1" eb="3">
      <t>トシン</t>
    </rPh>
    <rPh sb="4" eb="6">
      <t>サンノミヤ</t>
    </rPh>
    <rPh sb="7" eb="10">
      <t>サイセイビ</t>
    </rPh>
    <rPh sb="10" eb="11">
      <t>トウ</t>
    </rPh>
    <rPh sb="12" eb="13">
      <t>ク</t>
    </rPh>
    <rPh sb="16" eb="17">
      <t>シツ</t>
    </rPh>
    <rPh sb="18" eb="20">
      <t>トシ</t>
    </rPh>
    <rPh sb="21" eb="23">
      <t>カチ</t>
    </rPh>
    <rPh sb="24" eb="25">
      <t>タカ</t>
    </rPh>
    <rPh sb="30" eb="32">
      <t>トウシ</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</si>
  <si>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</si>
  <si>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</si>
  <si>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</si>
  <si>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</si>
  <si>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</si>
  <si>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</si>
  <si>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類似団体内平均値程度にある一方、厳格な起債管理による市債残高の削減など、これまでの取組みにより、実質公債費比率は類似団体平均よりも下回っている。今後も行財政改革の取り組みを推進し、財政健全化を図っていく。</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</si>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</sst>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58766</c:v>
                </c:pt>
                <c:pt idx="1">
                  <c:v>62482</c:v>
                </c:pt>
                <c:pt idx="2">
                  <c:v>59288</c:v>
                </c:pt>
                <c:pt idx="3">
                  <c:v>63490</c:v>
                </c:pt>
                <c:pt idx="4">
                  <c:v>68481</c:v>
                </c:pt>
              </c:numCache>
            </c:numRef>
          </c:val>
          <c:smooth val="0"/>
          <c:extLst>
            <c:ext xmlns:c16="http://schemas.microsoft.com/office/drawing/2014/chart" uri="{C3380CC4-5D6E-409C-BE32-E72D297353CC}">
              <c16:uniqueId val="{00000000-EE2B-48E1-BB76-E6349C613BA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78366</c:v>
                </c:pt>
                <c:pt idx="1">
                  <c:v>75099</c:v>
                </c:pt>
                <c:pt idx="2">
                  <c:v>77330</c:v>
                </c:pt>
                <c:pt idx="3">
                  <c:v>73550</c:v>
                </c:pt>
                <c:pt idx="4">
                  <c:v>92216</c:v>
                </c:pt>
              </c:numCache>
            </c:numRef>
          </c:val>
          <c:smooth val="0"/>
          <c:extLst>
            <c:ext xmlns:c16="http://schemas.microsoft.com/office/drawing/2014/chart" uri="{C3380CC4-5D6E-409C-BE32-E72D297353CC}">
              <c16:uniqueId val="{00000001-EE2B-48E1-BB76-E6349C613BA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7.0000000000000007E-2</c:v>
                </c:pt>
                <c:pt idx="1">
                  <c:v>0.22</c:v>
                </c:pt>
                <c:pt idx="2">
                  <c:v>0.25</c:v>
                </c:pt>
                <c:pt idx="3">
                  <c:v>0.33</c:v>
                </c:pt>
                <c:pt idx="4">
                  <c:v>0.3</c:v>
                </c:pt>
              </c:numCache>
            </c:numRef>
          </c:val>
          <c:extLst>
            <c:ext xmlns:c16="http://schemas.microsoft.com/office/drawing/2014/chart" uri="{C3380CC4-5D6E-409C-BE32-E72D297353CC}">
              <c16:uniqueId val="{00000000-81F1-4BAB-9ABE-00ADC178761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1.86</c:v>
                </c:pt>
                <c:pt idx="1">
                  <c:v>3.16</c:v>
                </c:pt>
                <c:pt idx="2">
                  <c:v>3.47</c:v>
                </c:pt>
                <c:pt idx="3">
                  <c:v>3.24</c:v>
                </c:pt>
                <c:pt idx="4">
                  <c:v>3.06</c:v>
                </c:pt>
              </c:numCache>
            </c:numRef>
          </c:val>
          <c:extLst>
            <c:ext xmlns:c16="http://schemas.microsoft.com/office/drawing/2014/chart" uri="{C3380CC4-5D6E-409C-BE32-E72D297353CC}">
              <c16:uniqueId val="{00000001-81F1-4BAB-9ABE-00ADC178761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-0.97</c:v>
                </c:pt>
                <c:pt idx="1">
                  <c:v>1.53</c:v>
                </c:pt>
                <c:pt idx="2">
                  <c:v>0.25</c:v>
                </c:pt>
                <c:pt idx="3">
                  <c:v>-0.11</c:v>
                </c:pt>
                <c:pt idx="4">
                  <c:v>-0.14000000000000001</c:v>
                </c:pt>
              </c:numCache>
            </c:numRef>
          </c:val>
          <c:smooth val="0"/>
          <c:extLst>
            <c:ext xmlns:c16="http://schemas.microsoft.com/office/drawing/2014/chart" uri="{C3380CC4-5D6E-409C-BE32-E72D297353CC}">
              <c16:uniqueId val="{00000002-81F1-4BAB-9ABE-00ADC178761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c:v>
                </c:pt>
                <c:pt idx="2">
                  <c:v>#N/A</c:v>
                </c:pt>
                <c:pt idx="3">
                  <c:v>0.84</c:v>
                </c:pt>
                <c:pt idx="4">
                  <c:v>#N/A</c:v>
                </c:pt>
                <c:pt idx="5">
                  <c:v>0.94</c:v>
                </c:pt>
                <c:pt idx="6">
                  <c:v>#N/A</c:v>
                </c:pt>
                <c:pt idx="7">
                  <c:v>0.97</c:v>
                </c:pt>
                <c:pt idx="8">
                  <c:v>#N/A</c:v>
                </c:pt>
                <c:pt idx="9">
                  <c:v>0.96</c:v>
                </c:pt>
              </c:numCache>
            </c:numRef>
          </c:val>
          <c:extLst>
            <c:ext xmlns:c16="http://schemas.microsoft.com/office/drawing/2014/chart" uri="{C3380CC4-5D6E-409C-BE32-E72D297353CC}">
              <c16:uniqueId val="{00000000-579F-4A50-A4EA-6385A7237A4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79F-4A50-A4EA-6385A7237A4D}"/>
            </c:ext>
          </c:extLst>
        </c:ser>
        <c:ser>
          <c:idx val="2"/>
          <c:order val="2"/>
          <c:tx>
            <c:strRef>
              <c:f>データシート!$A$29</c:f>
              <c:strCache>
                <c:ptCount val="1"/>
                <c:pt idx="0">
                  <c:v>高速鉄道事業会計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1.38</c:v>
                </c:pt>
                <c:pt idx="2">
                  <c:v>#N/A</c:v>
                </c:pt>
                <c:pt idx="3">
                  <c:v>0.72</c:v>
                </c:pt>
                <c:pt idx="4">
                  <c:v>#N/A</c:v>
                </c:pt>
                <c:pt idx="5">
                  <c:v>0.71</c:v>
                </c:pt>
                <c:pt idx="6">
                  <c:v>#N/A</c:v>
                </c:pt>
                <c:pt idx="7">
                  <c:v>0.76</c:v>
                </c:pt>
                <c:pt idx="8">
                  <c:v>#N/A</c:v>
                </c:pt>
                <c:pt idx="9">
                  <c:v>0.8</c:v>
                </c:pt>
              </c:numCache>
            </c:numRef>
          </c:val>
          <c:extLst>
            <c:ext xmlns:c16="http://schemas.microsoft.com/office/drawing/2014/chart" uri="{C3380CC4-5D6E-409C-BE32-E72D297353CC}">
              <c16:uniqueId val="{00000002-579F-4A50-A4EA-6385A7237A4D}"/>
            </c:ext>
          </c:extLst>
        </c:ser>
        <c:ser>
          <c:idx val="3"/>
          <c:order val="3"/>
          <c:tx>
            <c:strRef>
              <c:f>データシート!$A$30</c:f>
              <c:strCache>
                <c:ptCount val="1"/>
                <c:pt idx="0">
                  <c:v>介護保険事業費</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1.05</c:v>
                </c:pt>
                <c:pt idx="2">
                  <c:v>#N/A</c:v>
                </c:pt>
                <c:pt idx="3">
                  <c:v>0.69</c:v>
                </c:pt>
                <c:pt idx="4">
                  <c:v>#N/A</c:v>
                </c:pt>
                <c:pt idx="5">
                  <c:v>0.96</c:v>
                </c:pt>
                <c:pt idx="6">
                  <c:v>#N/A</c:v>
                </c:pt>
                <c:pt idx="7">
                  <c:v>0.56000000000000005</c:v>
                </c:pt>
                <c:pt idx="8">
                  <c:v>#N/A</c:v>
                </c:pt>
                <c:pt idx="9">
                  <c:v>1.25</c:v>
                </c:pt>
              </c:numCache>
            </c:numRef>
          </c:val>
          <c:extLst>
            <c:ext xmlns:c16="http://schemas.microsoft.com/office/drawing/2014/chart" uri="{C3380CC4-5D6E-409C-BE32-E72D297353CC}">
              <c16:uniqueId val="{00000003-579F-4A50-A4EA-6385A7237A4D}"/>
            </c:ext>
          </c:extLst>
        </c:ser>
        <c:ser>
          <c:idx val="4"/>
          <c:order val="4"/>
          <c:tx>
            <c:strRef>
              <c:f>データシート!$A$31</c:f>
              <c:strCache>
                <c:ptCount val="1"/>
                <c:pt idx="0">
                  <c:v>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3.33</c:v>
                </c:pt>
                <c:pt idx="2">
                  <c:v>#N/A</c:v>
                </c:pt>
                <c:pt idx="3">
                  <c:v>2.09</c:v>
                </c:pt>
                <c:pt idx="4">
                  <c:v>#N/A</c:v>
                </c:pt>
                <c:pt idx="5">
                  <c:v>1.32</c:v>
                </c:pt>
                <c:pt idx="6">
                  <c:v>#N/A</c:v>
                </c:pt>
                <c:pt idx="7">
                  <c:v>1.39</c:v>
                </c:pt>
                <c:pt idx="8">
                  <c:v>#N/A</c:v>
                </c:pt>
                <c:pt idx="9">
                  <c:v>1.28</c:v>
                </c:pt>
              </c:numCache>
            </c:numRef>
          </c:val>
          <c:extLst>
            <c:ext xmlns:c16="http://schemas.microsoft.com/office/drawing/2014/chart" uri="{C3380CC4-5D6E-409C-BE32-E72D297353CC}">
              <c16:uniqueId val="{00000004-579F-4A50-A4EA-6385A7237A4D}"/>
            </c:ext>
          </c:extLst>
        </c:ser>
        <c:ser>
          <c:idx val="5"/>
          <c:order val="5"/>
          <c:tx>
            <c:strRef>
              <c:f>データシート!$A$32</c:f>
              <c:strCache>
                <c:ptCount val="1"/>
                <c:pt idx="0">
                  <c:v>市街地再開発事業費</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c:v>
                </c:pt>
                <c:pt idx="2">
                  <c:v>#N/A</c:v>
                </c:pt>
                <c:pt idx="3">
                  <c:v>1.17</c:v>
                </c:pt>
                <c:pt idx="4">
                  <c:v>#N/A</c:v>
                </c:pt>
                <c:pt idx="5">
                  <c:v>1.54</c:v>
                </c:pt>
                <c:pt idx="6">
                  <c:v>#N/A</c:v>
                </c:pt>
                <c:pt idx="7">
                  <c:v>1.83</c:v>
                </c:pt>
                <c:pt idx="8">
                  <c:v>#N/A</c:v>
                </c:pt>
                <c:pt idx="9">
                  <c:v>1.82</c:v>
                </c:pt>
              </c:numCache>
            </c:numRef>
          </c:val>
          <c:extLst>
            <c:ext xmlns:c16="http://schemas.microsoft.com/office/drawing/2014/chart" uri="{C3380CC4-5D6E-409C-BE32-E72D297353CC}">
              <c16:uniqueId val="{00000005-579F-4A50-A4EA-6385A7237A4D}"/>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6.06</c:v>
                </c:pt>
                <c:pt idx="2">
                  <c:v>#N/A</c:v>
                </c:pt>
                <c:pt idx="3">
                  <c:v>6.41</c:v>
                </c:pt>
                <c:pt idx="4">
                  <c:v>#N/A</c:v>
                </c:pt>
                <c:pt idx="5">
                  <c:v>6.81</c:v>
                </c:pt>
                <c:pt idx="6">
                  <c:v>#N/A</c:v>
                </c:pt>
                <c:pt idx="7">
                  <c:v>5.86</c:v>
                </c:pt>
                <c:pt idx="8">
                  <c:v>#N/A</c:v>
                </c:pt>
                <c:pt idx="9">
                  <c:v>5.38</c:v>
                </c:pt>
              </c:numCache>
            </c:numRef>
          </c:val>
          <c:extLst>
            <c:ext xmlns:c16="http://schemas.microsoft.com/office/drawing/2014/chart" uri="{C3380CC4-5D6E-409C-BE32-E72D297353CC}">
              <c16:uniqueId val="{00000006-579F-4A50-A4EA-6385A7237A4D}"/>
            </c:ext>
          </c:extLst>
        </c:ser>
        <c:ser>
          <c:idx val="7"/>
          <c:order val="7"/>
          <c:tx>
            <c:strRef>
              <c:f>データシート!$A$34</c:f>
              <c:strCache>
                <c:ptCount val="1"/>
                <c:pt idx="0">
                  <c:v>港湾事業会計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8.94</c:v>
                </c:pt>
                <c:pt idx="2">
                  <c:v>#N/A</c:v>
                </c:pt>
                <c:pt idx="3">
                  <c:v>9.44</c:v>
                </c:pt>
                <c:pt idx="4">
                  <c:v>#N/A</c:v>
                </c:pt>
                <c:pt idx="5">
                  <c:v>9.16</c:v>
                </c:pt>
                <c:pt idx="6">
                  <c:v>#N/A</c:v>
                </c:pt>
                <c:pt idx="7">
                  <c:v>7.08</c:v>
                </c:pt>
                <c:pt idx="8">
                  <c:v>#N/A</c:v>
                </c:pt>
                <c:pt idx="9">
                  <c:v>6.36</c:v>
                </c:pt>
              </c:numCache>
            </c:numRef>
          </c:val>
          <c:extLst>
            <c:ext xmlns:c16="http://schemas.microsoft.com/office/drawing/2014/chart" uri="{C3380CC4-5D6E-409C-BE32-E72D297353CC}">
              <c16:uniqueId val="{00000007-579F-4A50-A4EA-6385A7237A4D}"/>
            </c:ext>
          </c:extLst>
        </c:ser>
        <c:ser>
          <c:idx val="8"/>
          <c:order val="8"/>
          <c:tx>
            <c:strRef>
              <c:f>データシート!$A$35</c:f>
              <c:strCache>
                <c:ptCount val="1"/>
                <c:pt idx="0">
                  <c:v>新都市整備事業会計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27.83</c:v>
                </c:pt>
                <c:pt idx="2">
                  <c:v>#N/A</c:v>
                </c:pt>
                <c:pt idx="3">
                  <c:v>24.43</c:v>
                </c:pt>
                <c:pt idx="4">
                  <c:v>#N/A</c:v>
                </c:pt>
                <c:pt idx="5">
                  <c:v>24.27</c:v>
                </c:pt>
                <c:pt idx="6">
                  <c:v>#N/A</c:v>
                </c:pt>
                <c:pt idx="7">
                  <c:v>26.56</c:v>
                </c:pt>
                <c:pt idx="8">
                  <c:v>#N/A</c:v>
                </c:pt>
                <c:pt idx="9">
                  <c:v>22.44</c:v>
                </c:pt>
              </c:numCache>
            </c:numRef>
          </c:val>
          <c:extLst>
            <c:ext xmlns:c16="http://schemas.microsoft.com/office/drawing/2014/chart" uri="{C3380CC4-5D6E-409C-BE32-E72D297353CC}">
              <c16:uniqueId val="{00000008-579F-4A50-A4EA-6385A7237A4D}"/>
            </c:ext>
          </c:extLst>
        </c:ser>
        <c:ser>
          <c:idx val="9"/>
          <c:order val="9"/>
          <c:tx>
            <c:strRef>
              <c:f>データシート!$A$36</c:f>
              <c:strCache>
                <c:ptCount val="1"/>
                <c:pt idx="0">
                  <c:v>自動車事業会計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0.27</c:v>
                </c:pt>
                <c:pt idx="1">
                  <c:v>#N/A</c:v>
                </c:pt>
                <c:pt idx="2">
                  <c:v>0.35</c:v>
                </c:pt>
                <c:pt idx="3">
                  <c:v>#N/A</c:v>
                </c:pt>
                <c:pt idx="4">
                  <c:v>0.37</c:v>
                </c:pt>
                <c:pt idx="5">
                  <c:v>#N/A</c:v>
                </c:pt>
                <c:pt idx="6">
                  <c:v>0.37</c:v>
                </c:pt>
                <c:pt idx="7">
                  <c:v>#N/A</c:v>
                </c:pt>
                <c:pt idx="8">
                  <c:v>0.38</c:v>
                </c:pt>
                <c:pt idx="9">
                  <c:v>#N/A</c:v>
                </c:pt>
              </c:numCache>
            </c:numRef>
          </c:val>
          <c:extLst>
            <c:ext xmlns:c16="http://schemas.microsoft.com/office/drawing/2014/chart" uri="{C3380CC4-5D6E-409C-BE32-E72D297353CC}">
              <c16:uniqueId val="{00000009-579F-4A50-A4EA-6385A7237A4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85784</c:v>
                </c:pt>
                <c:pt idx="5">
                  <c:v>86057</c:v>
                </c:pt>
                <c:pt idx="8">
                  <c:v>83845</c:v>
                </c:pt>
                <c:pt idx="11">
                  <c:v>87538</c:v>
                </c:pt>
                <c:pt idx="14">
                  <c:v>81188</c:v>
                </c:pt>
              </c:numCache>
            </c:numRef>
          </c:val>
          <c:extLst>
            <c:ext xmlns:c16="http://schemas.microsoft.com/office/drawing/2014/chart" uri="{C3380CC4-5D6E-409C-BE32-E72D297353CC}">
              <c16:uniqueId val="{00000000-25FD-49D3-A53C-D0B3D490A12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5FD-49D3-A53C-D0B3D490A12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579</c:v>
                </c:pt>
                <c:pt idx="3">
                  <c:v>620</c:v>
                </c:pt>
                <c:pt idx="6">
                  <c:v>616</c:v>
                </c:pt>
                <c:pt idx="9">
                  <c:v>990</c:v>
                </c:pt>
                <c:pt idx="12">
                  <c:v>920</c:v>
                </c:pt>
              </c:numCache>
            </c:numRef>
          </c:val>
          <c:extLst>
            <c:ext xmlns:c16="http://schemas.microsoft.com/office/drawing/2014/chart" uri="{C3380CC4-5D6E-409C-BE32-E72D297353CC}">
              <c16:uniqueId val="{00000002-25FD-49D3-A53C-D0B3D490A12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144</c:v>
                </c:pt>
                <c:pt idx="3">
                  <c:v>12</c:v>
                </c:pt>
                <c:pt idx="6">
                  <c:v>12</c:v>
                </c:pt>
                <c:pt idx="9">
                  <c:v>12</c:v>
                </c:pt>
                <c:pt idx="12">
                  <c:v>10</c:v>
                </c:pt>
              </c:numCache>
            </c:numRef>
          </c:val>
          <c:extLst>
            <c:ext xmlns:c16="http://schemas.microsoft.com/office/drawing/2014/chart" uri="{C3380CC4-5D6E-409C-BE32-E72D297353CC}">
              <c16:uniqueId val="{00000003-25FD-49D3-A53C-D0B3D490A12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15527</c:v>
                </c:pt>
                <c:pt idx="3">
                  <c:v>16277</c:v>
                </c:pt>
                <c:pt idx="6">
                  <c:v>15801</c:v>
                </c:pt>
                <c:pt idx="9">
                  <c:v>17119</c:v>
                </c:pt>
                <c:pt idx="12">
                  <c:v>13510</c:v>
                </c:pt>
              </c:numCache>
            </c:numRef>
          </c:val>
          <c:extLst>
            <c:ext xmlns:c16="http://schemas.microsoft.com/office/drawing/2014/chart" uri="{C3380CC4-5D6E-409C-BE32-E72D297353CC}">
              <c16:uniqueId val="{00000004-25FD-49D3-A53C-D0B3D490A12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44716</c:v>
                </c:pt>
                <c:pt idx="3">
                  <c:v>46696</c:v>
                </c:pt>
                <c:pt idx="6">
                  <c:v>48432</c:v>
                </c:pt>
                <c:pt idx="9">
                  <c:v>49851</c:v>
                </c:pt>
                <c:pt idx="12">
                  <c:v>52202</c:v>
                </c:pt>
              </c:numCache>
            </c:numRef>
          </c:val>
          <c:extLst>
            <c:ext xmlns:c16="http://schemas.microsoft.com/office/drawing/2014/chart" uri="{C3380CC4-5D6E-409C-BE32-E72D297353CC}">
              <c16:uniqueId val="{00000005-25FD-49D3-A53C-D0B3D490A12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5FD-49D3-A53C-D0B3D490A12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43314</c:v>
                </c:pt>
                <c:pt idx="3">
                  <c:v>40219</c:v>
                </c:pt>
                <c:pt idx="6">
                  <c:v>39836</c:v>
                </c:pt>
                <c:pt idx="9">
                  <c:v>39953</c:v>
                </c:pt>
                <c:pt idx="12">
                  <c:v>33476</c:v>
                </c:pt>
              </c:numCache>
            </c:numRef>
          </c:val>
          <c:extLst>
            <c:ext xmlns:c16="http://schemas.microsoft.com/office/drawing/2014/chart" uri="{C3380CC4-5D6E-409C-BE32-E72D297353CC}">
              <c16:uniqueId val="{00000007-25FD-49D3-A53C-D0B3D490A12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18496</c:v>
                </c:pt>
                <c:pt idx="2">
                  <c:v>#N/A</c:v>
                </c:pt>
                <c:pt idx="3">
                  <c:v>#N/A</c:v>
                </c:pt>
                <c:pt idx="4">
                  <c:v>17767</c:v>
                </c:pt>
                <c:pt idx="5">
                  <c:v>#N/A</c:v>
                </c:pt>
                <c:pt idx="6">
                  <c:v>#N/A</c:v>
                </c:pt>
                <c:pt idx="7">
                  <c:v>20852</c:v>
                </c:pt>
                <c:pt idx="8">
                  <c:v>#N/A</c:v>
                </c:pt>
                <c:pt idx="9">
                  <c:v>#N/A</c:v>
                </c:pt>
                <c:pt idx="10">
                  <c:v>20387</c:v>
                </c:pt>
                <c:pt idx="11">
                  <c:v>#N/A</c:v>
                </c:pt>
                <c:pt idx="12">
                  <c:v>#N/A</c:v>
                </c:pt>
                <c:pt idx="13">
                  <c:v>18930</c:v>
                </c:pt>
                <c:pt idx="14">
                  <c:v>#N/A</c:v>
                </c:pt>
              </c:numCache>
            </c:numRef>
          </c:val>
          <c:smooth val="0"/>
          <c:extLst>
            <c:ext xmlns:c16="http://schemas.microsoft.com/office/drawing/2014/chart" uri="{C3380CC4-5D6E-409C-BE32-E72D297353CC}">
              <c16:uniqueId val="{00000008-25FD-49D3-A53C-D0B3D490A12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804996</c:v>
                </c:pt>
                <c:pt idx="5">
                  <c:v>817714</c:v>
                </c:pt>
                <c:pt idx="8">
                  <c:v>816493</c:v>
                </c:pt>
                <c:pt idx="11">
                  <c:v>803890</c:v>
                </c:pt>
                <c:pt idx="14">
                  <c:v>780507</c:v>
                </c:pt>
              </c:numCache>
            </c:numRef>
          </c:val>
          <c:extLst>
            <c:ext xmlns:c16="http://schemas.microsoft.com/office/drawing/2014/chart" uri="{C3380CC4-5D6E-409C-BE32-E72D297353CC}">
              <c16:uniqueId val="{00000000-F916-4E10-8C95-1F6346B71A3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207734</c:v>
                </c:pt>
                <c:pt idx="5">
                  <c:v>208776</c:v>
                </c:pt>
                <c:pt idx="8">
                  <c:v>200650</c:v>
                </c:pt>
                <c:pt idx="11">
                  <c:v>198910</c:v>
                </c:pt>
                <c:pt idx="14">
                  <c:v>197912</c:v>
                </c:pt>
              </c:numCache>
            </c:numRef>
          </c:val>
          <c:extLst>
            <c:ext xmlns:c16="http://schemas.microsoft.com/office/drawing/2014/chart" uri="{C3380CC4-5D6E-409C-BE32-E72D297353CC}">
              <c16:uniqueId val="{00000001-F916-4E10-8C95-1F6346B71A3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334226</c:v>
                </c:pt>
                <c:pt idx="5">
                  <c:v>388248</c:v>
                </c:pt>
                <c:pt idx="8">
                  <c:v>427679</c:v>
                </c:pt>
                <c:pt idx="11">
                  <c:v>456435</c:v>
                </c:pt>
                <c:pt idx="14">
                  <c:v>488243</c:v>
                </c:pt>
              </c:numCache>
            </c:numRef>
          </c:val>
          <c:extLst>
            <c:ext xmlns:c16="http://schemas.microsoft.com/office/drawing/2014/chart" uri="{C3380CC4-5D6E-409C-BE32-E72D297353CC}">
              <c16:uniqueId val="{00000002-F916-4E10-8C95-1F6346B71A3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916-4E10-8C95-1F6346B71A3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916-4E10-8C95-1F6346B71A3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2629</c:v>
                </c:pt>
                <c:pt idx="3">
                  <c:v>348</c:v>
                </c:pt>
                <c:pt idx="6">
                  <c:v>1006</c:v>
                </c:pt>
                <c:pt idx="9">
                  <c:v>1664</c:v>
                </c:pt>
                <c:pt idx="12">
                  <c:v>1002</c:v>
                </c:pt>
              </c:numCache>
            </c:numRef>
          </c:val>
          <c:extLst>
            <c:ext xmlns:c16="http://schemas.microsoft.com/office/drawing/2014/chart" uri="{C3380CC4-5D6E-409C-BE32-E72D297353CC}">
              <c16:uniqueId val="{00000005-F916-4E10-8C95-1F6346B71A3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126295</c:v>
                </c:pt>
                <c:pt idx="3">
                  <c:v>124080</c:v>
                </c:pt>
                <c:pt idx="6">
                  <c:v>120572</c:v>
                </c:pt>
                <c:pt idx="9">
                  <c:v>125071</c:v>
                </c:pt>
                <c:pt idx="12">
                  <c:v>123855</c:v>
                </c:pt>
              </c:numCache>
            </c:numRef>
          </c:val>
          <c:extLst>
            <c:ext xmlns:c16="http://schemas.microsoft.com/office/drawing/2014/chart" uri="{C3380CC4-5D6E-409C-BE32-E72D297353CC}">
              <c16:uniqueId val="{00000006-F916-4E10-8C95-1F6346B71A3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162</c:v>
                </c:pt>
                <c:pt idx="3">
                  <c:v>154</c:v>
                </c:pt>
                <c:pt idx="6">
                  <c:v>145</c:v>
                </c:pt>
                <c:pt idx="9">
                  <c:v>134</c:v>
                </c:pt>
                <c:pt idx="12">
                  <c:v>125</c:v>
                </c:pt>
              </c:numCache>
            </c:numRef>
          </c:val>
          <c:extLst>
            <c:ext xmlns:c16="http://schemas.microsoft.com/office/drawing/2014/chart" uri="{C3380CC4-5D6E-409C-BE32-E72D297353CC}">
              <c16:uniqueId val="{00000007-F916-4E10-8C95-1F6346B71A3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144417</c:v>
                </c:pt>
                <c:pt idx="3">
                  <c:v>163536</c:v>
                </c:pt>
                <c:pt idx="6">
                  <c:v>180870</c:v>
                </c:pt>
                <c:pt idx="9">
                  <c:v>186873</c:v>
                </c:pt>
                <c:pt idx="12">
                  <c:v>193582</c:v>
                </c:pt>
              </c:numCache>
            </c:numRef>
          </c:val>
          <c:extLst>
            <c:ext xmlns:c16="http://schemas.microsoft.com/office/drawing/2014/chart" uri="{C3380CC4-5D6E-409C-BE32-E72D297353CC}">
              <c16:uniqueId val="{00000008-F916-4E10-8C95-1F6346B71A3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9266</c:v>
                </c:pt>
                <c:pt idx="3">
                  <c:v>8137</c:v>
                </c:pt>
                <c:pt idx="6">
                  <c:v>7313</c:v>
                </c:pt>
                <c:pt idx="9">
                  <c:v>6152</c:v>
                </c:pt>
                <c:pt idx="12">
                  <c:v>6074</c:v>
                </c:pt>
              </c:numCache>
            </c:numRef>
          </c:val>
          <c:extLst>
            <c:ext xmlns:c16="http://schemas.microsoft.com/office/drawing/2014/chart" uri="{C3380CC4-5D6E-409C-BE32-E72D297353CC}">
              <c16:uniqueId val="{00000009-F916-4E10-8C95-1F6346B71A3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1302898</c:v>
                </c:pt>
                <c:pt idx="3">
                  <c:v>1347560</c:v>
                </c:pt>
                <c:pt idx="6">
                  <c:v>1375102</c:v>
                </c:pt>
                <c:pt idx="9">
                  <c:v>1390372</c:v>
                </c:pt>
                <c:pt idx="12">
                  <c:v>1407284</c:v>
                </c:pt>
              </c:numCache>
            </c:numRef>
          </c:val>
          <c:extLst>
            <c:ext xmlns:c16="http://schemas.microsoft.com/office/drawing/2014/chart" uri="{C3380CC4-5D6E-409C-BE32-E72D297353CC}">
              <c16:uniqueId val="{0000000A-F916-4E10-8C95-1F6346B71A3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238712</c:v>
                </c:pt>
                <c:pt idx="2">
                  <c:v>#N/A</c:v>
                </c:pt>
                <c:pt idx="3">
                  <c:v>#N/A</c:v>
                </c:pt>
                <c:pt idx="4">
                  <c:v>229077</c:v>
                </c:pt>
                <c:pt idx="5">
                  <c:v>#N/A</c:v>
                </c:pt>
                <c:pt idx="6">
                  <c:v>#N/A</c:v>
                </c:pt>
                <c:pt idx="7">
                  <c:v>240187</c:v>
                </c:pt>
                <c:pt idx="8">
                  <c:v>#N/A</c:v>
                </c:pt>
                <c:pt idx="9">
                  <c:v>#N/A</c:v>
                </c:pt>
                <c:pt idx="10">
                  <c:v>251032</c:v>
                </c:pt>
                <c:pt idx="11">
                  <c:v>#N/A</c:v>
                </c:pt>
                <c:pt idx="12">
                  <c:v>#N/A</c:v>
                </c:pt>
                <c:pt idx="13">
                  <c:v>265259</c:v>
                </c:pt>
                <c:pt idx="14">
                  <c:v>#N/A</c:v>
                </c:pt>
              </c:numCache>
            </c:numRef>
          </c:val>
          <c:smooth val="0"/>
          <c:extLst>
            <c:ext xmlns:c16="http://schemas.microsoft.com/office/drawing/2014/chart" uri="{C3380CC4-5D6E-409C-BE32-E72D297353CC}">
              <c16:uniqueId val="{0000000B-F916-4E10-8C95-1F6346B71A3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15598</c:v>
                </c:pt>
                <c:pt idx="1">
                  <c:v>14726</c:v>
                </c:pt>
                <c:pt idx="2">
                  <c:v>14182</c:v>
                </c:pt>
              </c:numCache>
            </c:numRef>
          </c:val>
          <c:extLst>
            <c:ext xmlns:c16="http://schemas.microsoft.com/office/drawing/2014/chart" uri="{C3380CC4-5D6E-409C-BE32-E72D297353CC}">
              <c16:uniqueId val="{00000000-0477-47A6-A68A-44CB5A15DF9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21791</c:v>
                </c:pt>
                <c:pt idx="1">
                  <c:v>23297</c:v>
                </c:pt>
                <c:pt idx="2">
                  <c:v>21911</c:v>
                </c:pt>
              </c:numCache>
            </c:numRef>
          </c:val>
          <c:extLst>
            <c:ext xmlns:c16="http://schemas.microsoft.com/office/drawing/2014/chart" uri="{C3380CC4-5D6E-409C-BE32-E72D297353CC}">
              <c16:uniqueId val="{00000001-0477-47A6-A68A-44CB5A15DF9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50019</c:v>
                </c:pt>
                <c:pt idx="1">
                  <c:v>52164</c:v>
                </c:pt>
                <c:pt idx="2">
                  <c:v>53767</c:v>
                </c:pt>
              </c:numCache>
            </c:numRef>
          </c:val>
          <c:extLst>
            <c:ext xmlns:c16="http://schemas.microsoft.com/office/drawing/2014/chart" uri="{C3380CC4-5D6E-409C-BE32-E72D297353CC}">
              <c16:uniqueId val="{00000002-0477-47A6-A68A-44CB5A15DF9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{3524A60C-EE6E-450B-9708-72F688E9E140}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DC8-4CBF-ADA7-51B36482D4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{07CAEC6E-D1B3-47D9-85A2-824345027F78}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C8-4CBF-ADA7-51B36482D4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{01E2ADB7-6418-433C-B5DF-4B828B46093B}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C8-4CBF-ADA7-51B36482D4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{8B6B4A29-7A72-4808-9537-495F73585C7D}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C8-4CBF-ADA7-51B36482D4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{CCBBA7B3-BBC5-40F8-AEFF-0B69CEF63AD9}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C8-4CBF-ADA7-51B36482D41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{60C8F556-3C46-4177-88BA-A1C173812688}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DC8-4CBF-ADA7-51B36482D41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{0B1DDD1B-B97F-4A28-A932-FB2C67476C83}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DC8-4CBF-ADA7-51B36482D41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{EFD5902B-A9C6-488D-9AB9-0D8C7A85D472}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DC8-4CBF-ADA7-51B36482D41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{1A1CBD5E-EA3B-4CEB-B1B6-D58F5BC0918E}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DC8-4CBF-ADA7-51B36482D4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68.8</c:v>
                </c:pt>
                <c:pt idx="8">
                  <c:v>69.3</c:v>
                </c:pt>
                <c:pt idx="16">
                  <c:v>70.3</c:v>
                </c:pt>
                <c:pt idx="24">
                  <c:v>71.2</c:v>
                </c:pt>
                <c:pt idx="32">
                  <c:v>70.599999999999994</c:v>
                </c:pt>
              </c:numCache>
            </c:numRef>
          </c:xVal>
          <c:yVal>
            <c:numRef>
              <c:f>公会計指標分析・財政指標組合せ分析表!$BP$51:$DC$51</c:f>
              <c:numCache>
                <c:formatCode>#,##0.0;"▲ "#,##0.0</c:formatCode>
                <c:ptCount val="40"/>
                <c:pt idx="0">
                  <c:v>61.6</c:v>
                </c:pt>
                <c:pt idx="8">
                  <c:v>56.4</c:v>
                </c:pt>
                <c:pt idx="16">
                  <c:v>60.9</c:v>
                </c:pt>
                <c:pt idx="24">
                  <c:v>62.6</c:v>
                </c:pt>
                <c:pt idx="32">
                  <c:v>64.5</c:v>
                </c:pt>
              </c:numCache>
            </c:numRef>
          </c:yVal>
          <c:smooth val="0"/>
          <c:extLst>
            <c:ext xmlns:c16="http://schemas.microsoft.com/office/drawing/2014/chart" uri="{C3380CC4-5D6E-409C-BE32-E72D297353CC}">
              <c16:uniqueId val="{00000009-EDC8-4CBF-ADA7-51B36482D41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{FCCD4449-850D-47D5-8848-5FA78DDE7B44}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DC8-4CBF-ADA7-51B36482D41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{B0FB8386-B038-45B7-AD90-66EFE59A7C00}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C8-4CBF-ADA7-51B36482D4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{E7D946DE-BF77-41D6-8F12-A24F9684922A}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C8-4CBF-ADA7-51B36482D4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{25CAF226-4120-4404-8796-37417005CC1C}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C8-4CBF-ADA7-51B36482D4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{D1E298BA-3D99-45B8-BEBC-5A8C5ABF29F8}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C8-4CBF-ADA7-51B36482D41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{1C48581E-6971-4626-AD4D-3403663168D9}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DC8-4CBF-ADA7-51B36482D41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{0076AE12-6A8D-4775-9246-AB7896DA27AD}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DC8-4CBF-ADA7-51B36482D41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{8B26AA18-41D1-4360-9493-56CE83A77D07}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DC8-4CBF-ADA7-51B36482D41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{44C9C884-0876-40F7-B845-37E1931ADB4C}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DC8-4CBF-ADA7-51B36482D4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64.3</c:v>
                </c:pt>
                <c:pt idx="8">
                  <c:v>65.2</c:v>
                </c:pt>
                <c:pt idx="16">
                  <c:v>66.2</c:v>
                </c:pt>
                <c:pt idx="24">
                  <c:v>66.400000000000006</c:v>
                </c:pt>
                <c:pt idx="32">
                  <c:v>66.900000000000006</c:v>
                </c:pt>
              </c:numCache>
            </c:numRef>
          </c:xVal>
          <c:yVal>
            <c:numRef>
              <c:f>公会計指標分析・財政指標組合せ分析表!$BP$55:$DC$55</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EDC8-4CBF-ADA7-51B36482D414}"/>
            </c:ext>
          </c:extLst>
        </c:ser>
        <c:dLbls>
          <c:showLegendKey val="0"/>
          <c:showVal val="1"/>
          <c:showCatName val="0"/>
          <c:showSerName val="0"/>
          <c:showPercent val="0"/>
          <c:showBubbleSize val="0"/>
        </c:dLbls>
        <c:axId val="46179840"/>
        <c:axId val="46181760"/>
      </c:scatterChart>
      <c:valAx>
        <c:axId val="46179840"/>
        <c:scaling>
          <c:orientation val="maxMin"/>
          <c:max val="72"/>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{FB20F857-843B-48C3-95BF-9F6D2D23B169}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E1F-4528-A92F-6507CA0965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{AC95D451-99BD-4A00-B82F-1A746BC5704C}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1F-4528-A92F-6507CA0965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{17944D23-DFE6-4DF6-A9A6-1ED54CDBEEFD}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1F-4528-A92F-6507CA0965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{44FB7B3C-5F89-47CB-89BB-CB4011DF77FE}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1F-4528-A92F-6507CA0965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{15CD8976-772E-4AFB-8397-522F486778AD}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1F-4528-A92F-6507CA09653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{427557D6-2ECF-4607-9860-A6065B0A865C}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E1F-4528-A92F-6507CA096535}"/>
                </c:ext>
              </c:extLst>
            </c:dLbl>
            <c:dLbl>
              <c:idx val="16"/>
              <c:layout>
                <c:manualLayout>
                  <c:x val="-2.6710997734770717E-2"/>
                  <c:y val="-7.156928489280481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{861AAC65-D9C7-4439-B424-9A5C4010C4E7}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E1F-4528-A92F-6507CA096535}"/>
                </c:ext>
              </c:extLst>
            </c:dLbl>
            <c:dLbl>
              <c:idx val="24"/>
              <c:layout>
                <c:manualLayout>
                  <c:x val="-3.6429687715380583E-2"/>
                  <c:y val="-6.195720001342554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{88BC226E-9497-484F-9347-6B5DB48A4FD6}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E1F-4528-A92F-6507CA096535}"/>
                </c:ext>
              </c:extLst>
            </c:dLbl>
            <c:dLbl>
              <c:idx val="32"/>
              <c:layout>
                <c:manualLayout>
                  <c:x val="-3.1570342725075584E-2"/>
                  <c:y val="-5.372311386958214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{701BC6BC-E1F7-4105-82F3-2EA94A96D9C3}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E1F-4528-A92F-6507CA0965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4.3</c:v>
                </c:pt>
                <c:pt idx="8">
                  <c:v>4.4000000000000004</c:v>
                </c:pt>
                <c:pt idx="16">
                  <c:v>4.8</c:v>
                </c:pt>
                <c:pt idx="24">
                  <c:v>4.9000000000000004</c:v>
                </c:pt>
                <c:pt idx="32">
                  <c:v>4.9000000000000004</c:v>
                </c:pt>
              </c:numCache>
            </c:numRef>
          </c:xVal>
          <c:yVal>
            <c:numRef>
              <c:f>公会計指標分析・財政指標組合せ分析表!$BP$73:$DC$73</c:f>
              <c:numCache>
                <c:formatCode>#,##0.0;"▲ "#,##0.0</c:formatCode>
                <c:ptCount val="40"/>
                <c:pt idx="0">
                  <c:v>61.6</c:v>
                </c:pt>
                <c:pt idx="8">
                  <c:v>56.4</c:v>
                </c:pt>
                <c:pt idx="16">
                  <c:v>60.9</c:v>
                </c:pt>
                <c:pt idx="24">
                  <c:v>62.6</c:v>
                </c:pt>
                <c:pt idx="32">
                  <c:v>64.5</c:v>
                </c:pt>
              </c:numCache>
            </c:numRef>
          </c:yVal>
          <c:smooth val="0"/>
          <c:extLst>
            <c:ext xmlns:c16="http://schemas.microsoft.com/office/drawing/2014/chart" uri="{C3380CC4-5D6E-409C-BE32-E72D297353CC}">
              <c16:uniqueId val="{00000009-BE1F-4528-A92F-6507CA09653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{5AFDC3CA-9E3B-44A2-B7E2-86A3157FD86B}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E1F-4528-A92F-6507CA09653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{F1343127-98EE-47B7-8088-6587435818C7}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1F-4528-A92F-6507CA0965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{42102105-E108-4DA3-91FF-3B08B01D946D}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1F-4528-A92F-6507CA0965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{20991B2E-428F-4D08-86D7-7B44829689AC}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1F-4528-A92F-6507CA0965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{B9FE649C-EC63-40CF-AF41-0D3ACC8A04BC}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1F-4528-A92F-6507CA09653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{7ADD1886-1B22-4E75-942D-0C318D2F717A}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E1F-4528-A92F-6507CA09653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{71B984F0-7F84-4757-B006-FC6BEC999F60}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E1F-4528-A92F-6507CA09653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{B9BE5008-3DC3-4418-88C5-27F7B7F5293A}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E1F-4528-A92F-6507CA09653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{64196462-95F6-4504-BF02-4A769406DEE5}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E1F-4528-A92F-6507CA0965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7.1</c:v>
                </c:pt>
                <c:pt idx="16">
                  <c:v>6.8</c:v>
                </c:pt>
                <c:pt idx="24">
                  <c:v>6.6</c:v>
                </c:pt>
                <c:pt idx="32">
                  <c:v>6.4</c:v>
                </c:pt>
              </c:numCache>
            </c:numRef>
          </c:xVal>
          <c:yVal>
            <c:numRef>
              <c:f>公会計指標分析・財政指標組合せ分析表!$BP$77:$DC$77</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BE1F-4528-A92F-6507CA096535}"/>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1,493,543
1,434,404
556.93
1,005,169,825
984,587,697
1,410,769
463,449,254
1,123,240,309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財政力指数については、震災復興事業に多額の市債を発行したことにより、その償還のための公債費が基準財政需要額に算入されていることなどから、類似団体平均を下回っている。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令和６年度は、前年度と同水準となったが、今後も市域内税収の増加に向けた施策に着実に取り組み、財政力指数の改善を図っていく。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94343</xdr:rowOff>
    </xdr:from>
    <xdr:to>
      <xdr:col>23</xdr:col>
      <xdr:colOff>133350</xdr:colOff>
      <xdr:row>42</xdr:row>
      <xdr:rowOff>94343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952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161670</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4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59872</xdr:rowOff>
    </xdr:from>
    <xdr:to>
      <xdr:col>19</xdr:col>
      <xdr:colOff>133350</xdr:colOff>
      <xdr:row>42</xdr:row>
      <xdr:rowOff>94343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145143</xdr:rowOff>
    </xdr:from>
    <xdr:to>
      <xdr:col>19</xdr:col>
      <xdr:colOff>184150</xdr:colOff>
      <xdr:row>41</xdr:row>
      <xdr:rowOff>75293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59872</xdr:rowOff>
    </xdr:from>
    <xdr:to>
      <xdr:col>15</xdr:col>
      <xdr:colOff>82550</xdr:colOff>
      <xdr:row>42</xdr:row>
      <xdr:rowOff>59872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6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42</xdr:row>
      <xdr:rowOff>59872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918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43543</xdr:rowOff>
    </xdr:from>
    <xdr:to>
      <xdr:col>23</xdr:col>
      <xdr:colOff>184150</xdr:colOff>
      <xdr:row>42</xdr:row>
      <xdr:rowOff>145143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15620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1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43543</xdr:rowOff>
    </xdr:from>
    <xdr:to>
      <xdr:col>19</xdr:col>
      <xdr:colOff>184150</xdr:colOff>
      <xdr:row>42</xdr:row>
      <xdr:rowOff>145143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129920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3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9072</xdr:rowOff>
    </xdr:from>
    <xdr:to>
      <xdr:col>15</xdr:col>
      <xdr:colOff>133350</xdr:colOff>
      <xdr:row>42</xdr:row>
      <xdr:rowOff>110672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95449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9072</xdr:rowOff>
    </xdr:from>
    <xdr:to>
      <xdr:col>11</xdr:col>
      <xdr:colOff>82550</xdr:colOff>
      <xdr:row>42</xdr:row>
      <xdr:rowOff>110672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95449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ついては、震災復興事業に伴い公債費に関する比率が高まったこと等により悪化した水準を、その後の行財政改革の取組みによって改善を図ってきており、令和６年度は、地方税や地方交付税が増加したものの、臨時財政対策債の減少等に伴い、</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依然として類似団体の中でも財政が硬直していることから、組織の最適化、事務事業の見直し、行政手続きのスマート化など行財政改革の取組みを着実に進め、引き続き経常経費の削減を図っていく。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19755</xdr:rowOff>
    </xdr:from>
    <xdr:to>
      <xdr:col>23</xdr:col>
      <xdr:colOff>133350</xdr:colOff>
      <xdr:row>67</xdr:row>
      <xdr:rowOff>4939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63855"/>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148466</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6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4939</xdr:rowOff>
    </xdr:from>
    <xdr:to>
      <xdr:col>24</xdr:col>
      <xdr:colOff>12700</xdr:colOff>
      <xdr:row>67</xdr:row>
      <xdr:rowOff>4939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9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106132</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19755</xdr:rowOff>
    </xdr:from>
    <xdr:to>
      <xdr:col>24</xdr:col>
      <xdr:colOff>12700</xdr:colOff>
      <xdr:row>58</xdr:row>
      <xdr:rowOff>19755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6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36689</xdr:rowOff>
    </xdr:from>
    <xdr:to>
      <xdr:col>23</xdr:col>
      <xdr:colOff>133350</xdr:colOff>
      <xdr:row>65</xdr:row>
      <xdr:rowOff>12700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009489"/>
          <a:ext cx="8382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93432</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723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76905</xdr:rowOff>
    </xdr:from>
    <xdr:to>
      <xdr:col>23</xdr:col>
      <xdr:colOff>184150</xdr:colOff>
      <xdr:row>64</xdr:row>
      <xdr:rowOff>7055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7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141111</xdr:rowOff>
    </xdr:from>
    <xdr:to>
      <xdr:col>19</xdr:col>
      <xdr:colOff>133350</xdr:colOff>
      <xdr:row>64</xdr:row>
      <xdr:rowOff>36689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9424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141111</xdr:rowOff>
    </xdr:from>
    <xdr:to>
      <xdr:col>19</xdr:col>
      <xdr:colOff>184150</xdr:colOff>
      <xdr:row>63</xdr:row>
      <xdr:rowOff>71261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7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81438</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53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71261</xdr:rowOff>
    </xdr:from>
    <xdr:to>
      <xdr:col>15</xdr:col>
      <xdr:colOff>82550</xdr:colOff>
      <xdr:row>63</xdr:row>
      <xdr:rowOff>141111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701161"/>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127705</xdr:rowOff>
    </xdr:from>
    <xdr:to>
      <xdr:col>15</xdr:col>
      <xdr:colOff>133350</xdr:colOff>
      <xdr:row>63</xdr:row>
      <xdr:rowOff>57855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68032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52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71261</xdr:rowOff>
    </xdr:from>
    <xdr:to>
      <xdr:col>11</xdr:col>
      <xdr:colOff>31750</xdr:colOff>
      <xdr:row>65</xdr:row>
      <xdr:rowOff>52917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701161"/>
          <a:ext cx="889000" cy="49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14817</xdr:rowOff>
    </xdr:from>
    <xdr:to>
      <xdr:col>11</xdr:col>
      <xdr:colOff>82550</xdr:colOff>
      <xdr:row>60</xdr:row>
      <xdr:rowOff>116417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126594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117122</xdr:rowOff>
    </xdr:from>
    <xdr:to>
      <xdr:col>7</xdr:col>
      <xdr:colOff>31750</xdr:colOff>
      <xdr:row>64</xdr:row>
      <xdr:rowOff>47272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1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57449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68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133350</xdr:rowOff>
    </xdr:from>
    <xdr:to>
      <xdr:col>23</xdr:col>
      <xdr:colOff>184150</xdr:colOff>
      <xdr:row>65</xdr:row>
      <xdr:rowOff>63500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105427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7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157339</xdr:rowOff>
    </xdr:from>
    <xdr:to>
      <xdr:col>19</xdr:col>
      <xdr:colOff>184150</xdr:colOff>
      <xdr:row>64</xdr:row>
      <xdr:rowOff>87489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5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72266</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4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90311</xdr:rowOff>
    </xdr:from>
    <xdr:to>
      <xdr:col>15</xdr:col>
      <xdr:colOff>133350</xdr:colOff>
      <xdr:row>64</xdr:row>
      <xdr:rowOff>20461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9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5238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7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20461</xdr:rowOff>
    </xdr:from>
    <xdr:to>
      <xdr:col>11</xdr:col>
      <xdr:colOff>82550</xdr:colOff>
      <xdr:row>62</xdr:row>
      <xdr:rowOff>122061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65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106838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3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2117</xdr:rowOff>
    </xdr:from>
    <xdr:to>
      <xdr:col>7</xdr:col>
      <xdr:colOff>31750</xdr:colOff>
      <xdr:row>65</xdr:row>
      <xdr:rowOff>103717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88494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23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[199,466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震災以降、行財政改革を着実に進め、外郭団体への派遣職員も含めた職員総定数の削減を行ってきているが、 人口１人当たり人件費・物件費等決算額については、人口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人当たり職員数が類似団体平均と比べ</a:t>
          </a:r>
          <a:r>
            <a:rPr kumimoji="1" lang="en-US" altLang="ja-JP" sz="1200">
              <a:latin typeface="ＭＳ Ｐゴシック" panose="020B0600070205080204" pitchFamily="50" charset="-128"/>
              <a:ea typeface="ＭＳ Ｐゴシック" panose="020B0600070205080204" pitchFamily="50" charset="-128"/>
            </a:rPr>
            <a:t>1.15</a:t>
          </a:r>
          <a:r>
            <a:rPr kumimoji="1" lang="ja-JP" altLang="en-US" sz="1200">
              <a:latin typeface="ＭＳ Ｐゴシック" panose="020B0600070205080204" pitchFamily="50" charset="-128"/>
              <a:ea typeface="ＭＳ Ｐゴシック" panose="020B0600070205080204" pitchFamily="50" charset="-128"/>
            </a:rPr>
            <a:t>人多いこと、職員の平均年齢（令和６年４月時点類似団体２位）や一般行政職の給与月額（令和６年４月時点類似団体中４位）が類似団体に比べ高い水準であることなどにより、類似団体平均を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こうした状況にあることから、組織の最適化、事務事業の見直し、行政手続きのスマート化など行財政改革の取組みを引き続き進めていく。</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11426</xdr:rowOff>
    </xdr:from>
    <xdr:to>
      <xdr:col>23</xdr:col>
      <xdr:colOff>133350</xdr:colOff>
      <xdr:row>88</xdr:row>
      <xdr:rowOff>50777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27426"/>
          <a:ext cx="0" cy="14109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22854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1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50777</xdr:rowOff>
    </xdr:from>
    <xdr:to>
      <xdr:col>24</xdr:col>
      <xdr:colOff>12700</xdr:colOff>
      <xdr:row>88</xdr:row>
      <xdr:rowOff>50777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38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97803</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70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11426</xdr:rowOff>
    </xdr:from>
    <xdr:to>
      <xdr:col>24</xdr:col>
      <xdr:colOff>12700</xdr:colOff>
      <xdr:row>80</xdr:row>
      <xdr:rowOff>11426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27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128925</xdr:rowOff>
    </xdr:from>
    <xdr:to>
      <xdr:col>23</xdr:col>
      <xdr:colOff>133350</xdr:colOff>
      <xdr:row>88</xdr:row>
      <xdr:rowOff>16064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702175"/>
          <a:ext cx="838200" cy="40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142822</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2017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126295</xdr:rowOff>
    </xdr:from>
    <xdr:to>
      <xdr:col>23</xdr:col>
      <xdr:colOff>184150</xdr:colOff>
      <xdr:row>84</xdr:row>
      <xdr:rowOff>56445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35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128925</xdr:rowOff>
    </xdr:from>
    <xdr:to>
      <xdr:col>19</xdr:col>
      <xdr:colOff>133350</xdr:colOff>
      <xdr:row>88</xdr:row>
      <xdr:rowOff>122788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4702175"/>
          <a:ext cx="889000" cy="50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26696</xdr:rowOff>
    </xdr:from>
    <xdr:to>
      <xdr:col>19</xdr:col>
      <xdr:colOff>184150</xdr:colOff>
      <xdr:row>82</xdr:row>
      <xdr:rowOff>128296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08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138473</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854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147975</xdr:rowOff>
    </xdr:from>
    <xdr:to>
      <xdr:col>15</xdr:col>
      <xdr:colOff>82550</xdr:colOff>
      <xdr:row>88</xdr:row>
      <xdr:rowOff>122788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5064125"/>
          <a:ext cx="889000" cy="14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78000</xdr:rowOff>
    </xdr:from>
    <xdr:to>
      <xdr:col>15</xdr:col>
      <xdr:colOff>133350</xdr:colOff>
      <xdr:row>84</xdr:row>
      <xdr:rowOff>8150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3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18327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7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36244</xdr:rowOff>
    </xdr:from>
    <xdr:to>
      <xdr:col>11</xdr:col>
      <xdr:colOff>31750</xdr:colOff>
      <xdr:row>87</xdr:row>
      <xdr:rowOff>147975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266594"/>
          <a:ext cx="889000" cy="79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87021</xdr:rowOff>
    </xdr:from>
    <xdr:to>
      <xdr:col>11</xdr:col>
      <xdr:colOff>82550</xdr:colOff>
      <xdr:row>83</xdr:row>
      <xdr:rowOff>17171</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145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27348</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14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158998</xdr:rowOff>
    </xdr:from>
    <xdr:to>
      <xdr:col>7</xdr:col>
      <xdr:colOff>31750</xdr:colOff>
      <xdr:row>80</xdr:row>
      <xdr:rowOff>89148</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03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99325</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136714</xdr:rowOff>
    </xdr:from>
    <xdr:to>
      <xdr:col>23</xdr:col>
      <xdr:colOff>184150</xdr:colOff>
      <xdr:row>88</xdr:row>
      <xdr:rowOff>66864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505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32591</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948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78125</xdr:rowOff>
    </xdr:from>
    <xdr:to>
      <xdr:col>19</xdr:col>
      <xdr:colOff>184150</xdr:colOff>
      <xdr:row>86</xdr:row>
      <xdr:rowOff>8275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65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164502</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737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71988</xdr:rowOff>
    </xdr:from>
    <xdr:to>
      <xdr:col>15</xdr:col>
      <xdr:colOff>133350</xdr:colOff>
      <xdr:row>89</xdr:row>
      <xdr:rowOff>2138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515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158365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524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97175</xdr:rowOff>
    </xdr:from>
    <xdr:to>
      <xdr:col>11</xdr:col>
      <xdr:colOff>82550</xdr:colOff>
      <xdr:row>88</xdr:row>
      <xdr:rowOff>27325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50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12102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509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156894</xdr:rowOff>
    </xdr:from>
    <xdr:to>
      <xdr:col>7</xdr:col>
      <xdr:colOff>31750</xdr:colOff>
      <xdr:row>83</xdr:row>
      <xdr:rowOff>87044</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21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71821</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302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ラスパイレス指数については、昨年度と同数値となっており、類似団体との比較においても、中位程度の水準を維持している。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なお、給与体系に関しては、平成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より国に準じて給料表や諸手当の在り方を含めた給与制度の総合的見直しを実施し、給料表を平均２％引下げる見直しを行った。令和３年度より、人事評価の結果や職務職責をより一層反映した給与制度への見直しを行っており、引き続き職員の意欲を高める給与制度を目指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65314</xdr:rowOff>
    </xdr:from>
    <xdr:to>
      <xdr:col>81</xdr:col>
      <xdr:colOff>44450</xdr:colOff>
      <xdr:row>84</xdr:row>
      <xdr:rowOff>65314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4671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99077</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15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65314</xdr:rowOff>
    </xdr:from>
    <xdr:to>
      <xdr:col>77</xdr:col>
      <xdr:colOff>44450</xdr:colOff>
      <xdr:row>84</xdr:row>
      <xdr:rowOff>134257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4671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117021</xdr:rowOff>
    </xdr:from>
    <xdr:to>
      <xdr:col>77</xdr:col>
      <xdr:colOff>95250</xdr:colOff>
      <xdr:row>84</xdr:row>
      <xdr:rowOff>47171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99786</xdr:rowOff>
    </xdr:from>
    <xdr:to>
      <xdr:col>72</xdr:col>
      <xdr:colOff>203200</xdr:colOff>
      <xdr:row>84</xdr:row>
      <xdr:rowOff>134257</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5015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48079</xdr:rowOff>
    </xdr:from>
    <xdr:to>
      <xdr:col>73</xdr:col>
      <xdr:colOff>44450</xdr:colOff>
      <xdr:row>83</xdr:row>
      <xdr:rowOff>149679</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84</xdr:row>
      <xdr:rowOff>168729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5015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48079</xdr:rowOff>
    </xdr:from>
    <xdr:to>
      <xdr:col>68</xdr:col>
      <xdr:colOff>203200</xdr:colOff>
      <xdr:row>83</xdr:row>
      <xdr:rowOff>149679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158041</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38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14514</xdr:rowOff>
    </xdr:from>
    <xdr:to>
      <xdr:col>77</xdr:col>
      <xdr:colOff>95250</xdr:colOff>
      <xdr:row>84</xdr:row>
      <xdr:rowOff>116114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100891</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502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48986</xdr:rowOff>
    </xdr:from>
    <xdr:to>
      <xdr:col>68</xdr:col>
      <xdr:colOff>203200</xdr:colOff>
      <xdr:row>84</xdr:row>
      <xdr:rowOff>150586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32856</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人当たり職員数については、類似団体平均を上回っているが、震災以降、行財政改革を着実に進め、外郭団体への派遣職員も含めた職員総定数</a:t>
          </a:r>
          <a:r>
            <a:rPr kumimoji="1" lang="en-US" altLang="ja-JP" sz="1300">
              <a:latin typeface="ＭＳ Ｐゴシック" panose="020B0600070205080204" pitchFamily="50" charset="-128"/>
              <a:ea typeface="ＭＳ Ｐゴシック" panose="020B0600070205080204" pitchFamily="50" charset="-128"/>
            </a:rPr>
            <a:t>8,323</a:t>
          </a:r>
          <a:r>
            <a:rPr kumimoji="1" lang="ja-JP" altLang="en-US" sz="1300">
              <a:latin typeface="ＭＳ Ｐゴシック" panose="020B0600070205080204" pitchFamily="50" charset="-128"/>
              <a:ea typeface="ＭＳ Ｐゴシック" panose="020B0600070205080204" pitchFamily="50" charset="-128"/>
            </a:rPr>
            <a:t>人の削減を行ってきた。引き続き、行財政改革の取り組みを通じ、効率的かつ適正な職員配置、組織体制の構築を図っていく。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66</xdr:row>
      <xdr:rowOff>39116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095230"/>
          <a:ext cx="0" cy="1259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11193</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32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39116</xdr:rowOff>
    </xdr:from>
    <xdr:to>
      <xdr:col>81</xdr:col>
      <xdr:colOff>133350</xdr:colOff>
      <xdr:row>66</xdr:row>
      <xdr:rowOff>39116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354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128524</xdr:rowOff>
    </xdr:from>
    <xdr:to>
      <xdr:col>81</xdr:col>
      <xdr:colOff>44450</xdr:colOff>
      <xdr:row>66</xdr:row>
      <xdr:rowOff>19812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1272774"/>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116349</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99822</xdr:rowOff>
    </xdr:from>
    <xdr:to>
      <xdr:col>81</xdr:col>
      <xdr:colOff>95250</xdr:colOff>
      <xdr:row>63</xdr:row>
      <xdr:rowOff>29972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128524</xdr:rowOff>
    </xdr:from>
    <xdr:to>
      <xdr:col>77</xdr:col>
      <xdr:colOff>44450</xdr:colOff>
      <xdr:row>65</xdr:row>
      <xdr:rowOff>138176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127277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56388</xdr:rowOff>
    </xdr:from>
    <xdr:to>
      <xdr:col>77</xdr:col>
      <xdr:colOff>95250</xdr:colOff>
      <xdr:row>62</xdr:row>
      <xdr:rowOff>157988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168165</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45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109220</xdr:rowOff>
    </xdr:from>
    <xdr:to>
      <xdr:col>72</xdr:col>
      <xdr:colOff>203200</xdr:colOff>
      <xdr:row>65</xdr:row>
      <xdr:rowOff>138176</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125347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32258</xdr:rowOff>
    </xdr:from>
    <xdr:to>
      <xdr:col>73</xdr:col>
      <xdr:colOff>44450</xdr:colOff>
      <xdr:row>62</xdr:row>
      <xdr:rowOff>133858</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144035</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75438</xdr:rowOff>
    </xdr:from>
    <xdr:to>
      <xdr:col>68</xdr:col>
      <xdr:colOff>152400</xdr:colOff>
      <xdr:row>65</xdr:row>
      <xdr:rowOff>109220</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121968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22606</xdr:rowOff>
    </xdr:from>
    <xdr:to>
      <xdr:col>68</xdr:col>
      <xdr:colOff>203200</xdr:colOff>
      <xdr:row>62</xdr:row>
      <xdr:rowOff>124206</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65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134383</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8128</xdr:rowOff>
    </xdr:from>
    <xdr:to>
      <xdr:col>64</xdr:col>
      <xdr:colOff>152400</xdr:colOff>
      <xdr:row>62</xdr:row>
      <xdr:rowOff>109728</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119905</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140462</xdr:rowOff>
    </xdr:from>
    <xdr:to>
      <xdr:col>81</xdr:col>
      <xdr:colOff>95250</xdr:colOff>
      <xdr:row>66</xdr:row>
      <xdr:rowOff>70612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128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36339</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1180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77724</xdr:rowOff>
    </xdr:from>
    <xdr:to>
      <xdr:col>77</xdr:col>
      <xdr:colOff>95250</xdr:colOff>
      <xdr:row>66</xdr:row>
      <xdr:rowOff>7874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164101</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1308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87376</xdr:rowOff>
    </xdr:from>
    <xdr:to>
      <xdr:col>73</xdr:col>
      <xdr:colOff>44450</xdr:colOff>
      <xdr:row>66</xdr:row>
      <xdr:rowOff>17526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123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2303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1318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58420</xdr:rowOff>
    </xdr:from>
    <xdr:to>
      <xdr:col>68</xdr:col>
      <xdr:colOff>203200</xdr:colOff>
      <xdr:row>65</xdr:row>
      <xdr:rowOff>160020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144797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24638</xdr:rowOff>
    </xdr:from>
    <xdr:to>
      <xdr:col>64</xdr:col>
      <xdr:colOff>152400</xdr:colOff>
      <xdr:row>65</xdr:row>
      <xdr:rowOff>126238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111015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125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実質公債費比率については、市債発行の抑制努力に伴う市債残高の削減など、これまでの取組によって着実に低下してきており、平成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年度から類似団体平均を下回っている。令和６年度については、前年度から横ばいとなった。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市民のくらしと安全・安心を守るために必要な一定の公共投資を行う一方で、財政健全化指標の適正な水準を維持しながら、将来世代に大きな負担を残さないことを基本とした健全で持続可能な財政運営を更に加速させ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127705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94072"/>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99782</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127705</xdr:rowOff>
    </xdr:from>
    <xdr:to>
      <xdr:col>81</xdr:col>
      <xdr:colOff>133350</xdr:colOff>
      <xdr:row>45</xdr:row>
      <xdr:rowOff>127705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150989</xdr:rowOff>
    </xdr:from>
    <xdr:to>
      <xdr:col>81</xdr:col>
      <xdr:colOff>44450</xdr:colOff>
      <xdr:row>39</xdr:row>
      <xdr:rowOff>150989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8375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101899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959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137583</xdr:rowOff>
    </xdr:from>
    <xdr:to>
      <xdr:col>77</xdr:col>
      <xdr:colOff>44450</xdr:colOff>
      <xdr:row>39</xdr:row>
      <xdr:rowOff>150989</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8241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83961</xdr:rowOff>
    </xdr:from>
    <xdr:to>
      <xdr:col>72</xdr:col>
      <xdr:colOff>203200</xdr:colOff>
      <xdr:row>39</xdr:row>
      <xdr:rowOff>137583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77051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11995</xdr:rowOff>
    </xdr:from>
    <xdr:to>
      <xdr:col>73</xdr:col>
      <xdr:colOff>44450</xdr:colOff>
      <xdr:row>41</xdr:row>
      <xdr:rowOff>113595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98372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70555</xdr:rowOff>
    </xdr:from>
    <xdr:to>
      <xdr:col>68</xdr:col>
      <xdr:colOff>152400</xdr:colOff>
      <xdr:row>39</xdr:row>
      <xdr:rowOff>83961</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7571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52211</xdr:rowOff>
    </xdr:from>
    <xdr:to>
      <xdr:col>68</xdr:col>
      <xdr:colOff>203200</xdr:colOff>
      <xdr:row>41</xdr:row>
      <xdr:rowOff>153811</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138588</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79022</xdr:rowOff>
    </xdr:from>
    <xdr:to>
      <xdr:col>64</xdr:col>
      <xdr:colOff>152400</xdr:colOff>
      <xdr:row>42</xdr:row>
      <xdr:rowOff>9172</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165399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100189</xdr:rowOff>
    </xdr:from>
    <xdr:to>
      <xdr:col>81</xdr:col>
      <xdr:colOff>95250</xdr:colOff>
      <xdr:row>40</xdr:row>
      <xdr:rowOff>30339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116716</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6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100189</xdr:rowOff>
    </xdr:from>
    <xdr:to>
      <xdr:col>77</xdr:col>
      <xdr:colOff>95250</xdr:colOff>
      <xdr:row>40</xdr:row>
      <xdr:rowOff>30339</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40516</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5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86783</xdr:rowOff>
    </xdr:from>
    <xdr:to>
      <xdr:col>73</xdr:col>
      <xdr:colOff>44450</xdr:colOff>
      <xdr:row>40</xdr:row>
      <xdr:rowOff>16933</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33161</xdr:rowOff>
    </xdr:from>
    <xdr:to>
      <xdr:col>68</xdr:col>
      <xdr:colOff>203200</xdr:colOff>
      <xdr:row>39</xdr:row>
      <xdr:rowOff>134761</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144938</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4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19755</xdr:rowOff>
    </xdr:from>
    <xdr:to>
      <xdr:col>64</xdr:col>
      <xdr:colOff>152400</xdr:colOff>
      <xdr:row>39</xdr:row>
      <xdr:rowOff>121355</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131532</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47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将来負担比率については、震災復興事業に伴う多額の市債発行によって市債残高が高水準であったものの、その後の厳格な起債管理や満期一括償還に備えた堅実な公債基金の積立などによる比率の抑制に取り組んできたことにより、類似団体内平均値程度になっている。</a:t>
          </a:r>
        </a:p>
        <a:p>
          <a:r>
            <a:rPr kumimoji="1" lang="ja-JP" altLang="en-US" sz="1000">
              <a:latin typeface="ＭＳ Ｐゴシック" panose="020B0600070205080204" pitchFamily="50" charset="-128"/>
              <a:ea typeface="ＭＳ Ｐゴシック" panose="020B0600070205080204" pitchFamily="50" charset="-128"/>
            </a:rPr>
            <a:t>　一方で、近年は都心三宮の再整備など、暮らしの質・都市の価値を高めるための投資に力を入れている。</a:t>
          </a:r>
        </a:p>
        <a:p>
          <a:r>
            <a:rPr kumimoji="1" lang="ja-JP" altLang="en-US" sz="1000">
              <a:latin typeface="ＭＳ Ｐゴシック" panose="020B0600070205080204" pitchFamily="50" charset="-128"/>
              <a:ea typeface="ＭＳ Ｐゴシック" panose="020B0600070205080204" pitchFamily="50" charset="-128"/>
            </a:rPr>
            <a:t>　なお、令和６年度は、土木債や都市計画債の増により地方債残高が増加（</a:t>
          </a:r>
          <a:r>
            <a:rPr kumimoji="1" lang="en-US" altLang="ja-JP" sz="1000">
              <a:latin typeface="ＭＳ Ｐゴシック" panose="020B0600070205080204" pitchFamily="50" charset="-128"/>
              <a:ea typeface="ＭＳ Ｐゴシック" panose="020B0600070205080204" pitchFamily="50" charset="-128"/>
            </a:rPr>
            <a:t>+169</a:t>
          </a:r>
          <a:r>
            <a:rPr kumimoji="1" lang="ja-JP" altLang="en-US" sz="1000">
              <a:latin typeface="ＭＳ Ｐゴシック" panose="020B0600070205080204" pitchFamily="50" charset="-128"/>
              <a:ea typeface="ＭＳ Ｐゴシック" panose="020B0600070205080204" pitchFamily="50" charset="-128"/>
            </a:rPr>
            <a:t>億円）したことや公営企業等繰入見込額が増加（</a:t>
          </a:r>
          <a:r>
            <a:rPr kumimoji="1" lang="en-US" altLang="ja-JP" sz="1000">
              <a:latin typeface="ＭＳ Ｐゴシック" panose="020B0600070205080204" pitchFamily="50" charset="-128"/>
              <a:ea typeface="ＭＳ Ｐゴシック" panose="020B0600070205080204" pitchFamily="50" charset="-128"/>
            </a:rPr>
            <a:t>+67</a:t>
          </a:r>
          <a:r>
            <a:rPr kumimoji="1" lang="ja-JP" altLang="en-US" sz="1000">
              <a:latin typeface="ＭＳ Ｐゴシック" panose="020B0600070205080204" pitchFamily="50" charset="-128"/>
              <a:ea typeface="ＭＳ Ｐゴシック" panose="020B0600070205080204" pitchFamily="50" charset="-128"/>
            </a:rPr>
            <a:t>億円）したことにより、前年度から</a:t>
          </a:r>
          <a:r>
            <a:rPr kumimoji="1" lang="en-US" altLang="ja-JP" sz="1000">
              <a:latin typeface="ＭＳ Ｐゴシック" panose="020B0600070205080204" pitchFamily="50" charset="-128"/>
              <a:ea typeface="ＭＳ Ｐゴシック" panose="020B0600070205080204" pitchFamily="50" charset="-128"/>
            </a:rPr>
            <a:t>1.9</a:t>
          </a:r>
          <a:r>
            <a:rPr kumimoji="1" lang="ja-JP" altLang="en-US" sz="1000">
              <a:latin typeface="ＭＳ Ｐゴシック" panose="020B0600070205080204" pitchFamily="50" charset="-128"/>
              <a:ea typeface="ＭＳ Ｐゴシック" panose="020B0600070205080204" pitchFamily="50" charset="-128"/>
            </a:rPr>
            <a:t>ポイント悪化した。</a:t>
          </a:r>
        </a:p>
        <a:p>
          <a:r>
            <a:rPr kumimoji="1" lang="ja-JP" altLang="en-US" sz="1000">
              <a:latin typeface="ＭＳ Ｐゴシック" panose="020B0600070205080204" pitchFamily="50" charset="-128"/>
              <a:ea typeface="ＭＳ Ｐゴシック" panose="020B0600070205080204" pitchFamily="50" charset="-128"/>
            </a:rPr>
            <a:t>　今後も、財政健全化指標の適正な水準を維持しながら、都市の持続的な発展を実現するため、将来世代に大きな負担を残さない健全で持続可能な財政運営に努めていく。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64618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451100"/>
          <a:ext cx="0" cy="15568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36695</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98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64618</xdr:rowOff>
    </xdr:from>
    <xdr:to>
      <xdr:col>81</xdr:col>
      <xdr:colOff>133350</xdr:colOff>
      <xdr:row>23</xdr:row>
      <xdr:rowOff>64618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400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140665</xdr:rowOff>
    </xdr:from>
    <xdr:to>
      <xdr:col>81</xdr:col>
      <xdr:colOff>44450</xdr:colOff>
      <xdr:row>17</xdr:row>
      <xdr:rowOff>159004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179800" y="3055315"/>
          <a:ext cx="838200" cy="1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72610</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815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56083</xdr:rowOff>
    </xdr:from>
    <xdr:to>
      <xdr:col>81</xdr:col>
      <xdr:colOff>95250</xdr:colOff>
      <xdr:row>17</xdr:row>
      <xdr:rowOff>157683</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97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124257</xdr:rowOff>
    </xdr:from>
    <xdr:to>
      <xdr:col>77</xdr:col>
      <xdr:colOff>44450</xdr:colOff>
      <xdr:row>17</xdr:row>
      <xdr:rowOff>140665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5290800" y="3038907"/>
          <a:ext cx="8890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17</xdr:row>
      <xdr:rowOff>93726</xdr:rowOff>
    </xdr:from>
    <xdr:to>
      <xdr:col>77</xdr:col>
      <xdr:colOff>95250</xdr:colOff>
      <xdr:row>18</xdr:row>
      <xdr:rowOff>23876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30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8653</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3094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80823</xdr:rowOff>
    </xdr:from>
    <xdr:to>
      <xdr:col>72</xdr:col>
      <xdr:colOff>203200</xdr:colOff>
      <xdr:row>17</xdr:row>
      <xdr:rowOff>124257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4401800" y="2995473"/>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17</xdr:row>
      <xdr:rowOff>138125</xdr:rowOff>
    </xdr:from>
    <xdr:to>
      <xdr:col>73</xdr:col>
      <xdr:colOff>44450</xdr:colOff>
      <xdr:row>18</xdr:row>
      <xdr:rowOff>68275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305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53052</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31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80823</xdr:rowOff>
    </xdr:from>
    <xdr:to>
      <xdr:col>68</xdr:col>
      <xdr:colOff>152400</xdr:colOff>
      <xdr:row>17</xdr:row>
      <xdr:rowOff>131013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995473"/>
          <a:ext cx="889000" cy="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16866</xdr:rowOff>
    </xdr:from>
    <xdr:to>
      <xdr:col>68</xdr:col>
      <xdr:colOff>203200</xdr:colOff>
      <xdr:row>18</xdr:row>
      <xdr:rowOff>118466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31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103243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31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145237</xdr:rowOff>
    </xdr:from>
    <xdr:to>
      <xdr:col>64</xdr:col>
      <xdr:colOff>152400</xdr:colOff>
      <xdr:row>19</xdr:row>
      <xdr:rowOff>75387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323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60164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331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108204</xdr:rowOff>
    </xdr:from>
    <xdr:to>
      <xdr:col>81</xdr:col>
      <xdr:colOff>95250</xdr:colOff>
      <xdr:row>18</xdr:row>
      <xdr:rowOff>38354</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302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80281</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99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89865</xdr:rowOff>
    </xdr:from>
    <xdr:to>
      <xdr:col>77</xdr:col>
      <xdr:colOff>95250</xdr:colOff>
      <xdr:row>18</xdr:row>
      <xdr:rowOff>20015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300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30192</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77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73457</xdr:rowOff>
    </xdr:from>
    <xdr:to>
      <xdr:col>73</xdr:col>
      <xdr:colOff>44450</xdr:colOff>
      <xdr:row>18</xdr:row>
      <xdr:rowOff>3607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98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13784</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756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30023</xdr:rowOff>
    </xdr:from>
    <xdr:to>
      <xdr:col>68</xdr:col>
      <xdr:colOff>203200</xdr:colOff>
      <xdr:row>17</xdr:row>
      <xdr:rowOff>131623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294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141800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71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80213</xdr:rowOff>
    </xdr:from>
    <xdr:to>
      <xdr:col>64</xdr:col>
      <xdr:colOff>152400</xdr:colOff>
      <xdr:row>18</xdr:row>
      <xdr:rowOff>10363</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299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20540</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276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1,493,543
1,434,404
556.93
1,005,169,825
984,587,697
1,410,769
463,449,254
1,123,240,309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人当たりの職員数が類似団体平均と比べて多く、人件費に関する経常収支比率は</a:t>
          </a:r>
          <a:r>
            <a:rPr kumimoji="1" lang="en-US" altLang="ja-JP" sz="1300">
              <a:latin typeface="ＭＳ Ｐゴシック" panose="020B0600070205080204" pitchFamily="50" charset="-128"/>
              <a:ea typeface="ＭＳ Ｐゴシック" panose="020B0600070205080204" pitchFamily="50" charset="-128"/>
            </a:rPr>
            <a:t>34.2</a:t>
          </a:r>
          <a:r>
            <a:rPr kumimoji="1" lang="ja-JP" altLang="en-US" sz="1300">
              <a:latin typeface="ＭＳ Ｐゴシック" panose="020B0600070205080204" pitchFamily="50" charset="-128"/>
              <a:ea typeface="ＭＳ Ｐゴシック" panose="020B0600070205080204" pitchFamily="50" charset="-128"/>
            </a:rPr>
            <a:t>％、人件費の人口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人当たり決算額は</a:t>
          </a:r>
          <a:r>
            <a:rPr kumimoji="1" lang="en-US" altLang="ja-JP" sz="1300">
              <a:latin typeface="ＭＳ Ｐゴシック" panose="020B0600070205080204" pitchFamily="50" charset="-128"/>
              <a:ea typeface="ＭＳ Ｐゴシック" panose="020B0600070205080204" pitchFamily="50" charset="-128"/>
            </a:rPr>
            <a:t>128,232</a:t>
          </a:r>
          <a:r>
            <a:rPr kumimoji="1" lang="ja-JP" altLang="en-US" sz="1300">
              <a:latin typeface="ＭＳ Ｐゴシック" panose="020B0600070205080204" pitchFamily="50" charset="-128"/>
              <a:ea typeface="ＭＳ Ｐゴシック" panose="020B0600070205080204" pitchFamily="50" charset="-128"/>
            </a:rPr>
            <a:t>円と類似団体平均と比べて高い水準にある。</a:t>
          </a:r>
        </a:p>
        <a:p>
          <a:r>
            <a:rPr kumimoji="1" lang="ja-JP" altLang="en-US" sz="1300">
              <a:latin typeface="ＭＳ Ｐゴシック" panose="020B0600070205080204" pitchFamily="50" charset="-128"/>
              <a:ea typeface="ＭＳ Ｐゴシック" panose="020B0600070205080204" pitchFamily="50" charset="-128"/>
            </a:rPr>
            <a:t>　震災以降、行財政改革を着実に進め、外郭団体への派遣職員も含めた職員総定数</a:t>
          </a:r>
          <a:r>
            <a:rPr kumimoji="1" lang="en-US" altLang="ja-JP" sz="1300">
              <a:latin typeface="ＭＳ Ｐゴシック" panose="020B0600070205080204" pitchFamily="50" charset="-128"/>
              <a:ea typeface="ＭＳ Ｐゴシック" panose="020B0600070205080204" pitchFamily="50" charset="-128"/>
            </a:rPr>
            <a:t>8,323</a:t>
          </a:r>
          <a:r>
            <a:rPr kumimoji="1" lang="ja-JP" altLang="en-US" sz="1300">
              <a:latin typeface="ＭＳ Ｐゴシック" panose="020B0600070205080204" pitchFamily="50" charset="-128"/>
              <a:ea typeface="ＭＳ Ｐゴシック" panose="020B0600070205080204" pitchFamily="50" charset="-128"/>
            </a:rPr>
            <a:t>人の削減を行ってきている。引き続き、行財政改革の取り組みを通じ、効率的かつ適正な職員配置、組織体制の構築により、人件費の抑制を図っていく。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133350</xdr:rowOff>
    </xdr:from>
    <xdr:to>
      <xdr:col>24</xdr:col>
      <xdr:colOff>25400</xdr:colOff>
      <xdr:row>41</xdr:row>
      <xdr:rowOff>19050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912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162577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19050</xdr:rowOff>
    </xdr:from>
    <xdr:to>
      <xdr:col>24</xdr:col>
      <xdr:colOff>114300</xdr:colOff>
      <xdr:row>41</xdr:row>
      <xdr:rowOff>19050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48277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3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133350</xdr:rowOff>
    </xdr:from>
    <xdr:to>
      <xdr:col>24</xdr:col>
      <xdr:colOff>114300</xdr:colOff>
      <xdr:row>33</xdr:row>
      <xdr:rowOff>133350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19050</xdr:rowOff>
    </xdr:from>
    <xdr:to>
      <xdr:col>24</xdr:col>
      <xdr:colOff>25400</xdr:colOff>
      <xdr:row>40</xdr:row>
      <xdr:rowOff>88900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70560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137177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09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120650</xdr:rowOff>
    </xdr:from>
    <xdr:to>
      <xdr:col>24</xdr:col>
      <xdr:colOff>76200</xdr:colOff>
      <xdr:row>38</xdr:row>
      <xdr:rowOff>50800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19050</xdr:rowOff>
    </xdr:from>
    <xdr:to>
      <xdr:col>19</xdr:col>
      <xdr:colOff>187325</xdr:colOff>
      <xdr:row>40</xdr:row>
      <xdr:rowOff>101600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7056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114300</xdr:rowOff>
    </xdr:from>
    <xdr:to>
      <xdr:col>20</xdr:col>
      <xdr:colOff>38100</xdr:colOff>
      <xdr:row>37</xdr:row>
      <xdr:rowOff>44450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54627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5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158750</xdr:rowOff>
    </xdr:from>
    <xdr:to>
      <xdr:col>15</xdr:col>
      <xdr:colOff>98425</xdr:colOff>
      <xdr:row>40</xdr:row>
      <xdr:rowOff>101600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845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120650</xdr:rowOff>
    </xdr:from>
    <xdr:to>
      <xdr:col>15</xdr:col>
      <xdr:colOff>149225</xdr:colOff>
      <xdr:row>38</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60977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158750</xdr:rowOff>
    </xdr:from>
    <xdr:to>
      <xdr:col>11</xdr:col>
      <xdr:colOff>9525</xdr:colOff>
      <xdr:row>41</xdr:row>
      <xdr:rowOff>120650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8453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165100</xdr:rowOff>
    </xdr:from>
    <xdr:to>
      <xdr:col>11</xdr:col>
      <xdr:colOff>60325</xdr:colOff>
      <xdr:row>37</xdr:row>
      <xdr:rowOff>95250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76200</xdr:rowOff>
    </xdr:from>
    <xdr:to>
      <xdr:col>6</xdr:col>
      <xdr:colOff>171450</xdr:colOff>
      <xdr:row>39</xdr:row>
      <xdr:rowOff>6350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38100</xdr:rowOff>
    </xdr:from>
    <xdr:to>
      <xdr:col>24</xdr:col>
      <xdr:colOff>76200</xdr:colOff>
      <xdr:row>40</xdr:row>
      <xdr:rowOff>139700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118127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0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139700</xdr:rowOff>
    </xdr:from>
    <xdr:to>
      <xdr:col>20</xdr:col>
      <xdr:colOff>38100</xdr:colOff>
      <xdr:row>39</xdr:row>
      <xdr:rowOff>69850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54627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41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50800</xdr:rowOff>
    </xdr:from>
    <xdr:to>
      <xdr:col>15</xdr:col>
      <xdr:colOff>149225</xdr:colOff>
      <xdr:row>40</xdr:row>
      <xdr:rowOff>152400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137177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107950</xdr:rowOff>
    </xdr:from>
    <xdr:to>
      <xdr:col>11</xdr:col>
      <xdr:colOff>60325</xdr:colOff>
      <xdr:row>40</xdr:row>
      <xdr:rowOff>38100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22877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69850</xdr:rowOff>
    </xdr:from>
    <xdr:to>
      <xdr:col>6</xdr:col>
      <xdr:colOff>171450</xdr:colOff>
      <xdr:row>42</xdr:row>
      <xdr:rowOff>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70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156227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震災以降、行財政改革を着実に進め、事務事業の見直しに取り組んだ結果、物件費に関する経常収支比率は</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％と類似団体平均と比べて低い水準にある。令和６年度は、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システム改修関連経費の増により、前年度から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％上昇した。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a:t>
          </a:r>
          <a:r>
            <a:rPr kumimoji="1" lang="ja-JP" altLang="en-US" sz="1300">
              <a:latin typeface="ＭＳ Ｐゴシック" panose="020B0600070205080204" pitchFamily="50" charset="-128"/>
              <a:ea typeface="ＭＳ Ｐゴシック" panose="020B0600070205080204" pitchFamily="50" charset="-128"/>
            </a:rPr>
            <a:t>引き続き事務事業の見直しに取り組んでいく。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120650</xdr:rowOff>
    </xdr:from>
    <xdr:to>
      <xdr:col>82</xdr:col>
      <xdr:colOff>107950</xdr:colOff>
      <xdr:row>20</xdr:row>
      <xdr:rowOff>152400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950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124477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5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152400</xdr:rowOff>
    </xdr:from>
    <xdr:to>
      <xdr:col>82</xdr:col>
      <xdr:colOff>196850</xdr:colOff>
      <xdr:row>20</xdr:row>
      <xdr:rowOff>152400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8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35577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120650</xdr:rowOff>
    </xdr:from>
    <xdr:to>
      <xdr:col>82</xdr:col>
      <xdr:colOff>196850</xdr:colOff>
      <xdr:row>13</xdr:row>
      <xdr:rowOff>120650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146050</xdr:rowOff>
    </xdr:from>
    <xdr:to>
      <xdr:col>82</xdr:col>
      <xdr:colOff>107950</xdr:colOff>
      <xdr:row>14</xdr:row>
      <xdr:rowOff>139700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3749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118127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8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146050</xdr:rowOff>
    </xdr:from>
    <xdr:to>
      <xdr:col>82</xdr:col>
      <xdr:colOff>158750</xdr:colOff>
      <xdr:row>16</xdr:row>
      <xdr:rowOff>76200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146050</xdr:rowOff>
    </xdr:from>
    <xdr:to>
      <xdr:col>78</xdr:col>
      <xdr:colOff>69850</xdr:colOff>
      <xdr:row>14</xdr:row>
      <xdr:rowOff>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374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82550</xdr:rowOff>
    </xdr:from>
    <xdr:to>
      <xdr:col>78</xdr:col>
      <xdr:colOff>120650</xdr:colOff>
      <xdr:row>16</xdr:row>
      <xdr:rowOff>12700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168927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107950</xdr:rowOff>
    </xdr:from>
    <xdr:to>
      <xdr:col>73</xdr:col>
      <xdr:colOff>180975</xdr:colOff>
      <xdr:row>14</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36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44450</xdr:rowOff>
    </xdr:from>
    <xdr:to>
      <xdr:col>74</xdr:col>
      <xdr:colOff>31750</xdr:colOff>
      <xdr:row>15</xdr:row>
      <xdr:rowOff>146050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1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130827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19050</xdr:rowOff>
    </xdr:from>
    <xdr:to>
      <xdr:col>69</xdr:col>
      <xdr:colOff>92075</xdr:colOff>
      <xdr:row>13</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247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101600</xdr:rowOff>
    </xdr:from>
    <xdr:to>
      <xdr:col>69</xdr:col>
      <xdr:colOff>142875</xdr:colOff>
      <xdr:row>15</xdr:row>
      <xdr:rowOff>31750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0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165100</xdr:rowOff>
    </xdr:from>
    <xdr:to>
      <xdr:col>65</xdr:col>
      <xdr:colOff>53975</xdr:colOff>
      <xdr:row>15</xdr:row>
      <xdr:rowOff>95250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80027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88900</xdr:rowOff>
    </xdr:from>
    <xdr:to>
      <xdr:col>82</xdr:col>
      <xdr:colOff>158750</xdr:colOff>
      <xdr:row>15</xdr:row>
      <xdr:rowOff>19050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105427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3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95250</xdr:rowOff>
    </xdr:from>
    <xdr:to>
      <xdr:col>78</xdr:col>
      <xdr:colOff>120650</xdr:colOff>
      <xdr:row>14</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35577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09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120650</xdr:rowOff>
    </xdr:from>
    <xdr:to>
      <xdr:col>74</xdr:col>
      <xdr:colOff>31750</xdr:colOff>
      <xdr:row>14</xdr:row>
      <xdr:rowOff>50800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60977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57150</xdr:rowOff>
    </xdr:from>
    <xdr:to>
      <xdr:col>69</xdr:col>
      <xdr:colOff>142875</xdr:colOff>
      <xdr:row>13</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5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139700</xdr:rowOff>
    </xdr:from>
    <xdr:to>
      <xdr:col>65</xdr:col>
      <xdr:colOff>53975</xdr:colOff>
      <xdr:row>13</xdr:row>
      <xdr:rowOff>69850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19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80027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扶助費に関する経常収支比率は</a:t>
          </a:r>
          <a:r>
            <a:rPr kumimoji="1" lang="en-US" altLang="ja-JP" sz="1300">
              <a:latin typeface="ＭＳ Ｐゴシック" panose="020B0600070205080204" pitchFamily="50" charset="-128"/>
              <a:ea typeface="ＭＳ Ｐゴシック" panose="020B0600070205080204" pitchFamily="50" charset="-128"/>
            </a:rPr>
            <a:t>15.4</a:t>
          </a:r>
          <a:r>
            <a:rPr kumimoji="1" lang="ja-JP" altLang="en-US" sz="1300">
              <a:latin typeface="ＭＳ Ｐゴシック" panose="020B0600070205080204" pitchFamily="50" charset="-128"/>
              <a:ea typeface="ＭＳ Ｐゴシック" panose="020B0600070205080204" pitchFamily="50" charset="-128"/>
            </a:rPr>
            <a:t>％と類似団体平均</a:t>
          </a:r>
          <a:r>
            <a:rPr kumimoji="1" lang="en-US" altLang="ja-JP" sz="1300">
              <a:latin typeface="ＭＳ Ｐゴシック" panose="020B0600070205080204" pitchFamily="50" charset="-128"/>
              <a:ea typeface="ＭＳ Ｐゴシック" panose="020B0600070205080204" pitchFamily="50" charset="-128"/>
            </a:rPr>
            <a:t>17.7</a:t>
          </a:r>
          <a:r>
            <a:rPr kumimoji="1" lang="ja-JP" altLang="en-US" sz="1300">
              <a:latin typeface="ＭＳ Ｐゴシック" panose="020B0600070205080204" pitchFamily="50" charset="-128"/>
              <a:ea typeface="ＭＳ Ｐゴシック" panose="020B0600070205080204" pitchFamily="50" charset="-128"/>
            </a:rPr>
            <a:t>％と比べて低い水準にある。令和６年度は、障害福祉サービス利用者の増や施設型給付・地域型保育給付における制度改正等により経常経費充当一般財源が増加したため、前年度から</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％増加した。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引き続き、障害福祉サービスにおける計画相談導入率の向上等の適正に向けた取組みなどにより、扶助費適正化に努めていく。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20865</xdr:rowOff>
    </xdr:from>
    <xdr:to>
      <xdr:col>24</xdr:col>
      <xdr:colOff>25400</xdr:colOff>
      <xdr:row>61</xdr:row>
      <xdr:rowOff>20865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0771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107242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5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20865</xdr:rowOff>
    </xdr:from>
    <xdr:to>
      <xdr:col>24</xdr:col>
      <xdr:colOff>114300</xdr:colOff>
      <xdr:row>53</xdr:row>
      <xdr:rowOff>20865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0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143328</xdr:rowOff>
    </xdr:from>
    <xdr:to>
      <xdr:col>24</xdr:col>
      <xdr:colOff>25400</xdr:colOff>
      <xdr:row>55</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01628"/>
          <a:ext cx="8382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55</xdr:row>
      <xdr:rowOff>4535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68035</xdr:rowOff>
    </xdr:from>
    <xdr:to>
      <xdr:col>20</xdr:col>
      <xdr:colOff>38100</xdr:colOff>
      <xdr:row>57</xdr:row>
      <xdr:rowOff>169635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154412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29028</xdr:rowOff>
    </xdr:from>
    <xdr:to>
      <xdr:col>15</xdr:col>
      <xdr:colOff>98425</xdr:colOff>
      <xdr:row>55</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8732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29028</xdr:rowOff>
    </xdr:from>
    <xdr:to>
      <xdr:col>11</xdr:col>
      <xdr:colOff>9525</xdr:colOff>
      <xdr:row>54</xdr:row>
      <xdr:rowOff>78015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873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117220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92528</xdr:rowOff>
    </xdr:from>
    <xdr:to>
      <xdr:col>20</xdr:col>
      <xdr:colOff>38100</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32855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119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125185</xdr:rowOff>
    </xdr:from>
    <xdr:to>
      <xdr:col>15</xdr:col>
      <xdr:colOff>149225</xdr:colOff>
      <xdr:row>55</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65512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149678</xdr:rowOff>
    </xdr:from>
    <xdr:to>
      <xdr:col>11</xdr:col>
      <xdr:colOff>60325</xdr:colOff>
      <xdr:row>54</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27215</xdr:rowOff>
    </xdr:from>
    <xdr:to>
      <xdr:col>6</xdr:col>
      <xdr:colOff>171450</xdr:colOff>
      <xdr:row>54</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138992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令和６年度におけるその他に関する経常収支比率は、市</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税収入の増により、歳入経常一般財源等が増加したため、前年度から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％減少した。</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948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146050</xdr:rowOff>
    </xdr:from>
    <xdr:to>
      <xdr:col>82</xdr:col>
      <xdr:colOff>107950</xdr:colOff>
      <xdr:row>56</xdr:row>
      <xdr:rowOff>12700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75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68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95250</xdr:rowOff>
    </xdr:from>
    <xdr:to>
      <xdr:col>82</xdr:col>
      <xdr:colOff>158750</xdr:colOff>
      <xdr:row>57</xdr:row>
      <xdr:rowOff>25400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146050</xdr:rowOff>
    </xdr:from>
    <xdr:to>
      <xdr:col>78</xdr:col>
      <xdr:colOff>69850</xdr:colOff>
      <xdr:row>56</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575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50800</xdr:rowOff>
    </xdr:from>
    <xdr:to>
      <xdr:col>73</xdr:col>
      <xdr:colOff>180975</xdr:colOff>
      <xdr:row>55</xdr:row>
      <xdr:rowOff>146050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4805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38100</xdr:rowOff>
    </xdr:from>
    <xdr:to>
      <xdr:col>74</xdr:col>
      <xdr:colOff>31750</xdr:colOff>
      <xdr:row>56</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50800</xdr:rowOff>
    </xdr:from>
    <xdr:to>
      <xdr:col>69</xdr:col>
      <xdr:colOff>92075</xdr:colOff>
      <xdr:row>56</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4805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114300</xdr:rowOff>
    </xdr:from>
    <xdr:to>
      <xdr:col>69</xdr:col>
      <xdr:colOff>142875</xdr:colOff>
      <xdr:row>56</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57150</xdr:rowOff>
    </xdr:from>
    <xdr:to>
      <xdr:col>65</xdr:col>
      <xdr:colOff>53975</xdr:colOff>
      <xdr:row>56</xdr:row>
      <xdr:rowOff>158750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143527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95250</xdr:rowOff>
    </xdr:from>
    <xdr:to>
      <xdr:col>82</xdr:col>
      <xdr:colOff>158750</xdr:colOff>
      <xdr:row>56</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111777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95250</xdr:rowOff>
    </xdr:from>
    <xdr:to>
      <xdr:col>74</xdr:col>
      <xdr:colOff>31750</xdr:colOff>
      <xdr:row>56</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0</xdr:rowOff>
    </xdr:from>
    <xdr:to>
      <xdr:col>69</xdr:col>
      <xdr:colOff>142875</xdr:colOff>
      <xdr:row>55</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111777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近年、補助費等に関する経常収支比率は類似団体平均と同程度で推移してきていたが、令和６年度については、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市税収入の増により、歳入経常一般財源等が増加したため、前年度から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％減少した。</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104140</xdr:rowOff>
    </xdr:from>
    <xdr:to>
      <xdr:col>82</xdr:col>
      <xdr:colOff>107950</xdr:colOff>
      <xdr:row>41</xdr:row>
      <xdr:rowOff>138430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9334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110507</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3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138430</xdr:rowOff>
    </xdr:from>
    <xdr:to>
      <xdr:col>82</xdr:col>
      <xdr:colOff>196850</xdr:colOff>
      <xdr:row>41</xdr:row>
      <xdr:rowOff>138430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19067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67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104140</xdr:rowOff>
    </xdr:from>
    <xdr:to>
      <xdr:col>82</xdr:col>
      <xdr:colOff>196850</xdr:colOff>
      <xdr:row>34</xdr:row>
      <xdr:rowOff>104140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93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92710</xdr:rowOff>
    </xdr:from>
    <xdr:to>
      <xdr:col>82</xdr:col>
      <xdr:colOff>107950</xdr:colOff>
      <xdr:row>39</xdr:row>
      <xdr:rowOff>138430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67792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1270</xdr:rowOff>
    </xdr:from>
    <xdr:to>
      <xdr:col>78</xdr:col>
      <xdr:colOff>69850</xdr:colOff>
      <xdr:row>39</xdr:row>
      <xdr:rowOff>138430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6878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156210</xdr:rowOff>
    </xdr:from>
    <xdr:to>
      <xdr:col>78</xdr:col>
      <xdr:colOff>120650</xdr:colOff>
      <xdr:row>38</xdr:row>
      <xdr:rowOff>86360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96537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26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104140</xdr:rowOff>
    </xdr:from>
    <xdr:to>
      <xdr:col>73</xdr:col>
      <xdr:colOff>180975</xdr:colOff>
      <xdr:row>39</xdr:row>
      <xdr:rowOff>1270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6192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133350</xdr:rowOff>
    </xdr:from>
    <xdr:to>
      <xdr:col>74</xdr:col>
      <xdr:colOff>31750</xdr:colOff>
      <xdr:row>38</xdr:row>
      <xdr:rowOff>63500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73677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38</xdr:row>
      <xdr:rowOff>104140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65278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110490</xdr:rowOff>
    </xdr:from>
    <xdr:to>
      <xdr:col>69</xdr:col>
      <xdr:colOff>142875</xdr:colOff>
      <xdr:row>38</xdr:row>
      <xdr:rowOff>40640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50817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116857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41910</xdr:rowOff>
    </xdr:from>
    <xdr:to>
      <xdr:col>82</xdr:col>
      <xdr:colOff>158750</xdr:colOff>
      <xdr:row>39</xdr:row>
      <xdr:rowOff>143510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13987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87630</xdr:rowOff>
    </xdr:from>
    <xdr:to>
      <xdr:col>78</xdr:col>
      <xdr:colOff>120650</xdr:colOff>
      <xdr:row>40</xdr:row>
      <xdr:rowOff>17780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2557</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86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121920</xdr:rowOff>
    </xdr:from>
    <xdr:to>
      <xdr:col>74</xdr:col>
      <xdr:colOff>31750</xdr:colOff>
      <xdr:row>39</xdr:row>
      <xdr:rowOff>52070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36847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53340</xdr:rowOff>
    </xdr:from>
    <xdr:to>
      <xdr:col>69</xdr:col>
      <xdr:colOff>142875</xdr:colOff>
      <xdr:row>38</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139717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73677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震災関連の市債償還（一般会計償還額　令和６年度：</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億）が多く、公債費に関する経常収支比率は、令和６年度においても</a:t>
          </a:r>
          <a:r>
            <a:rPr kumimoji="1" lang="en-US" altLang="ja-JP" sz="1300">
              <a:latin typeface="ＭＳ Ｐゴシック" panose="020B0600070205080204" pitchFamily="50" charset="-128"/>
              <a:ea typeface="ＭＳ Ｐゴシック" panose="020B0600070205080204" pitchFamily="50" charset="-128"/>
            </a:rPr>
            <a:t>18.4</a:t>
          </a:r>
          <a:r>
            <a:rPr kumimoji="1" lang="ja-JP" altLang="en-US" sz="1300">
              <a:latin typeface="ＭＳ Ｐゴシック" panose="020B0600070205080204" pitchFamily="50" charset="-128"/>
              <a:ea typeface="ＭＳ Ｐゴシック" panose="020B0600070205080204" pitchFamily="50" charset="-128"/>
            </a:rPr>
            <a:t>％と類似団体と比べて引き続き高い水準にあるが、これまでも厳格な起債管理に基づきプライマリーバランスの黒字を維持することで市債残高の削減を進めるなど、着実に公債費負担の低減に取り組んでき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引き続き、将来世代に大きな負担を残さないことを基本とした健全で持続可能な財政運営を更に加速させていく。</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159657</xdr:rowOff>
    </xdr:from>
    <xdr:to>
      <xdr:col>24</xdr:col>
      <xdr:colOff>25400</xdr:colOff>
      <xdr:row>81</xdr:row>
      <xdr:rowOff>37193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04057"/>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9270</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389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37193</xdr:rowOff>
    </xdr:from>
    <xdr:to>
      <xdr:col>24</xdr:col>
      <xdr:colOff>114300</xdr:colOff>
      <xdr:row>81</xdr:row>
      <xdr:rowOff>37193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392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74584</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159657</xdr:rowOff>
    </xdr:from>
    <xdr:to>
      <xdr:col>24</xdr:col>
      <xdr:colOff>114300</xdr:colOff>
      <xdr:row>72</xdr:row>
      <xdr:rowOff>159657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81</xdr:row>
      <xdr:rowOff>69850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3500100"/>
          <a:ext cx="8382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76399</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2935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69850</xdr:rowOff>
    </xdr:from>
    <xdr:to>
      <xdr:col>19</xdr:col>
      <xdr:colOff>187325</xdr:colOff>
      <xdr:row>81</xdr:row>
      <xdr:rowOff>69850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098800" y="136144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100693</xdr:rowOff>
    </xdr:from>
    <xdr:to>
      <xdr:col>20</xdr:col>
      <xdr:colOff>38100</xdr:colOff>
      <xdr:row>78</xdr:row>
      <xdr:rowOff>30843</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0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41020</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071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69850</xdr:rowOff>
    </xdr:from>
    <xdr:to>
      <xdr:col>15</xdr:col>
      <xdr:colOff>98425</xdr:colOff>
      <xdr:row>80</xdr:row>
      <xdr:rowOff>110671</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2209800" y="13614400"/>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133350</xdr:rowOff>
    </xdr:from>
    <xdr:to>
      <xdr:col>15</xdr:col>
      <xdr:colOff>149225</xdr:colOff>
      <xdr:row>78</xdr:row>
      <xdr:rowOff>63500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73677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110671</xdr:rowOff>
    </xdr:from>
    <xdr:to>
      <xdr:col>11</xdr:col>
      <xdr:colOff>9525</xdr:colOff>
      <xdr:row>81</xdr:row>
      <xdr:rowOff>118836</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826671"/>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117021</xdr:rowOff>
    </xdr:from>
    <xdr:to>
      <xdr:col>11</xdr:col>
      <xdr:colOff>60325</xdr:colOff>
      <xdr:row>78</xdr:row>
      <xdr:rowOff>47171</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57348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8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59871</xdr:rowOff>
    </xdr:from>
    <xdr:to>
      <xdr:col>6</xdr:col>
      <xdr:colOff>171450</xdr:colOff>
      <xdr:row>78</xdr:row>
      <xdr:rowOff>161471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43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198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201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19050</xdr:rowOff>
    </xdr:from>
    <xdr:to>
      <xdr:col>20</xdr:col>
      <xdr:colOff>38100</xdr:colOff>
      <xdr:row>81</xdr:row>
      <xdr:rowOff>120650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105427</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99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19050</xdr:rowOff>
    </xdr:from>
    <xdr:to>
      <xdr:col>15</xdr:col>
      <xdr:colOff>149225</xdr:colOff>
      <xdr:row>79</xdr:row>
      <xdr:rowOff>120650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105427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59871</xdr:rowOff>
    </xdr:from>
    <xdr:to>
      <xdr:col>11</xdr:col>
      <xdr:colOff>60325</xdr:colOff>
      <xdr:row>80</xdr:row>
      <xdr:rowOff>161471</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77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146248</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86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68036</xdr:rowOff>
    </xdr:from>
    <xdr:to>
      <xdr:col>6</xdr:col>
      <xdr:colOff>171450</xdr:colOff>
      <xdr:row>81</xdr:row>
      <xdr:rowOff>169636</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95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154413</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4041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令和６年度は、システム改修関連経費</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にかかる物件費等の増により、経常経費充当一般財源が増加したため、前年度</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％悪化した。</a:t>
          </a:r>
        </a:p>
        <a:p>
          <a:r>
            <a:rPr kumimoji="1" lang="ja-JP" altLang="en-US" sz="1300">
              <a:latin typeface="ＭＳ Ｐゴシック" panose="020B0600070205080204" pitchFamily="50" charset="-128"/>
              <a:ea typeface="ＭＳ Ｐゴシック" panose="020B0600070205080204" pitchFamily="50" charset="-128"/>
            </a:rPr>
            <a:t>　今後も、引き続き事務事業の見直しに取り組んでいく。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a:extLst>
            <a:ext uri="{FF2B5EF4-FFF2-40B4-BE49-F238E27FC236}">
              <a16:creationId xmlns:a16="http://schemas.microsoft.com/office/drawing/2014/main" id="{00000000-0008-0000-0400-0000A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80</xdr:row>
      <xdr:rowOff>50800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6510000" y="125476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22877</xdr:rowOff>
    </xdr:from>
    <xdr:ext cx="762000" cy="259045"/>
    <xdr:sp macro="" textlink="">
      <xdr:nvSpPr>
        <xdr:cNvPr id="430" name="公債費以外最小値テキスト">
          <a:extLst>
            <a:ext uri="{FF2B5EF4-FFF2-40B4-BE49-F238E27FC236}">
              <a16:creationId xmlns:a16="http://schemas.microsoft.com/office/drawing/2014/main" id="{00000000-0008-0000-0400-0000AE010000}"/>
            </a:ext>
          </a:extLst>
        </xdr:cNvPr>
        <xdr:cNvSpPr txBox="1"/>
      </xdr:nvSpPr>
      <xdr:spPr>
        <a:xfrm>
          <a:off x="165989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50800</xdr:rowOff>
    </xdr:from>
    <xdr:to>
      <xdr:col>82</xdr:col>
      <xdr:colOff>196850</xdr:colOff>
      <xdr:row>80</xdr:row>
      <xdr:rowOff>50800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376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32" name="公債費以外最大値テキスト">
          <a:extLst>
            <a:ext uri="{FF2B5EF4-FFF2-40B4-BE49-F238E27FC236}">
              <a16:creationId xmlns:a16="http://schemas.microsoft.com/office/drawing/2014/main" id="{00000000-0008-0000-0400-0000B0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0</xdr:rowOff>
    </xdr:from>
    <xdr:to>
      <xdr:col>82</xdr:col>
      <xdr:colOff>107950</xdr:colOff>
      <xdr:row>76</xdr:row>
      <xdr:rowOff>152400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5671800" y="12687300"/>
          <a:ext cx="8382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137177</xdr:rowOff>
    </xdr:from>
    <xdr:ext cx="762000" cy="259045"/>
    <xdr:sp macro="" textlink="">
      <xdr:nvSpPr>
        <xdr:cNvPr id="435" name="公債費以外平均値テキスト">
          <a:extLst>
            <a:ext uri="{FF2B5EF4-FFF2-40B4-BE49-F238E27FC236}">
              <a16:creationId xmlns:a16="http://schemas.microsoft.com/office/drawing/2014/main" id="{00000000-0008-0000-0400-0000B3010000}"/>
            </a:ext>
          </a:extLst>
        </xdr:cNvPr>
        <xdr:cNvSpPr txBox="1"/>
      </xdr:nvSpPr>
      <xdr:spPr>
        <a:xfrm>
          <a:off x="16598900" y="13167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165100</xdr:rowOff>
    </xdr:from>
    <xdr:to>
      <xdr:col>82</xdr:col>
      <xdr:colOff>158750</xdr:colOff>
      <xdr:row>77</xdr:row>
      <xdr:rowOff>95250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6459200" y="1319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0</xdr:rowOff>
    </xdr:from>
    <xdr:to>
      <xdr:col>78</xdr:col>
      <xdr:colOff>69850</xdr:colOff>
      <xdr:row>75</xdr:row>
      <xdr:rowOff>31750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4782800" y="126873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69850</xdr:rowOff>
    </xdr:from>
    <xdr:to>
      <xdr:col>78</xdr:col>
      <xdr:colOff>120650</xdr:colOff>
      <xdr:row>76</xdr:row>
      <xdr:rowOff>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5621000" y="1292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156227</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014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152400</xdr:rowOff>
    </xdr:from>
    <xdr:to>
      <xdr:col>73</xdr:col>
      <xdr:colOff>180975</xdr:colOff>
      <xdr:row>75</xdr:row>
      <xdr:rowOff>31750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893800" y="12496800"/>
          <a:ext cx="889000" cy="39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31750</xdr:rowOff>
    </xdr:from>
    <xdr:to>
      <xdr:col>74</xdr:col>
      <xdr:colOff>31750</xdr:colOff>
      <xdr:row>75</xdr:row>
      <xdr:rowOff>133350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4732000" y="1289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118127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7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152400</xdr:rowOff>
    </xdr:from>
    <xdr:to>
      <xdr:col>69</xdr:col>
      <xdr:colOff>92075</xdr:colOff>
      <xdr:row>74</xdr:row>
      <xdr:rowOff>139700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004800" y="124968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127000</xdr:rowOff>
    </xdr:from>
    <xdr:to>
      <xdr:col>69</xdr:col>
      <xdr:colOff>142875</xdr:colOff>
      <xdr:row>73</xdr:row>
      <xdr:rowOff>57150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3843000" y="124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41927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5128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107950</xdr:rowOff>
    </xdr:from>
    <xdr:to>
      <xdr:col>65</xdr:col>
      <xdr:colOff>53975</xdr:colOff>
      <xdr:row>76</xdr:row>
      <xdr:rowOff>38100</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2954000" y="1296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22877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623800" y="1305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101600</xdr:rowOff>
    </xdr:from>
    <xdr:to>
      <xdr:col>82</xdr:col>
      <xdr:colOff>158750</xdr:colOff>
      <xdr:row>77</xdr:row>
      <xdr:rowOff>31750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64592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118127</xdr:rowOff>
    </xdr:from>
    <xdr:ext cx="762000" cy="259045"/>
    <xdr:sp macro="" textlink="">
      <xdr:nvSpPr>
        <xdr:cNvPr id="454" name="公債費以外該当値テキスト">
          <a:extLst>
            <a:ext uri="{FF2B5EF4-FFF2-40B4-BE49-F238E27FC236}">
              <a16:creationId xmlns:a16="http://schemas.microsoft.com/office/drawing/2014/main" id="{00000000-0008-0000-0400-0000C6010000}"/>
            </a:ext>
          </a:extLst>
        </xdr:cNvPr>
        <xdr:cNvSpPr txBox="1"/>
      </xdr:nvSpPr>
      <xdr:spPr>
        <a:xfrm>
          <a:off x="16598900" y="1297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120650</xdr:rowOff>
    </xdr:from>
    <xdr:to>
      <xdr:col>78</xdr:col>
      <xdr:colOff>120650</xdr:colOff>
      <xdr:row>74</xdr:row>
      <xdr:rowOff>50800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5621000" y="1263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60977</xdr:rowOff>
    </xdr:from>
    <xdr:ext cx="7366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5290800" y="1240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152400</xdr:rowOff>
    </xdr:from>
    <xdr:to>
      <xdr:col>74</xdr:col>
      <xdr:colOff>31750</xdr:colOff>
      <xdr:row>75</xdr:row>
      <xdr:rowOff>82550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4732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92727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4401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101600</xdr:rowOff>
    </xdr:from>
    <xdr:to>
      <xdr:col>69</xdr:col>
      <xdr:colOff>142875</xdr:colOff>
      <xdr:row>73</xdr:row>
      <xdr:rowOff>31750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3843000" y="1244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41927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35128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88900</xdr:rowOff>
    </xdr:from>
    <xdr:to>
      <xdr:col>65</xdr:col>
      <xdr:colOff>53975</xdr:colOff>
      <xdr:row>75</xdr:row>
      <xdr:rowOff>19050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2954000" y="1277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29227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2623800" y="1254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80507</xdr:rowOff>
    </xdr:from>
    <xdr:to>
      <xdr:col>29</xdr:col>
      <xdr:colOff>127000</xdr:colOff>
      <xdr:row>19</xdr:row>
      <xdr:rowOff>80540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532"/>
          <a:ext cx="0" cy="12001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52617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5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80540</xdr:rowOff>
    </xdr:from>
    <xdr:to>
      <xdr:col>30</xdr:col>
      <xdr:colOff>25400</xdr:colOff>
      <xdr:row>19</xdr:row>
      <xdr:rowOff>80540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85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166884</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80507</xdr:rowOff>
    </xdr:from>
    <xdr:to>
      <xdr:col>30</xdr:col>
      <xdr:colOff>25400</xdr:colOff>
      <xdr:row>12</xdr:row>
      <xdr:rowOff>80507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5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80507</xdr:rowOff>
    </xdr:from>
    <xdr:to>
      <xdr:col>29</xdr:col>
      <xdr:colOff>127000</xdr:colOff>
      <xdr:row>13</xdr:row>
      <xdr:rowOff>110878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185532"/>
          <a:ext cx="647700" cy="201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108181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556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136104</xdr:rowOff>
    </xdr:from>
    <xdr:to>
      <xdr:col>29</xdr:col>
      <xdr:colOff>177800</xdr:colOff>
      <xdr:row>15</xdr:row>
      <xdr:rowOff>66254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5840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110878</xdr:rowOff>
    </xdr:from>
    <xdr:to>
      <xdr:col>26</xdr:col>
      <xdr:colOff>50800</xdr:colOff>
      <xdr:row>13</xdr:row>
      <xdr:rowOff>119075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387353"/>
          <a:ext cx="698500" cy="8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138423</xdr:rowOff>
    </xdr:from>
    <xdr:to>
      <xdr:col>26</xdr:col>
      <xdr:colOff>101600</xdr:colOff>
      <xdr:row>16</xdr:row>
      <xdr:rowOff>68573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57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53350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44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119075</xdr:rowOff>
    </xdr:from>
    <xdr:to>
      <xdr:col>22</xdr:col>
      <xdr:colOff>114300</xdr:colOff>
      <xdr:row>13</xdr:row>
      <xdr:rowOff>137102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395550"/>
          <a:ext cx="698500" cy="180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7435</xdr:rowOff>
    </xdr:from>
    <xdr:to>
      <xdr:col>22</xdr:col>
      <xdr:colOff>165100</xdr:colOff>
      <xdr:row>16</xdr:row>
      <xdr:rowOff>109035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798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93812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8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137102</xdr:rowOff>
    </xdr:from>
    <xdr:to>
      <xdr:col>18</xdr:col>
      <xdr:colOff>177800</xdr:colOff>
      <xdr:row>13</xdr:row>
      <xdr:rowOff>150034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413577"/>
          <a:ext cx="698500" cy="12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36043</xdr:rowOff>
    </xdr:from>
    <xdr:to>
      <xdr:col>19</xdr:col>
      <xdr:colOff>38100</xdr:colOff>
      <xdr:row>16</xdr:row>
      <xdr:rowOff>137643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268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122420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42215</xdr:rowOff>
    </xdr:from>
    <xdr:to>
      <xdr:col>15</xdr:col>
      <xdr:colOff>101600</xdr:colOff>
      <xdr:row>16</xdr:row>
      <xdr:rowOff>143815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33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128592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1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29707</xdr:rowOff>
    </xdr:from>
    <xdr:to>
      <xdr:col>29</xdr:col>
      <xdr:colOff>177800</xdr:colOff>
      <xdr:row>12</xdr:row>
      <xdr:rowOff>131307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134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147834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08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60078</xdr:rowOff>
    </xdr:from>
    <xdr:to>
      <xdr:col>26</xdr:col>
      <xdr:colOff>101600</xdr:colOff>
      <xdr:row>13</xdr:row>
      <xdr:rowOff>161678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3365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405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105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68275</xdr:rowOff>
    </xdr:from>
    <xdr:to>
      <xdr:col>22</xdr:col>
      <xdr:colOff>165100</xdr:colOff>
      <xdr:row>13</xdr:row>
      <xdr:rowOff>169875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344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8602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1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86302</xdr:rowOff>
    </xdr:from>
    <xdr:to>
      <xdr:col>19</xdr:col>
      <xdr:colOff>38100</xdr:colOff>
      <xdr:row>14</xdr:row>
      <xdr:rowOff>16452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362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26629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13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99234</xdr:rowOff>
    </xdr:from>
    <xdr:to>
      <xdr:col>15</xdr:col>
      <xdr:colOff>101600</xdr:colOff>
      <xdr:row>14</xdr:row>
      <xdr:rowOff>29384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375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39561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14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215044</xdr:rowOff>
    </xdr:from>
    <xdr:to>
      <xdr:col>29</xdr:col>
      <xdr:colOff>127000</xdr:colOff>
      <xdr:row>37</xdr:row>
      <xdr:rowOff>245448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139594"/>
          <a:ext cx="0" cy="12305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217525</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4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245448</xdr:rowOff>
    </xdr:from>
    <xdr:to>
      <xdr:col>30</xdr:col>
      <xdr:colOff>25400</xdr:colOff>
      <xdr:row>37</xdr:row>
      <xdr:rowOff>245448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3701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129971</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8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215044</xdr:rowOff>
    </xdr:from>
    <xdr:to>
      <xdr:col>30</xdr:col>
      <xdr:colOff>25400</xdr:colOff>
      <xdr:row>33</xdr:row>
      <xdr:rowOff>215044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1395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230262</xdr:rowOff>
    </xdr:from>
    <xdr:to>
      <xdr:col>29</xdr:col>
      <xdr:colOff>127000</xdr:colOff>
      <xdr:row>35</xdr:row>
      <xdr:rowOff>260110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840612"/>
          <a:ext cx="647700" cy="29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269729</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5371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81752</xdr:rowOff>
    </xdr:from>
    <xdr:to>
      <xdr:col>29</xdr:col>
      <xdr:colOff>177800</xdr:colOff>
      <xdr:row>35</xdr:row>
      <xdr:rowOff>183352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692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223338</xdr:rowOff>
    </xdr:from>
    <xdr:to>
      <xdr:col>26</xdr:col>
      <xdr:colOff>50800</xdr:colOff>
      <xdr:row>35</xdr:row>
      <xdr:rowOff>230262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6833688"/>
          <a:ext cx="698500" cy="6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62909</xdr:rowOff>
    </xdr:from>
    <xdr:to>
      <xdr:col>26</xdr:col>
      <xdr:colOff>101600</xdr:colOff>
      <xdr:row>35</xdr:row>
      <xdr:rowOff>164509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673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174686</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442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223338</xdr:rowOff>
    </xdr:from>
    <xdr:to>
      <xdr:col>22</xdr:col>
      <xdr:colOff>114300</xdr:colOff>
      <xdr:row>35</xdr:row>
      <xdr:rowOff>291690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833688"/>
          <a:ext cx="698500" cy="68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93345</xdr:rowOff>
    </xdr:from>
    <xdr:to>
      <xdr:col>22</xdr:col>
      <xdr:colOff>165100</xdr:colOff>
      <xdr:row>35</xdr:row>
      <xdr:rowOff>194945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0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205122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472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278431</xdr:rowOff>
    </xdr:from>
    <xdr:to>
      <xdr:col>18</xdr:col>
      <xdr:colOff>177800</xdr:colOff>
      <xdr:row>35</xdr:row>
      <xdr:rowOff>291690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2908300" y="6888781"/>
          <a:ext cx="698500" cy="132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52883</xdr:rowOff>
    </xdr:from>
    <xdr:to>
      <xdr:col>19</xdr:col>
      <xdr:colOff>38100</xdr:colOff>
      <xdr:row>35</xdr:row>
      <xdr:rowOff>154483</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63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164660</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432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46155</xdr:rowOff>
    </xdr:from>
    <xdr:to>
      <xdr:col>15</xdr:col>
      <xdr:colOff>101600</xdr:colOff>
      <xdr:row>35</xdr:row>
      <xdr:rowOff>147755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656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157932</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42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209310</xdr:rowOff>
    </xdr:from>
    <xdr:to>
      <xdr:col>29</xdr:col>
      <xdr:colOff>177800</xdr:colOff>
      <xdr:row>35</xdr:row>
      <xdr:rowOff>310910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819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181387</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79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179462</xdr:rowOff>
    </xdr:from>
    <xdr:to>
      <xdr:col>26</xdr:col>
      <xdr:colOff>101600</xdr:colOff>
      <xdr:row>35</xdr:row>
      <xdr:rowOff>281062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7898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265839</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876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172538</xdr:rowOff>
    </xdr:from>
    <xdr:to>
      <xdr:col>22</xdr:col>
      <xdr:colOff>165100</xdr:colOff>
      <xdr:row>35</xdr:row>
      <xdr:rowOff>274138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782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258915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86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240890</xdr:rowOff>
    </xdr:from>
    <xdr:to>
      <xdr:col>19</xdr:col>
      <xdr:colOff>38100</xdr:colOff>
      <xdr:row>35</xdr:row>
      <xdr:rowOff>342490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851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327267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93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227631</xdr:rowOff>
    </xdr:from>
    <xdr:to>
      <xdr:col>15</xdr:col>
      <xdr:colOff>101600</xdr:colOff>
      <xdr:row>35</xdr:row>
      <xdr:rowOff>329231</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837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314008</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92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1,493,543
1,434,404
556.93
1,005,169,825
984,587,697
1,410,769
463,449,254
1,123,240,309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127470</xdr:rowOff>
    </xdr:from>
    <xdr:to>
      <xdr:col>24</xdr:col>
      <xdr:colOff>62865</xdr:colOff>
      <xdr:row>39</xdr:row>
      <xdr:rowOff>63347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0970"/>
          <a:ext cx="1270" cy="147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67174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63347</xdr:rowOff>
    </xdr:from>
    <xdr:to>
      <xdr:col>24</xdr:col>
      <xdr:colOff>152400</xdr:colOff>
      <xdr:row>39</xdr:row>
      <xdr:rowOff>63347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9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74147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4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127470</xdr:rowOff>
    </xdr:from>
    <xdr:to>
      <xdr:col>24</xdr:col>
      <xdr:colOff>152400</xdr:colOff>
      <xdr:row>30</xdr:row>
      <xdr:rowOff>127470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130861</xdr:rowOff>
    </xdr:from>
    <xdr:to>
      <xdr:col>24</xdr:col>
      <xdr:colOff>63500</xdr:colOff>
      <xdr:row>33</xdr:row>
      <xdr:rowOff>25362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274361"/>
          <a:ext cx="838200" cy="40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151490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09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1613</xdr:rowOff>
    </xdr:from>
    <xdr:to>
      <xdr:col>24</xdr:col>
      <xdr:colOff>114300</xdr:colOff>
      <xdr:row>34</xdr:row>
      <xdr:rowOff>103213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46088</xdr:rowOff>
    </xdr:from>
    <xdr:to>
      <xdr:col>19</xdr:col>
      <xdr:colOff>177800</xdr:colOff>
      <xdr:row>33</xdr:row>
      <xdr:rowOff>25362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532488"/>
          <a:ext cx="889000" cy="15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170586</xdr:rowOff>
    </xdr:from>
    <xdr:to>
      <xdr:col>20</xdr:col>
      <xdr:colOff>38100</xdr:colOff>
      <xdr:row>36</xdr:row>
      <xdr:rowOff>100736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91863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64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42888</xdr:rowOff>
    </xdr:from>
    <xdr:to>
      <xdr:col>15</xdr:col>
      <xdr:colOff>50800</xdr:colOff>
      <xdr:row>32</xdr:row>
      <xdr:rowOff>46088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529288"/>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61620</xdr:rowOff>
    </xdr:from>
    <xdr:to>
      <xdr:col>15</xdr:col>
      <xdr:colOff>101600</xdr:colOff>
      <xdr:row>35</xdr:row>
      <xdr:rowOff>163220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154347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5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42888</xdr:rowOff>
    </xdr:from>
    <xdr:to>
      <xdr:col>10</xdr:col>
      <xdr:colOff>114300</xdr:colOff>
      <xdr:row>32</xdr:row>
      <xdr:rowOff>46850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529288"/>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91643</xdr:rowOff>
    </xdr:from>
    <xdr:to>
      <xdr:col>10</xdr:col>
      <xdr:colOff>165100</xdr:colOff>
      <xdr:row>36</xdr:row>
      <xdr:rowOff>21793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12920</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5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102692</xdr:rowOff>
    </xdr:from>
    <xdr:to>
      <xdr:col>6</xdr:col>
      <xdr:colOff>38100</xdr:colOff>
      <xdr:row>36</xdr:row>
      <xdr:rowOff>32842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0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23969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96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80061</xdr:rowOff>
    </xdr:from>
    <xdr:to>
      <xdr:col>24</xdr:col>
      <xdr:colOff>114300</xdr:colOff>
      <xdr:row>31</xdr:row>
      <xdr:rowOff>10211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2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29697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73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146012</xdr:rowOff>
    </xdr:from>
    <xdr:to>
      <xdr:col>20</xdr:col>
      <xdr:colOff>38100</xdr:colOff>
      <xdr:row>33</xdr:row>
      <xdr:rowOff>76162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3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92689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07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166738</xdr:rowOff>
    </xdr:from>
    <xdr:to>
      <xdr:col>15</xdr:col>
      <xdr:colOff>101600</xdr:colOff>
      <xdr:row>32</xdr:row>
      <xdr:rowOff>96888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48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113415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256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163538</xdr:rowOff>
    </xdr:from>
    <xdr:to>
      <xdr:col>10</xdr:col>
      <xdr:colOff>165100</xdr:colOff>
      <xdr:row>32</xdr:row>
      <xdr:rowOff>93688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47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110215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253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167500</xdr:rowOff>
    </xdr:from>
    <xdr:to>
      <xdr:col>6</xdr:col>
      <xdr:colOff>38100</xdr:colOff>
      <xdr:row>32</xdr:row>
      <xdr:rowOff>97650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48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114177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257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26132</xdr:rowOff>
    </xdr:from>
    <xdr:to>
      <xdr:col>24</xdr:col>
      <xdr:colOff>62865</xdr:colOff>
      <xdr:row>58</xdr:row>
      <xdr:rowOff>79441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941532"/>
          <a:ext cx="1270" cy="1082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83268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2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79441</xdr:rowOff>
    </xdr:from>
    <xdr:to>
      <xdr:col>24</xdr:col>
      <xdr:colOff>152400</xdr:colOff>
      <xdr:row>58</xdr:row>
      <xdr:rowOff>79441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23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144259</xdr:rowOff>
    </xdr:from>
    <xdr:ext cx="534377"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71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26132</xdr:rowOff>
    </xdr:from>
    <xdr:to>
      <xdr:col>24</xdr:col>
      <xdr:colOff>152400</xdr:colOff>
      <xdr:row>52</xdr:row>
      <xdr:rowOff>26132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941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140157</xdr:rowOff>
    </xdr:from>
    <xdr:to>
      <xdr:col>24</xdr:col>
      <xdr:colOff>63500</xdr:colOff>
      <xdr:row>54</xdr:row>
      <xdr:rowOff>33630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055557"/>
          <a:ext cx="838200" cy="23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68608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3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90181</xdr:rowOff>
    </xdr:from>
    <xdr:to>
      <xdr:col>24</xdr:col>
      <xdr:colOff>114300</xdr:colOff>
      <xdr:row>55</xdr:row>
      <xdr:rowOff>20331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3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27960</xdr:rowOff>
    </xdr:from>
    <xdr:to>
      <xdr:col>19</xdr:col>
      <xdr:colOff>177800</xdr:colOff>
      <xdr:row>54</xdr:row>
      <xdr:rowOff>33630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8600460"/>
          <a:ext cx="889000" cy="69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50175</xdr:rowOff>
    </xdr:from>
    <xdr:to>
      <xdr:col>20</xdr:col>
      <xdr:colOff>38100</xdr:colOff>
      <xdr:row>55</xdr:row>
      <xdr:rowOff>151775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4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142902</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57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27960</xdr:rowOff>
    </xdr:from>
    <xdr:to>
      <xdr:col>15</xdr:col>
      <xdr:colOff>50800</xdr:colOff>
      <xdr:row>50</xdr:row>
      <xdr:rowOff>152044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8600460"/>
          <a:ext cx="889000" cy="12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31384</xdr:rowOff>
    </xdr:from>
    <xdr:to>
      <xdr:col>15</xdr:col>
      <xdr:colOff>101600</xdr:colOff>
      <xdr:row>53</xdr:row>
      <xdr:rowOff>132984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11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124111</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21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152044</xdr:rowOff>
    </xdr:from>
    <xdr:to>
      <xdr:col>10</xdr:col>
      <xdr:colOff>114300</xdr:colOff>
      <xdr:row>57</xdr:row>
      <xdr:rowOff>34270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8724544"/>
          <a:ext cx="889000" cy="108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25121</xdr:rowOff>
    </xdr:from>
    <xdr:to>
      <xdr:col>10</xdr:col>
      <xdr:colOff>165100</xdr:colOff>
      <xdr:row>54</xdr:row>
      <xdr:rowOff>126721</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28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117848</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37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81951</xdr:rowOff>
    </xdr:from>
    <xdr:to>
      <xdr:col>6</xdr:col>
      <xdr:colOff>38100</xdr:colOff>
      <xdr:row>58</xdr:row>
      <xdr:rowOff>12101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3228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89357</xdr:rowOff>
    </xdr:from>
    <xdr:to>
      <xdr:col>24</xdr:col>
      <xdr:colOff>114300</xdr:colOff>
      <xdr:row>53</xdr:row>
      <xdr:rowOff>19507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00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4284</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91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154280</xdr:rowOff>
    </xdr:from>
    <xdr:to>
      <xdr:col>20</xdr:col>
      <xdr:colOff>38100</xdr:colOff>
      <xdr:row>54</xdr:row>
      <xdr:rowOff>84430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24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100957</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01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49</xdr:row>
      <xdr:rowOff>148610</xdr:rowOff>
    </xdr:from>
    <xdr:to>
      <xdr:col>15</xdr:col>
      <xdr:colOff>101600</xdr:colOff>
      <xdr:row>50</xdr:row>
      <xdr:rowOff>78760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854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48</xdr:row>
      <xdr:rowOff>95287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8324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101244</xdr:rowOff>
    </xdr:from>
    <xdr:to>
      <xdr:col>10</xdr:col>
      <xdr:colOff>165100</xdr:colOff>
      <xdr:row>51</xdr:row>
      <xdr:rowOff>31394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867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49</xdr:row>
      <xdr:rowOff>47921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844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154920</xdr:rowOff>
    </xdr:from>
    <xdr:to>
      <xdr:col>6</xdr:col>
      <xdr:colOff>38100</xdr:colOff>
      <xdr:row>57</xdr:row>
      <xdr:rowOff>85070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5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101597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53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37592</xdr:rowOff>
    </xdr:from>
    <xdr:to>
      <xdr:col>24</xdr:col>
      <xdr:colOff>62865</xdr:colOff>
      <xdr:row>80</xdr:row>
      <xdr:rowOff>8854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0542"/>
          <a:ext cx="1270" cy="151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12681</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7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8854</xdr:rowOff>
    </xdr:from>
    <xdr:to>
      <xdr:col>24</xdr:col>
      <xdr:colOff>152400</xdr:colOff>
      <xdr:row>80</xdr:row>
      <xdr:rowOff>8854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724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155719</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37592</xdr:rowOff>
    </xdr:from>
    <xdr:to>
      <xdr:col>24</xdr:col>
      <xdr:colOff>152400</xdr:colOff>
      <xdr:row>71</xdr:row>
      <xdr:rowOff>37592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0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149715</xdr:rowOff>
    </xdr:from>
    <xdr:to>
      <xdr:col>24</xdr:col>
      <xdr:colOff>63500</xdr:colOff>
      <xdr:row>78</xdr:row>
      <xdr:rowOff>23440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51365"/>
          <a:ext cx="838200" cy="4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62465</xdr:rowOff>
    </xdr:from>
    <xdr:ext cx="469744"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2921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39588</xdr:rowOff>
    </xdr:from>
    <xdr:to>
      <xdr:col>24</xdr:col>
      <xdr:colOff>114300</xdr:colOff>
      <xdr:row>76</xdr:row>
      <xdr:rowOff>141188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06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23440</xdr:rowOff>
    </xdr:from>
    <xdr:to>
      <xdr:col>19</xdr:col>
      <xdr:colOff>177800</xdr:colOff>
      <xdr:row>78</xdr:row>
      <xdr:rowOff>27032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396540"/>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36105</xdr:rowOff>
    </xdr:from>
    <xdr:to>
      <xdr:col>20</xdr:col>
      <xdr:colOff>38100</xdr:colOff>
      <xdr:row>76</xdr:row>
      <xdr:rowOff>137705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06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154231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284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27032</xdr:rowOff>
    </xdr:from>
    <xdr:to>
      <xdr:col>15</xdr:col>
      <xdr:colOff>50800</xdr:colOff>
      <xdr:row>78</xdr:row>
      <xdr:rowOff>115643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00132"/>
          <a:ext cx="889000" cy="8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57658</xdr:rowOff>
    </xdr:from>
    <xdr:to>
      <xdr:col>15</xdr:col>
      <xdr:colOff>101600</xdr:colOff>
      <xdr:row>76</xdr:row>
      <xdr:rowOff>159258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08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4335</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286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9616</xdr:rowOff>
    </xdr:from>
    <xdr:to>
      <xdr:col>10</xdr:col>
      <xdr:colOff>114300</xdr:colOff>
      <xdr:row>78</xdr:row>
      <xdr:rowOff>115643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382716"/>
          <a:ext cx="889000" cy="10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73986</xdr:rowOff>
    </xdr:from>
    <xdr:to>
      <xdr:col>10</xdr:col>
      <xdr:colOff>165100</xdr:colOff>
      <xdr:row>77</xdr:row>
      <xdr:rowOff>4136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10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20664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287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84110</xdr:rowOff>
    </xdr:from>
    <xdr:to>
      <xdr:col>6</xdr:col>
      <xdr:colOff>38100</xdr:colOff>
      <xdr:row>77</xdr:row>
      <xdr:rowOff>14260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11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30787</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288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98915</xdr:rowOff>
    </xdr:from>
    <xdr:to>
      <xdr:col>24</xdr:col>
      <xdr:colOff>114300</xdr:colOff>
      <xdr:row>78</xdr:row>
      <xdr:rowOff>29065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0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77342</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27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144090</xdr:rowOff>
    </xdr:from>
    <xdr:to>
      <xdr:col>20</xdr:col>
      <xdr:colOff>38100</xdr:colOff>
      <xdr:row>78</xdr:row>
      <xdr:rowOff>74240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4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65367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43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147682</xdr:rowOff>
    </xdr:from>
    <xdr:to>
      <xdr:col>15</xdr:col>
      <xdr:colOff>101600</xdr:colOff>
      <xdr:row>78</xdr:row>
      <xdr:rowOff>77832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4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68959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44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64843</xdr:rowOff>
    </xdr:from>
    <xdr:to>
      <xdr:col>10</xdr:col>
      <xdr:colOff>165100</xdr:colOff>
      <xdr:row>78</xdr:row>
      <xdr:rowOff>166443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3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157570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3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130266</xdr:rowOff>
    </xdr:from>
    <xdr:to>
      <xdr:col>6</xdr:col>
      <xdr:colOff>38100</xdr:colOff>
      <xdr:row>78</xdr:row>
      <xdr:rowOff>60416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3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51543</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4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37047</xdr:rowOff>
    </xdr:from>
    <xdr:to>
      <xdr:col>24</xdr:col>
      <xdr:colOff>62865</xdr:colOff>
      <xdr:row>98</xdr:row>
      <xdr:rowOff>139461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467547"/>
          <a:ext cx="1270" cy="147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143288</xdr:rowOff>
    </xdr:from>
    <xdr:ext cx="599010"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4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139461</xdr:rowOff>
    </xdr:from>
    <xdr:to>
      <xdr:col>24</xdr:col>
      <xdr:colOff>152400</xdr:colOff>
      <xdr:row>98</xdr:row>
      <xdr:rowOff>139461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4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155174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24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37047</xdr:rowOff>
    </xdr:from>
    <xdr:to>
      <xdr:col>24</xdr:col>
      <xdr:colOff>152400</xdr:colOff>
      <xdr:row>90</xdr:row>
      <xdr:rowOff>37047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467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125527</xdr:rowOff>
    </xdr:from>
    <xdr:to>
      <xdr:col>24</xdr:col>
      <xdr:colOff>63500</xdr:colOff>
      <xdr:row>96</xdr:row>
      <xdr:rowOff>50992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413277"/>
          <a:ext cx="838200" cy="9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83007</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93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60130</xdr:rowOff>
    </xdr:from>
    <xdr:to>
      <xdr:col>24</xdr:col>
      <xdr:colOff>114300</xdr:colOff>
      <xdr:row>95</xdr:row>
      <xdr:rowOff>161730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50992</xdr:rowOff>
    </xdr:from>
    <xdr:to>
      <xdr:col>19</xdr:col>
      <xdr:colOff>177800</xdr:colOff>
      <xdr:row>96</xdr:row>
      <xdr:rowOff>134627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510192"/>
          <a:ext cx="889000" cy="8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160093</xdr:rowOff>
    </xdr:from>
    <xdr:to>
      <xdr:col>20</xdr:col>
      <xdr:colOff>38100</xdr:colOff>
      <xdr:row>96</xdr:row>
      <xdr:rowOff>90243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4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106770</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22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66277</xdr:rowOff>
    </xdr:from>
    <xdr:to>
      <xdr:col>15</xdr:col>
      <xdr:colOff>50800</xdr:colOff>
      <xdr:row>96</xdr:row>
      <xdr:rowOff>134627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525477"/>
          <a:ext cx="889000" cy="6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86962</xdr:rowOff>
    </xdr:from>
    <xdr:to>
      <xdr:col>15</xdr:col>
      <xdr:colOff>101600</xdr:colOff>
      <xdr:row>97</xdr:row>
      <xdr:rowOff>17112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4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8239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638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66277</xdr:rowOff>
    </xdr:from>
    <xdr:to>
      <xdr:col>10</xdr:col>
      <xdr:colOff>114300</xdr:colOff>
      <xdr:row>98</xdr:row>
      <xdr:rowOff>5871</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525477"/>
          <a:ext cx="889000" cy="28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9793</xdr:rowOff>
    </xdr:from>
    <xdr:to>
      <xdr:col>10</xdr:col>
      <xdr:colOff>165100</xdr:colOff>
      <xdr:row>96</xdr:row>
      <xdr:rowOff>111393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46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127920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244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130397</xdr:rowOff>
    </xdr:from>
    <xdr:to>
      <xdr:col>6</xdr:col>
      <xdr:colOff>38100</xdr:colOff>
      <xdr:row>98</xdr:row>
      <xdr:rowOff>60547</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7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51674</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85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74727</xdr:rowOff>
    </xdr:from>
    <xdr:to>
      <xdr:col>24</xdr:col>
      <xdr:colOff>114300</xdr:colOff>
      <xdr:row>96</xdr:row>
      <xdr:rowOff>4877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36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53154</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340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192</xdr:rowOff>
    </xdr:from>
    <xdr:to>
      <xdr:col>20</xdr:col>
      <xdr:colOff>38100</xdr:colOff>
      <xdr:row>96</xdr:row>
      <xdr:rowOff>101792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45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92919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552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83827</xdr:rowOff>
    </xdr:from>
    <xdr:to>
      <xdr:col>15</xdr:col>
      <xdr:colOff>101600</xdr:colOff>
      <xdr:row>97</xdr:row>
      <xdr:rowOff>13977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54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30504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318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15477</xdr:rowOff>
    </xdr:from>
    <xdr:to>
      <xdr:col>10</xdr:col>
      <xdr:colOff>165100</xdr:colOff>
      <xdr:row>96</xdr:row>
      <xdr:rowOff>117077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47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108204</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56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126521</xdr:rowOff>
    </xdr:from>
    <xdr:to>
      <xdr:col>6</xdr:col>
      <xdr:colOff>38100</xdr:colOff>
      <xdr:row>98</xdr:row>
      <xdr:rowOff>56671</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75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73198</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6532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70064</xdr:rowOff>
    </xdr:from>
    <xdr:to>
      <xdr:col>54</xdr:col>
      <xdr:colOff>189865</xdr:colOff>
      <xdr:row>38</xdr:row>
      <xdr:rowOff>44755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70814"/>
          <a:ext cx="1270" cy="48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48582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6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44755</xdr:rowOff>
    </xdr:from>
    <xdr:to>
      <xdr:col>55</xdr:col>
      <xdr:colOff>88900</xdr:colOff>
      <xdr:row>38</xdr:row>
      <xdr:rowOff>44755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16741</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8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70064</xdr:rowOff>
    </xdr:from>
    <xdr:to>
      <xdr:col>55</xdr:col>
      <xdr:colOff>88900</xdr:colOff>
      <xdr:row>35</xdr:row>
      <xdr:rowOff>70064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70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113400</xdr:rowOff>
    </xdr:from>
    <xdr:to>
      <xdr:col>55</xdr:col>
      <xdr:colOff>0</xdr:colOff>
      <xdr:row>36</xdr:row>
      <xdr:rowOff>144533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85600"/>
          <a:ext cx="838200" cy="3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108584</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807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130157</xdr:rowOff>
    </xdr:from>
    <xdr:to>
      <xdr:col>55</xdr:col>
      <xdr:colOff>50800</xdr:colOff>
      <xdr:row>37</xdr:row>
      <xdr:rowOff>60307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0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96560</xdr:rowOff>
    </xdr:from>
    <xdr:to>
      <xdr:col>50</xdr:col>
      <xdr:colOff>114300</xdr:colOff>
      <xdr:row>36</xdr:row>
      <xdr:rowOff>113400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68760"/>
          <a:ext cx="889000" cy="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113502</xdr:rowOff>
    </xdr:from>
    <xdr:to>
      <xdr:col>50</xdr:col>
      <xdr:colOff>165100</xdr:colOff>
      <xdr:row>37</xdr:row>
      <xdr:rowOff>43652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8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34779</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7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96560</xdr:rowOff>
    </xdr:from>
    <xdr:to>
      <xdr:col>45</xdr:col>
      <xdr:colOff>177800</xdr:colOff>
      <xdr:row>36</xdr:row>
      <xdr:rowOff>124264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68760"/>
          <a:ext cx="889000" cy="2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79288</xdr:rowOff>
    </xdr:from>
    <xdr:to>
      <xdr:col>46</xdr:col>
      <xdr:colOff>38100</xdr:colOff>
      <xdr:row>37</xdr:row>
      <xdr:rowOff>9438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5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565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4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76574</xdr:rowOff>
    </xdr:from>
    <xdr:to>
      <xdr:col>41</xdr:col>
      <xdr:colOff>50800</xdr:colOff>
      <xdr:row>36</xdr:row>
      <xdr:rowOff>124264</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20074"/>
          <a:ext cx="889000" cy="107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63231</xdr:rowOff>
    </xdr:from>
    <xdr:to>
      <xdr:col>41</xdr:col>
      <xdr:colOff>101600</xdr:colOff>
      <xdr:row>36</xdr:row>
      <xdr:rowOff>164831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3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9908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1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44453</xdr:rowOff>
    </xdr:from>
    <xdr:to>
      <xdr:col>36</xdr:col>
      <xdr:colOff>165100</xdr:colOff>
      <xdr:row>30</xdr:row>
      <xdr:rowOff>146053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18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137180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80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93733</xdr:rowOff>
    </xdr:from>
    <xdr:to>
      <xdr:col>55</xdr:col>
      <xdr:colOff>50800</xdr:colOff>
      <xdr:row>37</xdr:row>
      <xdr:rowOff>23883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116610</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1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62600</xdr:rowOff>
    </xdr:from>
    <xdr:to>
      <xdr:col>50</xdr:col>
      <xdr:colOff>165100</xdr:colOff>
      <xdr:row>36</xdr:row>
      <xdr:rowOff>164200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3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9277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01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45760</xdr:rowOff>
    </xdr:from>
    <xdr:to>
      <xdr:col>46</xdr:col>
      <xdr:colOff>38100</xdr:colOff>
      <xdr:row>36</xdr:row>
      <xdr:rowOff>147360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1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163887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9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73464</xdr:rowOff>
    </xdr:from>
    <xdr:to>
      <xdr:col>41</xdr:col>
      <xdr:colOff>101600</xdr:colOff>
      <xdr:row>37</xdr:row>
      <xdr:rowOff>3614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4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166191</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33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25774</xdr:rowOff>
    </xdr:from>
    <xdr:to>
      <xdr:col>36</xdr:col>
      <xdr:colOff>165100</xdr:colOff>
      <xdr:row>30</xdr:row>
      <xdr:rowOff>127374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6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143901</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944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40336</xdr:rowOff>
    </xdr:from>
    <xdr:to>
      <xdr:col>54</xdr:col>
      <xdr:colOff>189865</xdr:colOff>
      <xdr:row>57</xdr:row>
      <xdr:rowOff>117754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84286"/>
          <a:ext cx="1270" cy="1106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121581</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989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117754</xdr:rowOff>
    </xdr:from>
    <xdr:to>
      <xdr:col>55</xdr:col>
      <xdr:colOff>88900</xdr:colOff>
      <xdr:row>57</xdr:row>
      <xdr:rowOff>117754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98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158463</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40336</xdr:rowOff>
    </xdr:from>
    <xdr:to>
      <xdr:col>55</xdr:col>
      <xdr:colOff>88900</xdr:colOff>
      <xdr:row>51</xdr:row>
      <xdr:rowOff>40336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84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40336</xdr:rowOff>
    </xdr:from>
    <xdr:to>
      <xdr:col>55</xdr:col>
      <xdr:colOff>0</xdr:colOff>
      <xdr:row>53</xdr:row>
      <xdr:rowOff>53022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8784286"/>
          <a:ext cx="838200" cy="35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77214</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164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98787</xdr:rowOff>
    </xdr:from>
    <xdr:to>
      <xdr:col>55</xdr:col>
      <xdr:colOff>50800</xdr:colOff>
      <xdr:row>54</xdr:row>
      <xdr:rowOff>28937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18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152464</xdr:rowOff>
    </xdr:from>
    <xdr:to>
      <xdr:col>50</xdr:col>
      <xdr:colOff>114300</xdr:colOff>
      <xdr:row>53</xdr:row>
      <xdr:rowOff>53022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067864"/>
          <a:ext cx="889000" cy="7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22416</xdr:rowOff>
    </xdr:from>
    <xdr:to>
      <xdr:col>50</xdr:col>
      <xdr:colOff>165100</xdr:colOff>
      <xdr:row>54</xdr:row>
      <xdr:rowOff>124016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28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115143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37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152464</xdr:rowOff>
    </xdr:from>
    <xdr:to>
      <xdr:col>45</xdr:col>
      <xdr:colOff>177800</xdr:colOff>
      <xdr:row>53</xdr:row>
      <xdr:rowOff>23514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067864"/>
          <a:ext cx="889000" cy="4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102464</xdr:rowOff>
    </xdr:from>
    <xdr:to>
      <xdr:col>46</xdr:col>
      <xdr:colOff>38100</xdr:colOff>
      <xdr:row>55</xdr:row>
      <xdr:rowOff>32614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36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23741</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45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132728</xdr:rowOff>
    </xdr:from>
    <xdr:to>
      <xdr:col>41</xdr:col>
      <xdr:colOff>50800</xdr:colOff>
      <xdr:row>53</xdr:row>
      <xdr:rowOff>23514</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048128"/>
          <a:ext cx="889000" cy="6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41618</xdr:rowOff>
    </xdr:from>
    <xdr:to>
      <xdr:col>41</xdr:col>
      <xdr:colOff>101600</xdr:colOff>
      <xdr:row>54</xdr:row>
      <xdr:rowOff>143218</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2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134345</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3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112408</xdr:rowOff>
    </xdr:from>
    <xdr:to>
      <xdr:col>36</xdr:col>
      <xdr:colOff>165100</xdr:colOff>
      <xdr:row>55</xdr:row>
      <xdr:rowOff>42558</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37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33685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46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160986</xdr:rowOff>
    </xdr:from>
    <xdr:to>
      <xdr:col>55</xdr:col>
      <xdr:colOff>50800</xdr:colOff>
      <xdr:row>51</xdr:row>
      <xdr:rowOff>91136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873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114013</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868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2222</xdr:rowOff>
    </xdr:from>
    <xdr:to>
      <xdr:col>50</xdr:col>
      <xdr:colOff>165100</xdr:colOff>
      <xdr:row>53</xdr:row>
      <xdr:rowOff>103822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08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120349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886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101664</xdr:rowOff>
    </xdr:from>
    <xdr:to>
      <xdr:col>46</xdr:col>
      <xdr:colOff>38100</xdr:colOff>
      <xdr:row>53</xdr:row>
      <xdr:rowOff>31814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01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48341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879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144164</xdr:rowOff>
    </xdr:from>
    <xdr:to>
      <xdr:col>41</xdr:col>
      <xdr:colOff>101600</xdr:colOff>
      <xdr:row>53</xdr:row>
      <xdr:rowOff>74314</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05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90841</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883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81928</xdr:rowOff>
    </xdr:from>
    <xdr:to>
      <xdr:col>36</xdr:col>
      <xdr:colOff>165100</xdr:colOff>
      <xdr:row>53</xdr:row>
      <xdr:rowOff>12078</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899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28605</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877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6014</xdr:rowOff>
    </xdr:from>
    <xdr:to>
      <xdr:col>54</xdr:col>
      <xdr:colOff>189865</xdr:colOff>
      <xdr:row>78</xdr:row>
      <xdr:rowOff>25674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07514"/>
          <a:ext cx="1270" cy="1391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29501</xdr:rowOff>
    </xdr:from>
    <xdr:ext cx="469744"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0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25674</xdr:rowOff>
    </xdr:from>
    <xdr:to>
      <xdr:col>55</xdr:col>
      <xdr:colOff>88900</xdr:colOff>
      <xdr:row>78</xdr:row>
      <xdr:rowOff>25674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39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124141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78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6014</xdr:rowOff>
    </xdr:from>
    <xdr:to>
      <xdr:col>55</xdr:col>
      <xdr:colOff>88900</xdr:colOff>
      <xdr:row>70</xdr:row>
      <xdr:rowOff>6014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07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110942</xdr:rowOff>
    </xdr:from>
    <xdr:to>
      <xdr:col>55</xdr:col>
      <xdr:colOff>0</xdr:colOff>
      <xdr:row>76</xdr:row>
      <xdr:rowOff>114097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2969692"/>
          <a:ext cx="838200" cy="17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61210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577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38333</xdr:rowOff>
    </xdr:from>
    <xdr:to>
      <xdr:col>55</xdr:col>
      <xdr:colOff>50800</xdr:colOff>
      <xdr:row>74</xdr:row>
      <xdr:rowOff>139933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7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114097</xdr:rowOff>
    </xdr:from>
    <xdr:to>
      <xdr:col>50</xdr:col>
      <xdr:colOff>114300</xdr:colOff>
      <xdr:row>76</xdr:row>
      <xdr:rowOff>137094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144297"/>
          <a:ext cx="889000" cy="2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90683</xdr:rowOff>
    </xdr:from>
    <xdr:to>
      <xdr:col>50</xdr:col>
      <xdr:colOff>165100</xdr:colOff>
      <xdr:row>75</xdr:row>
      <xdr:rowOff>20833</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77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37360</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55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137094</xdr:rowOff>
    </xdr:from>
    <xdr:to>
      <xdr:col>45</xdr:col>
      <xdr:colOff>177800</xdr:colOff>
      <xdr:row>77</xdr:row>
      <xdr:rowOff>23892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167294"/>
          <a:ext cx="889000" cy="5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151216</xdr:rowOff>
    </xdr:from>
    <xdr:to>
      <xdr:col>46</xdr:col>
      <xdr:colOff>38100</xdr:colOff>
      <xdr:row>75</xdr:row>
      <xdr:rowOff>81366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97893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61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40305</xdr:rowOff>
    </xdr:from>
    <xdr:to>
      <xdr:col>41</xdr:col>
      <xdr:colOff>50800</xdr:colOff>
      <xdr:row>77</xdr:row>
      <xdr:rowOff>23892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2727605"/>
          <a:ext cx="889000" cy="49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53513</xdr:rowOff>
    </xdr:from>
    <xdr:to>
      <xdr:col>41</xdr:col>
      <xdr:colOff>101600</xdr:colOff>
      <xdr:row>74</xdr:row>
      <xdr:rowOff>155113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74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190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51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42037</xdr:rowOff>
    </xdr:from>
    <xdr:to>
      <xdr:col>36</xdr:col>
      <xdr:colOff>165100</xdr:colOff>
      <xdr:row>74</xdr:row>
      <xdr:rowOff>143637</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72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134764</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82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60142</xdr:rowOff>
    </xdr:from>
    <xdr:to>
      <xdr:col>55</xdr:col>
      <xdr:colOff>50800</xdr:colOff>
      <xdr:row>75</xdr:row>
      <xdr:rowOff>161742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91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38569</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8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63297</xdr:rowOff>
    </xdr:from>
    <xdr:to>
      <xdr:col>50</xdr:col>
      <xdr:colOff>165100</xdr:colOff>
      <xdr:row>76</xdr:row>
      <xdr:rowOff>164897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09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156024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186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86294</xdr:rowOff>
    </xdr:from>
    <xdr:to>
      <xdr:col>46</xdr:col>
      <xdr:colOff>38100</xdr:colOff>
      <xdr:row>77</xdr:row>
      <xdr:rowOff>16444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11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7571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20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144542</xdr:rowOff>
    </xdr:from>
    <xdr:to>
      <xdr:col>41</xdr:col>
      <xdr:colOff>101600</xdr:colOff>
      <xdr:row>77</xdr:row>
      <xdr:rowOff>74692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17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65819</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26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160955</xdr:rowOff>
    </xdr:from>
    <xdr:to>
      <xdr:col>36</xdr:col>
      <xdr:colOff>165100</xdr:colOff>
      <xdr:row>74</xdr:row>
      <xdr:rowOff>91105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67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107632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45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139700</xdr:rowOff>
    </xdr:from>
    <xdr:to>
      <xdr:col>59</xdr:col>
      <xdr:colOff>50800</xdr:colOff>
      <xdr:row>99</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90</xdr:row>
      <xdr:rowOff>111777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88</xdr:row>
      <xdr:rowOff>168927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46603</xdr:rowOff>
    </xdr:from>
    <xdr:to>
      <xdr:col>54</xdr:col>
      <xdr:colOff>189865</xdr:colOff>
      <xdr:row>98</xdr:row>
      <xdr:rowOff>102124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77103"/>
          <a:ext cx="1270" cy="1427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105951</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0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102124</xdr:rowOff>
    </xdr:from>
    <xdr:to>
      <xdr:col>55</xdr:col>
      <xdr:colOff>88900</xdr:colOff>
      <xdr:row>98</xdr:row>
      <xdr:rowOff>102124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0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164730</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5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46603</xdr:rowOff>
    </xdr:from>
    <xdr:to>
      <xdr:col>55</xdr:col>
      <xdr:colOff>88900</xdr:colOff>
      <xdr:row>90</xdr:row>
      <xdr:rowOff>46603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7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46603</xdr:rowOff>
    </xdr:from>
    <xdr:to>
      <xdr:col>55</xdr:col>
      <xdr:colOff>0</xdr:colOff>
      <xdr:row>92</xdr:row>
      <xdr:rowOff>116382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5477103"/>
          <a:ext cx="838200" cy="41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22407</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138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43980</xdr:rowOff>
    </xdr:from>
    <xdr:to>
      <xdr:col>55</xdr:col>
      <xdr:colOff>50800</xdr:colOff>
      <xdr:row>94</xdr:row>
      <xdr:rowOff>145580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1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23828</xdr:rowOff>
    </xdr:from>
    <xdr:to>
      <xdr:col>50</xdr:col>
      <xdr:colOff>114300</xdr:colOff>
      <xdr:row>92</xdr:row>
      <xdr:rowOff>116382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5797228"/>
          <a:ext cx="889000" cy="9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157566</xdr:rowOff>
    </xdr:from>
    <xdr:to>
      <xdr:col>50</xdr:col>
      <xdr:colOff>165100</xdr:colOff>
      <xdr:row>95</xdr:row>
      <xdr:rowOff>87716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27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78843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36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9913</xdr:rowOff>
    </xdr:from>
    <xdr:to>
      <xdr:col>45</xdr:col>
      <xdr:colOff>177800</xdr:colOff>
      <xdr:row>92</xdr:row>
      <xdr:rowOff>23828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5783313"/>
          <a:ext cx="889000" cy="1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68354</xdr:rowOff>
    </xdr:from>
    <xdr:to>
      <xdr:col>46</xdr:col>
      <xdr:colOff>38100</xdr:colOff>
      <xdr:row>95</xdr:row>
      <xdr:rowOff>169954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3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161081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44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9913</xdr:rowOff>
    </xdr:from>
    <xdr:to>
      <xdr:col>41</xdr:col>
      <xdr:colOff>50800</xdr:colOff>
      <xdr:row>93</xdr:row>
      <xdr:rowOff>25285</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5783313"/>
          <a:ext cx="889000" cy="18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167966</xdr:rowOff>
    </xdr:from>
    <xdr:to>
      <xdr:col>41</xdr:col>
      <xdr:colOff>101600</xdr:colOff>
      <xdr:row>96</xdr:row>
      <xdr:rowOff>98116</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5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89243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4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16977</xdr:rowOff>
    </xdr:from>
    <xdr:to>
      <xdr:col>36</xdr:col>
      <xdr:colOff>165100</xdr:colOff>
      <xdr:row>96</xdr:row>
      <xdr:rowOff>118577</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7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109704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6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167253</xdr:rowOff>
    </xdr:from>
    <xdr:to>
      <xdr:col>55</xdr:col>
      <xdr:colOff>50800</xdr:colOff>
      <xdr:row>90</xdr:row>
      <xdr:rowOff>97403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542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120280</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537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65582</xdr:rowOff>
    </xdr:from>
    <xdr:to>
      <xdr:col>50</xdr:col>
      <xdr:colOff>165100</xdr:colOff>
      <xdr:row>92</xdr:row>
      <xdr:rowOff>167182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583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12259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561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144478</xdr:rowOff>
    </xdr:from>
    <xdr:to>
      <xdr:col>46</xdr:col>
      <xdr:colOff>38100</xdr:colOff>
      <xdr:row>92</xdr:row>
      <xdr:rowOff>74628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574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91155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552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130563</xdr:rowOff>
    </xdr:from>
    <xdr:to>
      <xdr:col>41</xdr:col>
      <xdr:colOff>101600</xdr:colOff>
      <xdr:row>92</xdr:row>
      <xdr:rowOff>60713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573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77240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550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145935</xdr:rowOff>
    </xdr:from>
    <xdr:to>
      <xdr:col>36</xdr:col>
      <xdr:colOff>165100</xdr:colOff>
      <xdr:row>93</xdr:row>
      <xdr:rowOff>76085</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591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92612</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569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139509</xdr:rowOff>
    </xdr:from>
    <xdr:to>
      <xdr:col>85</xdr:col>
      <xdr:colOff>126364</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111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86186</xdr:rowOff>
    </xdr:from>
    <xdr:ext cx="469744"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488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139509</xdr:rowOff>
    </xdr:from>
    <xdr:to>
      <xdr:col>86</xdr:col>
      <xdr:colOff>25400</xdr:colOff>
      <xdr:row>29</xdr:row>
      <xdr:rowOff>139509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111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35306</xdr:rowOff>
    </xdr:from>
    <xdr:to>
      <xdr:col>85</xdr:col>
      <xdr:colOff>127000</xdr:colOff>
      <xdr:row>39</xdr:row>
      <xdr:rowOff>40259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21856"/>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54436</xdr:rowOff>
    </xdr:from>
    <xdr:ext cx="378565"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398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31559</xdr:rowOff>
    </xdr:from>
    <xdr:to>
      <xdr:col>85</xdr:col>
      <xdr:colOff>177800</xdr:colOff>
      <xdr:row>38</xdr:row>
      <xdr:rowOff>133159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5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39497</xdr:rowOff>
    </xdr:from>
    <xdr:to>
      <xdr:col>81</xdr:col>
      <xdr:colOff>50800</xdr:colOff>
      <xdr:row>39</xdr:row>
      <xdr:rowOff>40259</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2604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160147</xdr:rowOff>
    </xdr:from>
    <xdr:to>
      <xdr:col>81</xdr:col>
      <xdr:colOff>101600</xdr:colOff>
      <xdr:row>38</xdr:row>
      <xdr:rowOff>90297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50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106824</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279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26353</xdr:rowOff>
    </xdr:from>
    <xdr:to>
      <xdr:col>76</xdr:col>
      <xdr:colOff>114300</xdr:colOff>
      <xdr:row>39</xdr:row>
      <xdr:rowOff>39497</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370003"/>
          <a:ext cx="889000" cy="35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169672</xdr:rowOff>
    </xdr:from>
    <xdr:to>
      <xdr:col>76</xdr:col>
      <xdr:colOff>165100</xdr:colOff>
      <xdr:row>38</xdr:row>
      <xdr:rowOff>99822</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51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116349</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288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1968</xdr:rowOff>
    </xdr:from>
    <xdr:to>
      <xdr:col>71</xdr:col>
      <xdr:colOff>177800</xdr:colOff>
      <xdr:row>37</xdr:row>
      <xdr:rowOff>26353</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002718"/>
          <a:ext cx="889000" cy="36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163005</xdr:rowOff>
    </xdr:from>
    <xdr:to>
      <xdr:col>72</xdr:col>
      <xdr:colOff>38100</xdr:colOff>
      <xdr:row>38</xdr:row>
      <xdr:rowOff>93155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50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84282</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4017" y="6599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81090</xdr:rowOff>
    </xdr:from>
    <xdr:to>
      <xdr:col>67</xdr:col>
      <xdr:colOff>101600</xdr:colOff>
      <xdr:row>38</xdr:row>
      <xdr:rowOff>11240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2367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51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155956</xdr:rowOff>
    </xdr:from>
    <xdr:to>
      <xdr:col>85</xdr:col>
      <xdr:colOff>177800</xdr:colOff>
      <xdr:row>39</xdr:row>
      <xdr:rowOff>86106</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6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70883</xdr:rowOff>
    </xdr:from>
    <xdr:ext cx="313932"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585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160909</xdr:rowOff>
    </xdr:from>
    <xdr:to>
      <xdr:col>81</xdr:col>
      <xdr:colOff>101600</xdr:colOff>
      <xdr:row>39</xdr:row>
      <xdr:rowOff>91059</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82186</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24333" y="6768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160147</xdr:rowOff>
    </xdr:from>
    <xdr:to>
      <xdr:col>76</xdr:col>
      <xdr:colOff>165100</xdr:colOff>
      <xdr:row>39</xdr:row>
      <xdr:rowOff>90297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67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81424</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35333" y="6767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147003</xdr:rowOff>
    </xdr:from>
    <xdr:to>
      <xdr:col>72</xdr:col>
      <xdr:colOff>38100</xdr:colOff>
      <xdr:row>37</xdr:row>
      <xdr:rowOff>77153</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31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93680</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68428" y="609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122618</xdr:rowOff>
    </xdr:from>
    <xdr:to>
      <xdr:col>67</xdr:col>
      <xdr:colOff>101600</xdr:colOff>
      <xdr:row>35</xdr:row>
      <xdr:rowOff>52768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595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69295</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5727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7150</xdr:rowOff>
    </xdr:from>
    <xdr:to>
      <xdr:col>85</xdr:col>
      <xdr:colOff>126364</xdr:colOff>
      <xdr:row>79</xdr:row>
      <xdr:rowOff>90856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80100"/>
          <a:ext cx="1269" cy="1455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94683</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6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90856</xdr:rowOff>
    </xdr:from>
    <xdr:to>
      <xdr:col>86</xdr:col>
      <xdr:colOff>25400</xdr:colOff>
      <xdr:row>79</xdr:row>
      <xdr:rowOff>90856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6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125277</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5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7150</xdr:rowOff>
    </xdr:from>
    <xdr:to>
      <xdr:col>86</xdr:col>
      <xdr:colOff>25400</xdr:colOff>
      <xdr:row>71</xdr:row>
      <xdr:rowOff>7150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170332</xdr:rowOff>
    </xdr:from>
    <xdr:to>
      <xdr:col>85</xdr:col>
      <xdr:colOff>127000</xdr:colOff>
      <xdr:row>72</xdr:row>
      <xdr:rowOff>95466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171832"/>
          <a:ext cx="838200" cy="26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8462</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67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30035</xdr:rowOff>
    </xdr:from>
    <xdr:to>
      <xdr:col>85</xdr:col>
      <xdr:colOff>177800</xdr:colOff>
      <xdr:row>75</xdr:row>
      <xdr:rowOff>131635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8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170332</xdr:rowOff>
    </xdr:from>
    <xdr:to>
      <xdr:col>81</xdr:col>
      <xdr:colOff>50800</xdr:colOff>
      <xdr:row>72</xdr:row>
      <xdr:rowOff>80416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171832"/>
          <a:ext cx="889000" cy="25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166129</xdr:rowOff>
    </xdr:from>
    <xdr:to>
      <xdr:col>81</xdr:col>
      <xdr:colOff>101600</xdr:colOff>
      <xdr:row>75</xdr:row>
      <xdr:rowOff>96279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87406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94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140081</xdr:rowOff>
    </xdr:from>
    <xdr:to>
      <xdr:col>76</xdr:col>
      <xdr:colOff>114300</xdr:colOff>
      <xdr:row>72</xdr:row>
      <xdr:rowOff>80416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313031"/>
          <a:ext cx="889000" cy="11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22949</xdr:rowOff>
    </xdr:from>
    <xdr:to>
      <xdr:col>76</xdr:col>
      <xdr:colOff>165100</xdr:colOff>
      <xdr:row>75</xdr:row>
      <xdr:rowOff>124549</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115676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7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140081</xdr:rowOff>
    </xdr:from>
    <xdr:to>
      <xdr:col>71</xdr:col>
      <xdr:colOff>177800</xdr:colOff>
      <xdr:row>72</xdr:row>
      <xdr:rowOff>24867</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313031"/>
          <a:ext cx="889000" cy="5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168453</xdr:rowOff>
    </xdr:from>
    <xdr:to>
      <xdr:col>72</xdr:col>
      <xdr:colOff>38100</xdr:colOff>
      <xdr:row>75</xdr:row>
      <xdr:rowOff>98603</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55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89730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4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88595</xdr:rowOff>
    </xdr:from>
    <xdr:to>
      <xdr:col>67</xdr:col>
      <xdr:colOff>101600</xdr:colOff>
      <xdr:row>76</xdr:row>
      <xdr:rowOff>18746</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73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9872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4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44666</xdr:rowOff>
    </xdr:from>
    <xdr:to>
      <xdr:col>85</xdr:col>
      <xdr:colOff>177800</xdr:colOff>
      <xdr:row>72</xdr:row>
      <xdr:rowOff>146266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38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67543</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24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119532</xdr:rowOff>
    </xdr:from>
    <xdr:to>
      <xdr:col>81</xdr:col>
      <xdr:colOff>101600</xdr:colOff>
      <xdr:row>71</xdr:row>
      <xdr:rowOff>49682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12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66209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189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29616</xdr:rowOff>
    </xdr:from>
    <xdr:to>
      <xdr:col>76</xdr:col>
      <xdr:colOff>165100</xdr:colOff>
      <xdr:row>72</xdr:row>
      <xdr:rowOff>131216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37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147743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14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89281</xdr:rowOff>
    </xdr:from>
    <xdr:to>
      <xdr:col>72</xdr:col>
      <xdr:colOff>38100</xdr:colOff>
      <xdr:row>72</xdr:row>
      <xdr:rowOff>19431</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26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35958</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03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145517</xdr:rowOff>
    </xdr:from>
    <xdr:to>
      <xdr:col>67</xdr:col>
      <xdr:colOff>101600</xdr:colOff>
      <xdr:row>72</xdr:row>
      <xdr:rowOff>75667</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31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92194</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09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11136</xdr:rowOff>
    </xdr:from>
    <xdr:to>
      <xdr:col>85</xdr:col>
      <xdr:colOff>126364</xdr:colOff>
      <xdr:row>98</xdr:row>
      <xdr:rowOff>67690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613086"/>
          <a:ext cx="1269" cy="1256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71517</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87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67690</xdr:rowOff>
    </xdr:from>
    <xdr:to>
      <xdr:col>86</xdr:col>
      <xdr:colOff>25400</xdr:colOff>
      <xdr:row>98</xdr:row>
      <xdr:rowOff>67690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86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129263</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38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11136</xdr:rowOff>
    </xdr:from>
    <xdr:to>
      <xdr:col>86</xdr:col>
      <xdr:colOff>25400</xdr:colOff>
      <xdr:row>91</xdr:row>
      <xdr:rowOff>11136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613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32167</xdr:rowOff>
    </xdr:from>
    <xdr:to>
      <xdr:col>85</xdr:col>
      <xdr:colOff>127000</xdr:colOff>
      <xdr:row>96</xdr:row>
      <xdr:rowOff>23662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5481300" y="16319917"/>
          <a:ext cx="838200" cy="16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170152</xdr:rowOff>
    </xdr:from>
    <xdr:ext cx="469744"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45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20275</xdr:rowOff>
    </xdr:from>
    <xdr:to>
      <xdr:col>85</xdr:col>
      <xdr:colOff>177800</xdr:colOff>
      <xdr:row>96</xdr:row>
      <xdr:rowOff>121875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47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52329</xdr:rowOff>
    </xdr:from>
    <xdr:to>
      <xdr:col>81</xdr:col>
      <xdr:colOff>50800</xdr:colOff>
      <xdr:row>96</xdr:row>
      <xdr:rowOff>23662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168629"/>
          <a:ext cx="889000" cy="31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4821</xdr:rowOff>
    </xdr:from>
    <xdr:to>
      <xdr:col>81</xdr:col>
      <xdr:colOff>101600</xdr:colOff>
      <xdr:row>96</xdr:row>
      <xdr:rowOff>106421</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46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97548</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46428" y="1655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52329</xdr:rowOff>
    </xdr:from>
    <xdr:to>
      <xdr:col>76</xdr:col>
      <xdr:colOff>114300</xdr:colOff>
      <xdr:row>94</xdr:row>
      <xdr:rowOff>157623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168629"/>
          <a:ext cx="889000" cy="10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157846</xdr:rowOff>
    </xdr:from>
    <xdr:to>
      <xdr:col>76</xdr:col>
      <xdr:colOff>165100</xdr:colOff>
      <xdr:row>96</xdr:row>
      <xdr:rowOff>87996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44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79123</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57428" y="1653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157623</xdr:rowOff>
    </xdr:from>
    <xdr:to>
      <xdr:col>71</xdr:col>
      <xdr:colOff>177800</xdr:colOff>
      <xdr:row>97</xdr:row>
      <xdr:rowOff>93249</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273923"/>
          <a:ext cx="889000" cy="44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67915</xdr:rowOff>
    </xdr:from>
    <xdr:to>
      <xdr:col>72</xdr:col>
      <xdr:colOff>38100</xdr:colOff>
      <xdr:row>95</xdr:row>
      <xdr:rowOff>169515</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3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160642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44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79344</xdr:rowOff>
    </xdr:from>
    <xdr:to>
      <xdr:col>67</xdr:col>
      <xdr:colOff>101600</xdr:colOff>
      <xdr:row>98</xdr:row>
      <xdr:rowOff>9494</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70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621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80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152817</xdr:rowOff>
    </xdr:from>
    <xdr:to>
      <xdr:col>85</xdr:col>
      <xdr:colOff>177800</xdr:colOff>
      <xdr:row>95</xdr:row>
      <xdr:rowOff>82967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26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4244</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12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144312</xdr:rowOff>
    </xdr:from>
    <xdr:to>
      <xdr:col>81</xdr:col>
      <xdr:colOff>101600</xdr:colOff>
      <xdr:row>96</xdr:row>
      <xdr:rowOff>74462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43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90989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20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1529</xdr:rowOff>
    </xdr:from>
    <xdr:to>
      <xdr:col>76</xdr:col>
      <xdr:colOff>165100</xdr:colOff>
      <xdr:row>94</xdr:row>
      <xdr:rowOff>103129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11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119656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589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106823</xdr:rowOff>
    </xdr:from>
    <xdr:to>
      <xdr:col>72</xdr:col>
      <xdr:colOff>38100</xdr:colOff>
      <xdr:row>95</xdr:row>
      <xdr:rowOff>36973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22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53500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599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42449</xdr:rowOff>
    </xdr:from>
    <xdr:to>
      <xdr:col>67</xdr:col>
      <xdr:colOff>101600</xdr:colOff>
      <xdr:row>97</xdr:row>
      <xdr:rowOff>144049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67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95</xdr:row>
      <xdr:rowOff>160576</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448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142901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457851"/>
          <a:ext cx="1269" cy="1196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89578</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23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142901</xdr:rowOff>
    </xdr:from>
    <xdr:to>
      <xdr:col>116</xdr:col>
      <xdr:colOff>152400</xdr:colOff>
      <xdr:row>31</xdr:row>
      <xdr:rowOff>142901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45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130785</xdr:rowOff>
    </xdr:from>
    <xdr:to>
      <xdr:col>116</xdr:col>
      <xdr:colOff>63500</xdr:colOff>
      <xdr:row>36</xdr:row>
      <xdr:rowOff>54432</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1323300" y="6131535"/>
          <a:ext cx="838200" cy="9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169968</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170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20091</xdr:rowOff>
    </xdr:from>
    <xdr:to>
      <xdr:col>116</xdr:col>
      <xdr:colOff>114300</xdr:colOff>
      <xdr:row>36</xdr:row>
      <xdr:rowOff>121691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1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93980</xdr:rowOff>
    </xdr:from>
    <xdr:to>
      <xdr:col>111</xdr:col>
      <xdr:colOff>177800</xdr:colOff>
      <xdr:row>36</xdr:row>
      <xdr:rowOff>54432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094730"/>
          <a:ext cx="889000" cy="13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57124</xdr:rowOff>
    </xdr:from>
    <xdr:to>
      <xdr:col>112</xdr:col>
      <xdr:colOff>38100</xdr:colOff>
      <xdr:row>36</xdr:row>
      <xdr:rowOff>158724</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22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149851</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3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93980</xdr:rowOff>
    </xdr:from>
    <xdr:to>
      <xdr:col>107</xdr:col>
      <xdr:colOff>50800</xdr:colOff>
      <xdr:row>36</xdr:row>
      <xdr:rowOff>49860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6094730"/>
          <a:ext cx="889000" cy="12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7290</xdr:rowOff>
    </xdr:from>
    <xdr:to>
      <xdr:col>107</xdr:col>
      <xdr:colOff>101600</xdr:colOff>
      <xdr:row>36</xdr:row>
      <xdr:rowOff>108890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1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100017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27686</xdr:rowOff>
    </xdr:from>
    <xdr:to>
      <xdr:col>102</xdr:col>
      <xdr:colOff>114300</xdr:colOff>
      <xdr:row>36</xdr:row>
      <xdr:rowOff>49860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5685536"/>
          <a:ext cx="889000" cy="53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72898</xdr:rowOff>
    </xdr:from>
    <xdr:to>
      <xdr:col>102</xdr:col>
      <xdr:colOff>165100</xdr:colOff>
      <xdr:row>37</xdr:row>
      <xdr:rowOff>3048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24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165625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3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9804</xdr:rowOff>
    </xdr:from>
    <xdr:to>
      <xdr:col>98</xdr:col>
      <xdr:colOff>38100</xdr:colOff>
      <xdr:row>36</xdr:row>
      <xdr:rowOff>111404</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18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102531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27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79985</xdr:rowOff>
    </xdr:from>
    <xdr:to>
      <xdr:col>116</xdr:col>
      <xdr:colOff>114300</xdr:colOff>
      <xdr:row>36</xdr:row>
      <xdr:rowOff>10135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08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102862</xdr:rowOff>
    </xdr:from>
    <xdr:ext cx="469744"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59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3632</xdr:rowOff>
    </xdr:from>
    <xdr:to>
      <xdr:col>112</xdr:col>
      <xdr:colOff>38100</xdr:colOff>
      <xdr:row>36</xdr:row>
      <xdr:rowOff>105232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1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121759</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088428" y="595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43180</xdr:rowOff>
    </xdr:from>
    <xdr:to>
      <xdr:col>107</xdr:col>
      <xdr:colOff>101600</xdr:colOff>
      <xdr:row>35</xdr:row>
      <xdr:rowOff>144780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04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161307</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199428" y="581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170510</xdr:rowOff>
    </xdr:from>
    <xdr:to>
      <xdr:col>102</xdr:col>
      <xdr:colOff>165100</xdr:colOff>
      <xdr:row>36</xdr:row>
      <xdr:rowOff>100660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1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117187</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10428" y="5946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148336</xdr:rowOff>
    </xdr:from>
    <xdr:to>
      <xdr:col>98</xdr:col>
      <xdr:colOff>38100</xdr:colOff>
      <xdr:row>33</xdr:row>
      <xdr:rowOff>78486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563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95013</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21428" y="54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33782</xdr:rowOff>
    </xdr:from>
    <xdr:to>
      <xdr:col>116</xdr:col>
      <xdr:colOff>62864</xdr:colOff>
      <xdr:row>59</xdr:row>
      <xdr:rowOff>40767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777732"/>
          <a:ext cx="1269" cy="1378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44594</xdr:rowOff>
    </xdr:from>
    <xdr:ext cx="378565"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160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40767</xdr:rowOff>
    </xdr:from>
    <xdr:to>
      <xdr:col>116</xdr:col>
      <xdr:colOff>152400</xdr:colOff>
      <xdr:row>59</xdr:row>
      <xdr:rowOff>40767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15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151909</xdr:rowOff>
    </xdr:from>
    <xdr:ext cx="599010"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55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33782</xdr:rowOff>
    </xdr:from>
    <xdr:to>
      <xdr:col>116</xdr:col>
      <xdr:colOff>152400</xdr:colOff>
      <xdr:row>51</xdr:row>
      <xdr:rowOff>33782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77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124511</xdr:rowOff>
    </xdr:from>
    <xdr:to>
      <xdr:col>116</xdr:col>
      <xdr:colOff>63500</xdr:colOff>
      <xdr:row>58</xdr:row>
      <xdr:rowOff>128016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68611"/>
          <a:ext cx="8382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28884</xdr:rowOff>
    </xdr:from>
    <xdr:ext cx="534377"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630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6007</xdr:rowOff>
    </xdr:from>
    <xdr:to>
      <xdr:col>116</xdr:col>
      <xdr:colOff>114300</xdr:colOff>
      <xdr:row>57</xdr:row>
      <xdr:rowOff>107607</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77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110109</xdr:rowOff>
    </xdr:from>
    <xdr:to>
      <xdr:col>111</xdr:col>
      <xdr:colOff>177800</xdr:colOff>
      <xdr:row>58</xdr:row>
      <xdr:rowOff>124511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54209"/>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150584</xdr:rowOff>
    </xdr:from>
    <xdr:to>
      <xdr:col>112</xdr:col>
      <xdr:colOff>38100</xdr:colOff>
      <xdr:row>57</xdr:row>
      <xdr:rowOff>80734</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75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97261</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56111" y="952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110109</xdr:rowOff>
    </xdr:from>
    <xdr:to>
      <xdr:col>107</xdr:col>
      <xdr:colOff>50800</xdr:colOff>
      <xdr:row>58</xdr:row>
      <xdr:rowOff>146177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54209"/>
          <a:ext cx="889000" cy="3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91313</xdr:rowOff>
    </xdr:from>
    <xdr:to>
      <xdr:col>107</xdr:col>
      <xdr:colOff>101600</xdr:colOff>
      <xdr:row>57</xdr:row>
      <xdr:rowOff>21463</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6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37990</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67111" y="946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127419</xdr:rowOff>
    </xdr:from>
    <xdr:to>
      <xdr:col>102</xdr:col>
      <xdr:colOff>114300</xdr:colOff>
      <xdr:row>58</xdr:row>
      <xdr:rowOff>146177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071519"/>
          <a:ext cx="889000" cy="1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9271</xdr:rowOff>
    </xdr:from>
    <xdr:to>
      <xdr:col>102</xdr:col>
      <xdr:colOff>165100</xdr:colOff>
      <xdr:row>56</xdr:row>
      <xdr:rowOff>110871</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61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127398</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278111" y="938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13691</xdr:rowOff>
    </xdr:from>
    <xdr:to>
      <xdr:col>98</xdr:col>
      <xdr:colOff>38100</xdr:colOff>
      <xdr:row>56</xdr:row>
      <xdr:rowOff>115291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61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131818</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389111" y="939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77216</xdr:rowOff>
    </xdr:from>
    <xdr:to>
      <xdr:col>116</xdr:col>
      <xdr:colOff>114300</xdr:colOff>
      <xdr:row>59</xdr:row>
      <xdr:rowOff>7366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2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163593</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3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73711</xdr:rowOff>
    </xdr:from>
    <xdr:to>
      <xdr:col>112</xdr:col>
      <xdr:colOff>38100</xdr:colOff>
      <xdr:row>59</xdr:row>
      <xdr:rowOff>3861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1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166438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11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59309</xdr:rowOff>
    </xdr:from>
    <xdr:to>
      <xdr:col>107</xdr:col>
      <xdr:colOff>101600</xdr:colOff>
      <xdr:row>58</xdr:row>
      <xdr:rowOff>160909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0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152036</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9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95377</xdr:rowOff>
    </xdr:from>
    <xdr:to>
      <xdr:col>102</xdr:col>
      <xdr:colOff>165100</xdr:colOff>
      <xdr:row>59</xdr:row>
      <xdr:rowOff>25527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3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16654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3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76619</xdr:rowOff>
    </xdr:from>
    <xdr:to>
      <xdr:col>98</xdr:col>
      <xdr:colOff>38100</xdr:colOff>
      <xdr:row>59</xdr:row>
      <xdr:rowOff>6769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2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169346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1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122189</xdr:rowOff>
    </xdr:from>
    <xdr:to>
      <xdr:col>116</xdr:col>
      <xdr:colOff>62864</xdr:colOff>
      <xdr:row>79</xdr:row>
      <xdr:rowOff>45014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23689"/>
          <a:ext cx="1269" cy="146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48841</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9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45014</xdr:rowOff>
    </xdr:from>
    <xdr:to>
      <xdr:col>116</xdr:col>
      <xdr:colOff>152400</xdr:colOff>
      <xdr:row>79</xdr:row>
      <xdr:rowOff>45014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89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68866</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8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122189</xdr:rowOff>
    </xdr:from>
    <xdr:to>
      <xdr:col>116</xdr:col>
      <xdr:colOff>152400</xdr:colOff>
      <xdr:row>70</xdr:row>
      <xdr:rowOff>122189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2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14839</xdr:rowOff>
    </xdr:from>
    <xdr:to>
      <xdr:col>116</xdr:col>
      <xdr:colOff>63500</xdr:colOff>
      <xdr:row>75</xdr:row>
      <xdr:rowOff>44648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873589"/>
          <a:ext cx="838200" cy="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123792</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982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145364</xdr:rowOff>
    </xdr:from>
    <xdr:to>
      <xdr:col>116</xdr:col>
      <xdr:colOff>114300</xdr:colOff>
      <xdr:row>76</xdr:row>
      <xdr:rowOff>75515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041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44648</xdr:rowOff>
    </xdr:from>
    <xdr:to>
      <xdr:col>111</xdr:col>
      <xdr:colOff>177800</xdr:colOff>
      <xdr:row>75</xdr:row>
      <xdr:rowOff>116337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903398"/>
          <a:ext cx="889000" cy="7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34539</xdr:rowOff>
    </xdr:from>
    <xdr:to>
      <xdr:col>112</xdr:col>
      <xdr:colOff>38100</xdr:colOff>
      <xdr:row>76</xdr:row>
      <xdr:rowOff>136139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6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127266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5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116337</xdr:rowOff>
    </xdr:from>
    <xdr:to>
      <xdr:col>107</xdr:col>
      <xdr:colOff>50800</xdr:colOff>
      <xdr:row>75</xdr:row>
      <xdr:rowOff>121549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975087"/>
          <a:ext cx="8890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77653</xdr:rowOff>
    </xdr:from>
    <xdr:to>
      <xdr:col>107</xdr:col>
      <xdr:colOff>101600</xdr:colOff>
      <xdr:row>77</xdr:row>
      <xdr:rowOff>7803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170380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2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94803</xdr:rowOff>
    </xdr:from>
    <xdr:to>
      <xdr:col>102</xdr:col>
      <xdr:colOff>114300</xdr:colOff>
      <xdr:row>75</xdr:row>
      <xdr:rowOff>121549</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2953553"/>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107051</xdr:rowOff>
    </xdr:from>
    <xdr:to>
      <xdr:col>102</xdr:col>
      <xdr:colOff>165100</xdr:colOff>
      <xdr:row>77</xdr:row>
      <xdr:rowOff>37201</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13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28328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22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156383</xdr:rowOff>
    </xdr:from>
    <xdr:to>
      <xdr:col>98</xdr:col>
      <xdr:colOff>38100</xdr:colOff>
      <xdr:row>77</xdr:row>
      <xdr:rowOff>86533</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77660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7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135489</xdr:rowOff>
    </xdr:from>
    <xdr:to>
      <xdr:col>116</xdr:col>
      <xdr:colOff>114300</xdr:colOff>
      <xdr:row>75</xdr:row>
      <xdr:rowOff>65639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2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158366</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67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165298</xdr:rowOff>
    </xdr:from>
    <xdr:to>
      <xdr:col>112</xdr:col>
      <xdr:colOff>38100</xdr:colOff>
      <xdr:row>75</xdr:row>
      <xdr:rowOff>95448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85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111975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62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65537</xdr:rowOff>
    </xdr:from>
    <xdr:to>
      <xdr:col>107</xdr:col>
      <xdr:colOff>101600</xdr:colOff>
      <xdr:row>75</xdr:row>
      <xdr:rowOff>167137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92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12214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69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70749</xdr:rowOff>
    </xdr:from>
    <xdr:to>
      <xdr:col>102</xdr:col>
      <xdr:colOff>165100</xdr:colOff>
      <xdr:row>76</xdr:row>
      <xdr:rowOff>899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92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17426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70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44003</xdr:rowOff>
    </xdr:from>
    <xdr:to>
      <xdr:col>98</xdr:col>
      <xdr:colOff>38100</xdr:colOff>
      <xdr:row>75</xdr:row>
      <xdr:rowOff>145603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90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162130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67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659,230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円であり、類似団体中高い方から５番目（類似団体加重平均は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609,740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円）となる。類似団体平均と比べて、人件費や普通建設事業費、公債費などが高い水準にあることが要因である。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128,232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人当たり職員数が類似団体平均と比べ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人多いこと、職員の平均年齢（令和６年４月時点類似団体中２位）や労務職員の給与月額（令和６年４月時点類似団体中４位）が類似団体に比べ高い水準であることなどが要因である。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70,161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円であり、類似団体平均と比較すると、高い水準にある。令和６年度の一般会計における阪神・淡路大震災関連の市債償還額が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億円となっているなど、依然として震災関連の市債償還による影響が大きい。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92,216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類似団体平均と比較すると高い水準にあり、令和６年度においては都心・三宮の再整備やポートアイランド地区および六甲アイランド地区における高潮対策の事業進捗に伴い、前年度と比較して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今後も、財政の健全性を保ちつつ、堅実な成長戦略により、さらなる都市の成長を促す好循環を創出できるよう、持続可能な大都市経営を行っていく。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1,493,543
1,434,404
556.93
1,005,169,825
984,587,697
1,410,769
463,449,254
1,123,240,309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15603</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30553"/>
          <a:ext cx="127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63517</xdr:rowOff>
    </xdr:from>
    <xdr:ext cx="378565"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4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133730</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0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15603</xdr:rowOff>
    </xdr:from>
    <xdr:to>
      <xdr:col>24</xdr:col>
      <xdr:colOff>152400</xdr:colOff>
      <xdr:row>31</xdr:row>
      <xdr:rowOff>15603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30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67854</xdr:rowOff>
    </xdr:from>
    <xdr:to>
      <xdr:col>24</xdr:col>
      <xdr:colOff>63500</xdr:colOff>
      <xdr:row>34</xdr:row>
      <xdr:rowOff>69487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897154"/>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121211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21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142784</xdr:rowOff>
    </xdr:from>
    <xdr:to>
      <xdr:col>24</xdr:col>
      <xdr:colOff>114300</xdr:colOff>
      <xdr:row>36</xdr:row>
      <xdr:rowOff>72934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4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907</xdr:rowOff>
    </xdr:from>
    <xdr:to>
      <xdr:col>19</xdr:col>
      <xdr:colOff>177800</xdr:colOff>
      <xdr:row>34</xdr:row>
      <xdr:rowOff>67854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830207"/>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160746</xdr:rowOff>
    </xdr:from>
    <xdr:to>
      <xdr:col>20</xdr:col>
      <xdr:colOff>38100</xdr:colOff>
      <xdr:row>36</xdr:row>
      <xdr:rowOff>90896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82023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82550</xdr:rowOff>
    </xdr:from>
    <xdr:to>
      <xdr:col>15</xdr:col>
      <xdr:colOff>50800</xdr:colOff>
      <xdr:row>34</xdr:row>
      <xdr:rowOff>907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740400"/>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12156</xdr:rowOff>
    </xdr:from>
    <xdr:to>
      <xdr:col>15</xdr:col>
      <xdr:colOff>101600</xdr:colOff>
      <xdr:row>36</xdr:row>
      <xdr:rowOff>113756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104883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7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82550</xdr:rowOff>
    </xdr:from>
    <xdr:to>
      <xdr:col>10</xdr:col>
      <xdr:colOff>114300</xdr:colOff>
      <xdr:row>34</xdr:row>
      <xdr:rowOff>35197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740400"/>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23586</xdr:rowOff>
    </xdr:from>
    <xdr:to>
      <xdr:col>10</xdr:col>
      <xdr:colOff>165100</xdr:colOff>
      <xdr:row>36</xdr:row>
      <xdr:rowOff>125186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116313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31750</xdr:rowOff>
    </xdr:from>
    <xdr:to>
      <xdr:col>6</xdr:col>
      <xdr:colOff>38100</xdr:colOff>
      <xdr:row>36</xdr:row>
      <xdr:rowOff>133350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124477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18687</xdr:rowOff>
    </xdr:from>
    <xdr:to>
      <xdr:col>24</xdr:col>
      <xdr:colOff>114300</xdr:colOff>
      <xdr:row>34</xdr:row>
      <xdr:rowOff>120287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47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41564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9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17054</xdr:rowOff>
    </xdr:from>
    <xdr:to>
      <xdr:col>20</xdr:col>
      <xdr:colOff>38100</xdr:colOff>
      <xdr:row>34</xdr:row>
      <xdr:rowOff>118654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4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135181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621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121557</xdr:rowOff>
    </xdr:from>
    <xdr:to>
      <xdr:col>15</xdr:col>
      <xdr:colOff>101600</xdr:colOff>
      <xdr:row>34</xdr:row>
      <xdr:rowOff>51707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7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68234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55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31750</xdr:rowOff>
    </xdr:from>
    <xdr:to>
      <xdr:col>10</xdr:col>
      <xdr:colOff>165100</xdr:colOff>
      <xdr:row>33</xdr:row>
      <xdr:rowOff>133350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6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149877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155847</xdr:rowOff>
    </xdr:from>
    <xdr:to>
      <xdr:col>6</xdr:col>
      <xdr:colOff>38100</xdr:colOff>
      <xdr:row>34</xdr:row>
      <xdr:rowOff>85997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1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102524</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58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103899</xdr:rowOff>
    </xdr:from>
    <xdr:to>
      <xdr:col>24</xdr:col>
      <xdr:colOff>62865</xdr:colOff>
      <xdr:row>59</xdr:row>
      <xdr:rowOff>31090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533649"/>
          <a:ext cx="1270" cy="61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34917</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5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31090</xdr:rowOff>
    </xdr:from>
    <xdr:to>
      <xdr:col>24</xdr:col>
      <xdr:colOff>152400</xdr:colOff>
      <xdr:row>59</xdr:row>
      <xdr:rowOff>31090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4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50576</xdr:rowOff>
    </xdr:from>
    <xdr:ext cx="534377"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3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103899</xdr:rowOff>
    </xdr:from>
    <xdr:to>
      <xdr:col>24</xdr:col>
      <xdr:colOff>152400</xdr:colOff>
      <xdr:row>55</xdr:row>
      <xdr:rowOff>103899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533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136220</xdr:rowOff>
    </xdr:from>
    <xdr:to>
      <xdr:col>24</xdr:col>
      <xdr:colOff>63500</xdr:colOff>
      <xdr:row>58</xdr:row>
      <xdr:rowOff>51956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908870"/>
          <a:ext cx="838200" cy="8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166641</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39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16764</xdr:rowOff>
    </xdr:from>
    <xdr:to>
      <xdr:col>24</xdr:col>
      <xdr:colOff>114300</xdr:colOff>
      <xdr:row>58</xdr:row>
      <xdr:rowOff>118364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0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19291</xdr:rowOff>
    </xdr:from>
    <xdr:to>
      <xdr:col>19</xdr:col>
      <xdr:colOff>177800</xdr:colOff>
      <xdr:row>58</xdr:row>
      <xdr:rowOff>51956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963391"/>
          <a:ext cx="889000" cy="3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51956</xdr:rowOff>
    </xdr:from>
    <xdr:to>
      <xdr:col>20</xdr:col>
      <xdr:colOff>38100</xdr:colOff>
      <xdr:row>58</xdr:row>
      <xdr:rowOff>153556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99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144683</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0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139916</xdr:rowOff>
    </xdr:from>
    <xdr:to>
      <xdr:col>15</xdr:col>
      <xdr:colOff>50800</xdr:colOff>
      <xdr:row>58</xdr:row>
      <xdr:rowOff>19291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912566"/>
          <a:ext cx="889000" cy="5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50050</xdr:rowOff>
    </xdr:from>
    <xdr:to>
      <xdr:col>15</xdr:col>
      <xdr:colOff>101600</xdr:colOff>
      <xdr:row>58</xdr:row>
      <xdr:rowOff>151650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142777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8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41669</xdr:rowOff>
    </xdr:from>
    <xdr:to>
      <xdr:col>10</xdr:col>
      <xdr:colOff>114300</xdr:colOff>
      <xdr:row>57</xdr:row>
      <xdr:rowOff>139916</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85619"/>
          <a:ext cx="889000" cy="112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27254</xdr:rowOff>
    </xdr:from>
    <xdr:to>
      <xdr:col>10</xdr:col>
      <xdr:colOff>165100</xdr:colOff>
      <xdr:row>58</xdr:row>
      <xdr:rowOff>128854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119981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6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63462</xdr:rowOff>
    </xdr:from>
    <xdr:to>
      <xdr:col>6</xdr:col>
      <xdr:colOff>38100</xdr:colOff>
      <xdr:row>51</xdr:row>
      <xdr:rowOff>165062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8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156189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900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85420</xdr:rowOff>
    </xdr:from>
    <xdr:to>
      <xdr:col>24</xdr:col>
      <xdr:colOff>114300</xdr:colOff>
      <xdr:row>58</xdr:row>
      <xdr:rowOff>15570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108297</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70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1156</xdr:rowOff>
    </xdr:from>
    <xdr:to>
      <xdr:col>20</xdr:col>
      <xdr:colOff>38100</xdr:colOff>
      <xdr:row>58</xdr:row>
      <xdr:rowOff>102756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94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119283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72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139941</xdr:rowOff>
    </xdr:from>
    <xdr:to>
      <xdr:col>15</xdr:col>
      <xdr:colOff>101600</xdr:colOff>
      <xdr:row>58</xdr:row>
      <xdr:rowOff>70091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91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86618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68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89116</xdr:rowOff>
    </xdr:from>
    <xdr:to>
      <xdr:col>10</xdr:col>
      <xdr:colOff>165100</xdr:colOff>
      <xdr:row>58</xdr:row>
      <xdr:rowOff>19266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86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35793</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63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162319</xdr:rowOff>
    </xdr:from>
    <xdr:to>
      <xdr:col>6</xdr:col>
      <xdr:colOff>38100</xdr:colOff>
      <xdr:row>51</xdr:row>
      <xdr:rowOff>92469</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3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108996</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510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114493</xdr:rowOff>
    </xdr:from>
    <xdr:to>
      <xdr:col>24</xdr:col>
      <xdr:colOff>62865</xdr:colOff>
      <xdr:row>77</xdr:row>
      <xdr:rowOff>163863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15993"/>
          <a:ext cx="1270" cy="124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167690</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3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163863</xdr:rowOff>
    </xdr:from>
    <xdr:to>
      <xdr:col>24</xdr:col>
      <xdr:colOff>152400</xdr:colOff>
      <xdr:row>77</xdr:row>
      <xdr:rowOff>163863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36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61170</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9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114493</xdr:rowOff>
    </xdr:from>
    <xdr:to>
      <xdr:col>24</xdr:col>
      <xdr:colOff>152400</xdr:colOff>
      <xdr:row>70</xdr:row>
      <xdr:rowOff>114493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1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83594</xdr:rowOff>
    </xdr:from>
    <xdr:to>
      <xdr:col>24</xdr:col>
      <xdr:colOff>63500</xdr:colOff>
      <xdr:row>74</xdr:row>
      <xdr:rowOff>161318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77089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103034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790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124607</xdr:rowOff>
    </xdr:from>
    <xdr:to>
      <xdr:col>24</xdr:col>
      <xdr:colOff>114300</xdr:colOff>
      <xdr:row>75</xdr:row>
      <xdr:rowOff>54757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1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161318</xdr:rowOff>
    </xdr:from>
    <xdr:to>
      <xdr:col>19</xdr:col>
      <xdr:colOff>177800</xdr:colOff>
      <xdr:row>75</xdr:row>
      <xdr:rowOff>12286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848618"/>
          <a:ext cx="889000" cy="2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45169</xdr:rowOff>
    </xdr:from>
    <xdr:to>
      <xdr:col>20</xdr:col>
      <xdr:colOff>38100</xdr:colOff>
      <xdr:row>75</xdr:row>
      <xdr:rowOff>146769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0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137896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996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12286</xdr:rowOff>
    </xdr:from>
    <xdr:to>
      <xdr:col>15</xdr:col>
      <xdr:colOff>50800</xdr:colOff>
      <xdr:row>75</xdr:row>
      <xdr:rowOff>17735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2871036"/>
          <a:ext cx="889000" cy="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122961</xdr:rowOff>
    </xdr:from>
    <xdr:to>
      <xdr:col>15</xdr:col>
      <xdr:colOff>101600</xdr:colOff>
      <xdr:row>76</xdr:row>
      <xdr:rowOff>53111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44238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07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17735</xdr:rowOff>
    </xdr:from>
    <xdr:to>
      <xdr:col>10</xdr:col>
      <xdr:colOff>114300</xdr:colOff>
      <xdr:row>76</xdr:row>
      <xdr:rowOff>54211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876485"/>
          <a:ext cx="889000" cy="20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101290</xdr:rowOff>
    </xdr:from>
    <xdr:to>
      <xdr:col>10</xdr:col>
      <xdr:colOff>165100</xdr:colOff>
      <xdr:row>76</xdr:row>
      <xdr:rowOff>31440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22567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0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130727</xdr:rowOff>
    </xdr:from>
    <xdr:to>
      <xdr:col>6</xdr:col>
      <xdr:colOff>38100</xdr:colOff>
      <xdr:row>77</xdr:row>
      <xdr:rowOff>60877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6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52004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25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32794</xdr:rowOff>
    </xdr:from>
    <xdr:to>
      <xdr:col>24</xdr:col>
      <xdr:colOff>114300</xdr:colOff>
      <xdr:row>74</xdr:row>
      <xdr:rowOff>134394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72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55671</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57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110518</xdr:rowOff>
    </xdr:from>
    <xdr:to>
      <xdr:col>20</xdr:col>
      <xdr:colOff>38100</xdr:colOff>
      <xdr:row>75</xdr:row>
      <xdr:rowOff>40668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79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57195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5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132936</xdr:rowOff>
    </xdr:from>
    <xdr:to>
      <xdr:col>15</xdr:col>
      <xdr:colOff>101600</xdr:colOff>
      <xdr:row>75</xdr:row>
      <xdr:rowOff>63086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82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79613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59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138385</xdr:rowOff>
    </xdr:from>
    <xdr:to>
      <xdr:col>10</xdr:col>
      <xdr:colOff>165100</xdr:colOff>
      <xdr:row>75</xdr:row>
      <xdr:rowOff>68535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8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85062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600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3411</xdr:rowOff>
    </xdr:from>
    <xdr:to>
      <xdr:col>6</xdr:col>
      <xdr:colOff>38100</xdr:colOff>
      <xdr:row>76</xdr:row>
      <xdr:rowOff>105011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03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121538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80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4324</xdr:rowOff>
    </xdr:from>
    <xdr:to>
      <xdr:col>24</xdr:col>
      <xdr:colOff>62865</xdr:colOff>
      <xdr:row>97</xdr:row>
      <xdr:rowOff>152639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4824"/>
          <a:ext cx="1270" cy="1348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156466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152639</xdr:rowOff>
    </xdr:from>
    <xdr:to>
      <xdr:col>24</xdr:col>
      <xdr:colOff>152400</xdr:colOff>
      <xdr:row>97</xdr:row>
      <xdr:rowOff>152639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122451</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4324</xdr:rowOff>
    </xdr:from>
    <xdr:to>
      <xdr:col>24</xdr:col>
      <xdr:colOff>152400</xdr:colOff>
      <xdr:row>90</xdr:row>
      <xdr:rowOff>4324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4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143540</xdr:rowOff>
    </xdr:from>
    <xdr:to>
      <xdr:col>24</xdr:col>
      <xdr:colOff>63500</xdr:colOff>
      <xdr:row>95</xdr:row>
      <xdr:rowOff>56717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259840"/>
          <a:ext cx="838200" cy="8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144147</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08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121270</xdr:rowOff>
    </xdr:from>
    <xdr:to>
      <xdr:col>24</xdr:col>
      <xdr:colOff>114300</xdr:colOff>
      <xdr:row>95</xdr:row>
      <xdr:rowOff>51420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79121</xdr:rowOff>
    </xdr:from>
    <xdr:to>
      <xdr:col>19</xdr:col>
      <xdr:colOff>177800</xdr:colOff>
      <xdr:row>94</xdr:row>
      <xdr:rowOff>143540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5509621"/>
          <a:ext cx="889000" cy="75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88032</xdr:rowOff>
    </xdr:from>
    <xdr:to>
      <xdr:col>20</xdr:col>
      <xdr:colOff>38100</xdr:colOff>
      <xdr:row>95</xdr:row>
      <xdr:rowOff>18182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0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34709</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597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79121</xdr:rowOff>
    </xdr:from>
    <xdr:to>
      <xdr:col>15</xdr:col>
      <xdr:colOff>50800</xdr:colOff>
      <xdr:row>90</xdr:row>
      <xdr:rowOff>115926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5509621"/>
          <a:ext cx="889000" cy="3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91</xdr:row>
      <xdr:rowOff>144769</xdr:rowOff>
    </xdr:from>
    <xdr:to>
      <xdr:col>15</xdr:col>
      <xdr:colOff>101600</xdr:colOff>
      <xdr:row>92</xdr:row>
      <xdr:rowOff>74919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57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66046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8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115926</xdr:rowOff>
    </xdr:from>
    <xdr:to>
      <xdr:col>10</xdr:col>
      <xdr:colOff>114300</xdr:colOff>
      <xdr:row>96</xdr:row>
      <xdr:rowOff>803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5546426"/>
          <a:ext cx="889000" cy="91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92</xdr:row>
      <xdr:rowOff>40666</xdr:rowOff>
    </xdr:from>
    <xdr:to>
      <xdr:col>10</xdr:col>
      <xdr:colOff>165100</xdr:colOff>
      <xdr:row>92</xdr:row>
      <xdr:rowOff>142266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581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133393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90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71526</xdr:rowOff>
    </xdr:from>
    <xdr:to>
      <xdr:col>6</xdr:col>
      <xdr:colOff>38100</xdr:colOff>
      <xdr:row>97</xdr:row>
      <xdr:rowOff>1676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164253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5917</xdr:rowOff>
    </xdr:from>
    <xdr:to>
      <xdr:col>24</xdr:col>
      <xdr:colOff>114300</xdr:colOff>
      <xdr:row>95</xdr:row>
      <xdr:rowOff>107517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29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155794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27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92740</xdr:rowOff>
    </xdr:from>
    <xdr:to>
      <xdr:col>20</xdr:col>
      <xdr:colOff>38100</xdr:colOff>
      <xdr:row>95</xdr:row>
      <xdr:rowOff>22890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0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14017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30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28321</xdr:rowOff>
    </xdr:from>
    <xdr:to>
      <xdr:col>15</xdr:col>
      <xdr:colOff>101600</xdr:colOff>
      <xdr:row>90</xdr:row>
      <xdr:rowOff>129921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545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88</xdr:row>
      <xdr:rowOff>146448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23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65126</xdr:rowOff>
    </xdr:from>
    <xdr:to>
      <xdr:col>10</xdr:col>
      <xdr:colOff>165100</xdr:colOff>
      <xdr:row>90</xdr:row>
      <xdr:rowOff>166726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49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11803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27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121453</xdr:rowOff>
    </xdr:from>
    <xdr:to>
      <xdr:col>6</xdr:col>
      <xdr:colOff>38100</xdr:colOff>
      <xdr:row>96</xdr:row>
      <xdr:rowOff>51603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40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68130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18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144434</xdr:rowOff>
    </xdr:from>
    <xdr:ext cx="37702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226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34</xdr:row>
      <xdr:rowOff>160763</xdr:rowOff>
    </xdr:from>
    <xdr:ext cx="37702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226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5641</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8527</xdr:rowOff>
    </xdr:from>
    <xdr:to>
      <xdr:col>54</xdr:col>
      <xdr:colOff>189865</xdr:colOff>
      <xdr:row>39</xdr:row>
      <xdr:rowOff>77107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323477"/>
          <a:ext cx="127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80934</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67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77107</xdr:rowOff>
    </xdr:from>
    <xdr:to>
      <xdr:col>55</xdr:col>
      <xdr:colOff>88900</xdr:colOff>
      <xdr:row>39</xdr:row>
      <xdr:rowOff>77107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6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126654</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9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8527</xdr:rowOff>
    </xdr:from>
    <xdr:to>
      <xdr:col>55</xdr:col>
      <xdr:colOff>88900</xdr:colOff>
      <xdr:row>31</xdr:row>
      <xdr:rowOff>8527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323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49349</xdr:rowOff>
    </xdr:from>
    <xdr:to>
      <xdr:col>55</xdr:col>
      <xdr:colOff>0</xdr:colOff>
      <xdr:row>38</xdr:row>
      <xdr:rowOff>51526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564449"/>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41564</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2137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18687</xdr:rowOff>
    </xdr:from>
    <xdr:to>
      <xdr:col>55</xdr:col>
      <xdr:colOff>50800</xdr:colOff>
      <xdr:row>37</xdr:row>
      <xdr:rowOff>120287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36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51526</xdr:rowOff>
    </xdr:from>
    <xdr:to>
      <xdr:col>50</xdr:col>
      <xdr:colOff>114300</xdr:colOff>
      <xdr:row>38</xdr:row>
      <xdr:rowOff>58057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5666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31750</xdr:rowOff>
    </xdr:from>
    <xdr:to>
      <xdr:col>50</xdr:col>
      <xdr:colOff>165100</xdr:colOff>
      <xdr:row>37</xdr:row>
      <xdr:rowOff>133350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149877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150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46083</xdr:rowOff>
    </xdr:from>
    <xdr:to>
      <xdr:col>45</xdr:col>
      <xdr:colOff>177800</xdr:colOff>
      <xdr:row>38</xdr:row>
      <xdr:rowOff>58057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561183"/>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1270</xdr:rowOff>
    </xdr:from>
    <xdr:to>
      <xdr:col>46</xdr:col>
      <xdr:colOff>38100</xdr:colOff>
      <xdr:row>37</xdr:row>
      <xdr:rowOff>102870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34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119397</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120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43906</xdr:rowOff>
    </xdr:from>
    <xdr:to>
      <xdr:col>41</xdr:col>
      <xdr:colOff>50800</xdr:colOff>
      <xdr:row>38</xdr:row>
      <xdr:rowOff>46083</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559006"/>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129177</xdr:rowOff>
    </xdr:from>
    <xdr:to>
      <xdr:col>41</xdr:col>
      <xdr:colOff>101600</xdr:colOff>
      <xdr:row>37</xdr:row>
      <xdr:rowOff>59327</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0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75854</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076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110672</xdr:rowOff>
    </xdr:from>
    <xdr:to>
      <xdr:col>36</xdr:col>
      <xdr:colOff>165100</xdr:colOff>
      <xdr:row>37</xdr:row>
      <xdr:rowOff>40822</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57349</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058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169999</xdr:rowOff>
    </xdr:from>
    <xdr:to>
      <xdr:col>55</xdr:col>
      <xdr:colOff>50800</xdr:colOff>
      <xdr:row>38</xdr:row>
      <xdr:rowOff>100149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51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148426</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492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726</xdr:rowOff>
    </xdr:from>
    <xdr:to>
      <xdr:col>50</xdr:col>
      <xdr:colOff>165100</xdr:colOff>
      <xdr:row>38</xdr:row>
      <xdr:rowOff>102326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51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93453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608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7257</xdr:rowOff>
    </xdr:from>
    <xdr:to>
      <xdr:col>46</xdr:col>
      <xdr:colOff>38100</xdr:colOff>
      <xdr:row>38</xdr:row>
      <xdr:rowOff>108857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52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99984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615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166733</xdr:rowOff>
    </xdr:from>
    <xdr:to>
      <xdr:col>41</xdr:col>
      <xdr:colOff>101600</xdr:colOff>
      <xdr:row>38</xdr:row>
      <xdr:rowOff>96883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51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88010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6031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164556</xdr:rowOff>
    </xdr:from>
    <xdr:to>
      <xdr:col>36</xdr:col>
      <xdr:colOff>165100</xdr:colOff>
      <xdr:row>38</xdr:row>
      <xdr:rowOff>94706</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50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85833</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600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97663</xdr:rowOff>
    </xdr:from>
    <xdr:to>
      <xdr:col>54</xdr:col>
      <xdr:colOff>189865</xdr:colOff>
      <xdr:row>59</xdr:row>
      <xdr:rowOff>39624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670163"/>
          <a:ext cx="1270" cy="148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43451</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59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39624</xdr:rowOff>
    </xdr:from>
    <xdr:to>
      <xdr:col>55</xdr:col>
      <xdr:colOff>88900</xdr:colOff>
      <xdr:row>59</xdr:row>
      <xdr:rowOff>39624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155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44340</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44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97663</xdr:rowOff>
    </xdr:from>
    <xdr:to>
      <xdr:col>55</xdr:col>
      <xdr:colOff>88900</xdr:colOff>
      <xdr:row>50</xdr:row>
      <xdr:rowOff>97663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67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107188</xdr:rowOff>
    </xdr:from>
    <xdr:to>
      <xdr:col>55</xdr:col>
      <xdr:colOff>0</xdr:colOff>
      <xdr:row>55</xdr:row>
      <xdr:rowOff>123825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9536938"/>
          <a:ext cx="838200" cy="1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15257</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87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36830</xdr:rowOff>
    </xdr:from>
    <xdr:to>
      <xdr:col>55</xdr:col>
      <xdr:colOff>50800</xdr:colOff>
      <xdr:row>57</xdr:row>
      <xdr:rowOff>138430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123825</xdr:rowOff>
    </xdr:from>
    <xdr:to>
      <xdr:col>50</xdr:col>
      <xdr:colOff>114300</xdr:colOff>
      <xdr:row>56</xdr:row>
      <xdr:rowOff>85979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553575"/>
          <a:ext cx="889000" cy="1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40386</xdr:rowOff>
    </xdr:from>
    <xdr:to>
      <xdr:col>50</xdr:col>
      <xdr:colOff>165100</xdr:colOff>
      <xdr:row>57</xdr:row>
      <xdr:rowOff>141986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81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133113</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90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85979</xdr:rowOff>
    </xdr:from>
    <xdr:to>
      <xdr:col>45</xdr:col>
      <xdr:colOff>177800</xdr:colOff>
      <xdr:row>56</xdr:row>
      <xdr:rowOff>165481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687179"/>
          <a:ext cx="889000" cy="7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51181</xdr:rowOff>
    </xdr:from>
    <xdr:to>
      <xdr:col>46</xdr:col>
      <xdr:colOff>38100</xdr:colOff>
      <xdr:row>57</xdr:row>
      <xdr:rowOff>152781</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823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143908</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91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149098</xdr:rowOff>
    </xdr:from>
    <xdr:to>
      <xdr:col>41</xdr:col>
      <xdr:colOff>50800</xdr:colOff>
      <xdr:row>56</xdr:row>
      <xdr:rowOff>165481</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750298"/>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52451</xdr:rowOff>
    </xdr:from>
    <xdr:to>
      <xdr:col>41</xdr:col>
      <xdr:colOff>101600</xdr:colOff>
      <xdr:row>57</xdr:row>
      <xdr:rowOff>154051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2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145178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91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58547</xdr:rowOff>
    </xdr:from>
    <xdr:to>
      <xdr:col>36</xdr:col>
      <xdr:colOff>165100</xdr:colOff>
      <xdr:row>57</xdr:row>
      <xdr:rowOff>160147</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3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151274</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92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56388</xdr:rowOff>
    </xdr:from>
    <xdr:to>
      <xdr:col>55</xdr:col>
      <xdr:colOff>50800</xdr:colOff>
      <xdr:row>55</xdr:row>
      <xdr:rowOff>157988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48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79265</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337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73025</xdr:rowOff>
    </xdr:from>
    <xdr:to>
      <xdr:col>50</xdr:col>
      <xdr:colOff>165100</xdr:colOff>
      <xdr:row>56</xdr:row>
      <xdr:rowOff>3175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50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19702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927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35179</xdr:rowOff>
    </xdr:from>
    <xdr:to>
      <xdr:col>46</xdr:col>
      <xdr:colOff>38100</xdr:colOff>
      <xdr:row>56</xdr:row>
      <xdr:rowOff>136779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63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153306</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941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114681</xdr:rowOff>
    </xdr:from>
    <xdr:to>
      <xdr:col>41</xdr:col>
      <xdr:colOff>101600</xdr:colOff>
      <xdr:row>57</xdr:row>
      <xdr:rowOff>44831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61358</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949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98298</xdr:rowOff>
    </xdr:from>
    <xdr:to>
      <xdr:col>36</xdr:col>
      <xdr:colOff>165100</xdr:colOff>
      <xdr:row>57</xdr:row>
      <xdr:rowOff>28448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69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44975</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947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127330</xdr:rowOff>
    </xdr:from>
    <xdr:to>
      <xdr:col>54</xdr:col>
      <xdr:colOff>189865</xdr:colOff>
      <xdr:row>78</xdr:row>
      <xdr:rowOff>160693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28830"/>
          <a:ext cx="1270" cy="1404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164520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3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160693</xdr:rowOff>
    </xdr:from>
    <xdr:to>
      <xdr:col>55</xdr:col>
      <xdr:colOff>88900</xdr:colOff>
      <xdr:row>78</xdr:row>
      <xdr:rowOff>160693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33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74007</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0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127330</xdr:rowOff>
    </xdr:from>
    <xdr:to>
      <xdr:col>55</xdr:col>
      <xdr:colOff>88900</xdr:colOff>
      <xdr:row>70</xdr:row>
      <xdr:rowOff>127330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2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146456</xdr:rowOff>
    </xdr:from>
    <xdr:to>
      <xdr:col>55</xdr:col>
      <xdr:colOff>0</xdr:colOff>
      <xdr:row>78</xdr:row>
      <xdr:rowOff>151219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519556"/>
          <a:ext cx="8382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128998</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987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106121</xdr:rowOff>
    </xdr:from>
    <xdr:to>
      <xdr:col>55</xdr:col>
      <xdr:colOff>50800</xdr:colOff>
      <xdr:row>77</xdr:row>
      <xdr:rowOff>36271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3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134886</xdr:rowOff>
    </xdr:from>
    <xdr:to>
      <xdr:col>50</xdr:col>
      <xdr:colOff>114300</xdr:colOff>
      <xdr:row>78</xdr:row>
      <xdr:rowOff>146456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07986"/>
          <a:ext cx="889000" cy="1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87185</xdr:rowOff>
    </xdr:from>
    <xdr:to>
      <xdr:col>50</xdr:col>
      <xdr:colOff>165100</xdr:colOff>
      <xdr:row>77</xdr:row>
      <xdr:rowOff>17335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33862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8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109779</xdr:rowOff>
    </xdr:from>
    <xdr:to>
      <xdr:col>45</xdr:col>
      <xdr:colOff>177800</xdr:colOff>
      <xdr:row>78</xdr:row>
      <xdr:rowOff>134886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82879"/>
          <a:ext cx="889000" cy="2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8700</xdr:rowOff>
    </xdr:from>
    <xdr:to>
      <xdr:col>46</xdr:col>
      <xdr:colOff>38100</xdr:colOff>
      <xdr:row>76</xdr:row>
      <xdr:rowOff>110300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0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126826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1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68390</xdr:rowOff>
    </xdr:from>
    <xdr:to>
      <xdr:col>41</xdr:col>
      <xdr:colOff>50800</xdr:colOff>
      <xdr:row>78</xdr:row>
      <xdr:rowOff>109779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41490"/>
          <a:ext cx="889000" cy="4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43028</xdr:rowOff>
    </xdr:from>
    <xdr:to>
      <xdr:col>41</xdr:col>
      <xdr:colOff>101600</xdr:colOff>
      <xdr:row>75</xdr:row>
      <xdr:rowOff>144628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9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161155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6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76683</xdr:rowOff>
    </xdr:from>
    <xdr:to>
      <xdr:col>36</xdr:col>
      <xdr:colOff>165100</xdr:colOff>
      <xdr:row>76</xdr:row>
      <xdr:rowOff>6834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9354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23360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71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100419</xdr:rowOff>
    </xdr:from>
    <xdr:to>
      <xdr:col>55</xdr:col>
      <xdr:colOff>50800</xdr:colOff>
      <xdr:row>79</xdr:row>
      <xdr:rowOff>30569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7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15346</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8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95656</xdr:rowOff>
    </xdr:from>
    <xdr:to>
      <xdr:col>50</xdr:col>
      <xdr:colOff>165100</xdr:colOff>
      <xdr:row>79</xdr:row>
      <xdr:rowOff>25806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16933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6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84086</xdr:rowOff>
    </xdr:from>
    <xdr:to>
      <xdr:col>46</xdr:col>
      <xdr:colOff>38100</xdr:colOff>
      <xdr:row>79</xdr:row>
      <xdr:rowOff>14236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5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5363</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4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58979</xdr:rowOff>
    </xdr:from>
    <xdr:to>
      <xdr:col>41</xdr:col>
      <xdr:colOff>101600</xdr:colOff>
      <xdr:row>78</xdr:row>
      <xdr:rowOff>160579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3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151706</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2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17590</xdr:rowOff>
    </xdr:from>
    <xdr:to>
      <xdr:col>36</xdr:col>
      <xdr:colOff>165100</xdr:colOff>
      <xdr:row>78</xdr:row>
      <xdr:rowOff>119190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110317</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8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107147</xdr:rowOff>
    </xdr:from>
    <xdr:to>
      <xdr:col>54</xdr:col>
      <xdr:colOff>189865</xdr:colOff>
      <xdr:row>98</xdr:row>
      <xdr:rowOff>141621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09097"/>
          <a:ext cx="1270" cy="1234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145448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4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141621</xdr:rowOff>
    </xdr:from>
    <xdr:to>
      <xdr:col>55</xdr:col>
      <xdr:colOff>88900</xdr:colOff>
      <xdr:row>98</xdr:row>
      <xdr:rowOff>141621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4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53824</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48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107147</xdr:rowOff>
    </xdr:from>
    <xdr:to>
      <xdr:col>55</xdr:col>
      <xdr:colOff>88900</xdr:colOff>
      <xdr:row>91</xdr:row>
      <xdr:rowOff>107147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09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107147</xdr:rowOff>
    </xdr:from>
    <xdr:to>
      <xdr:col>55</xdr:col>
      <xdr:colOff>0</xdr:colOff>
      <xdr:row>93</xdr:row>
      <xdr:rowOff>133939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5709097"/>
          <a:ext cx="838200" cy="36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160893</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77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11016</xdr:rowOff>
    </xdr:from>
    <xdr:to>
      <xdr:col>55</xdr:col>
      <xdr:colOff>50800</xdr:colOff>
      <xdr:row>95</xdr:row>
      <xdr:rowOff>112616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298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19228</xdr:rowOff>
    </xdr:from>
    <xdr:to>
      <xdr:col>50</xdr:col>
      <xdr:colOff>114300</xdr:colOff>
      <xdr:row>93</xdr:row>
      <xdr:rowOff>133939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5964078"/>
          <a:ext cx="889000" cy="11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36185</xdr:rowOff>
    </xdr:from>
    <xdr:to>
      <xdr:col>50</xdr:col>
      <xdr:colOff>165100</xdr:colOff>
      <xdr:row>95</xdr:row>
      <xdr:rowOff>137785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32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128912</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1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19228</xdr:rowOff>
    </xdr:from>
    <xdr:to>
      <xdr:col>45</xdr:col>
      <xdr:colOff>177800</xdr:colOff>
      <xdr:row>94</xdr:row>
      <xdr:rowOff>21673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5964078"/>
          <a:ext cx="889000" cy="17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6970</xdr:rowOff>
    </xdr:from>
    <xdr:to>
      <xdr:col>46</xdr:col>
      <xdr:colOff>38100</xdr:colOff>
      <xdr:row>95</xdr:row>
      <xdr:rowOff>108570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29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99697</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38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21673</xdr:rowOff>
    </xdr:from>
    <xdr:to>
      <xdr:col>41</xdr:col>
      <xdr:colOff>50800</xdr:colOff>
      <xdr:row>94</xdr:row>
      <xdr:rowOff>95695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137973"/>
          <a:ext cx="889000" cy="7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119830</xdr:rowOff>
    </xdr:from>
    <xdr:to>
      <xdr:col>41</xdr:col>
      <xdr:colOff>101600</xdr:colOff>
      <xdr:row>95</xdr:row>
      <xdr:rowOff>49980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23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41107</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32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62748</xdr:rowOff>
    </xdr:from>
    <xdr:to>
      <xdr:col>36</xdr:col>
      <xdr:colOff>165100</xdr:colOff>
      <xdr:row>95</xdr:row>
      <xdr:rowOff>164348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5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155475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4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56347</xdr:rowOff>
    </xdr:from>
    <xdr:to>
      <xdr:col>55</xdr:col>
      <xdr:colOff>50800</xdr:colOff>
      <xdr:row>91</xdr:row>
      <xdr:rowOff>157947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565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9374</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61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83139</xdr:rowOff>
    </xdr:from>
    <xdr:to>
      <xdr:col>50</xdr:col>
      <xdr:colOff>165100</xdr:colOff>
      <xdr:row>94</xdr:row>
      <xdr:rowOff>13289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02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29816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80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139878</xdr:rowOff>
    </xdr:from>
    <xdr:to>
      <xdr:col>46</xdr:col>
      <xdr:colOff>38100</xdr:colOff>
      <xdr:row>93</xdr:row>
      <xdr:rowOff>70028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591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86555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568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142323</xdr:rowOff>
    </xdr:from>
    <xdr:to>
      <xdr:col>41</xdr:col>
      <xdr:colOff>101600</xdr:colOff>
      <xdr:row>94</xdr:row>
      <xdr:rowOff>72473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08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89000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586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44895</xdr:rowOff>
    </xdr:from>
    <xdr:to>
      <xdr:col>36</xdr:col>
      <xdr:colOff>165100</xdr:colOff>
      <xdr:row>94</xdr:row>
      <xdr:rowOff>146495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16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163022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593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142621</xdr:rowOff>
    </xdr:from>
    <xdr:to>
      <xdr:col>85</xdr:col>
      <xdr:colOff>126364</xdr:colOff>
      <xdr:row>38</xdr:row>
      <xdr:rowOff>143637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86121"/>
          <a:ext cx="1269" cy="13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147464</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6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143637</xdr:rowOff>
    </xdr:from>
    <xdr:to>
      <xdr:col>86</xdr:col>
      <xdr:colOff>25400</xdr:colOff>
      <xdr:row>38</xdr:row>
      <xdr:rowOff>143637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58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89298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6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142621</xdr:rowOff>
    </xdr:from>
    <xdr:to>
      <xdr:col>86</xdr:col>
      <xdr:colOff>25400</xdr:colOff>
      <xdr:row>30</xdr:row>
      <xdr:rowOff>142621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8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127254</xdr:rowOff>
    </xdr:from>
    <xdr:to>
      <xdr:col>85</xdr:col>
      <xdr:colOff>127000</xdr:colOff>
      <xdr:row>36</xdr:row>
      <xdr:rowOff>140335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128004"/>
          <a:ext cx="838200" cy="18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96156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592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73279</xdr:rowOff>
    </xdr:from>
    <xdr:to>
      <xdr:col>85</xdr:col>
      <xdr:colOff>177800</xdr:colOff>
      <xdr:row>36</xdr:row>
      <xdr:rowOff>3429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7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140335</xdr:rowOff>
    </xdr:from>
    <xdr:to>
      <xdr:col>81</xdr:col>
      <xdr:colOff>50800</xdr:colOff>
      <xdr:row>37</xdr:row>
      <xdr:rowOff>10414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312535"/>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142748</xdr:rowOff>
    </xdr:from>
    <xdr:to>
      <xdr:col>81</xdr:col>
      <xdr:colOff>101600</xdr:colOff>
      <xdr:row>36</xdr:row>
      <xdr:rowOff>72898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1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89425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591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91694</xdr:rowOff>
    </xdr:from>
    <xdr:to>
      <xdr:col>76</xdr:col>
      <xdr:colOff>114300</xdr:colOff>
      <xdr:row>37</xdr:row>
      <xdr:rowOff>10414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63894"/>
          <a:ext cx="889000" cy="9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93472</xdr:rowOff>
    </xdr:from>
    <xdr:to>
      <xdr:col>76</xdr:col>
      <xdr:colOff>165100</xdr:colOff>
      <xdr:row>37</xdr:row>
      <xdr:rowOff>23622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40149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4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91694</xdr:rowOff>
    </xdr:from>
    <xdr:to>
      <xdr:col>71</xdr:col>
      <xdr:colOff>177800</xdr:colOff>
      <xdr:row>37</xdr:row>
      <xdr:rowOff>13843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63894"/>
          <a:ext cx="889000" cy="9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63754</xdr:rowOff>
    </xdr:from>
    <xdr:to>
      <xdr:col>72</xdr:col>
      <xdr:colOff>38100</xdr:colOff>
      <xdr:row>36</xdr:row>
      <xdr:rowOff>165354</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3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156481</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2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86868</xdr:rowOff>
    </xdr:from>
    <xdr:to>
      <xdr:col>67</xdr:col>
      <xdr:colOff>101600</xdr:colOff>
      <xdr:row>37</xdr:row>
      <xdr:rowOff>17018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33545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34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76454</xdr:rowOff>
    </xdr:from>
    <xdr:to>
      <xdr:col>85</xdr:col>
      <xdr:colOff>177800</xdr:colOff>
      <xdr:row>36</xdr:row>
      <xdr:rowOff>6604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07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54881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5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89535</xdr:rowOff>
    </xdr:from>
    <xdr:to>
      <xdr:col>81</xdr:col>
      <xdr:colOff>101600</xdr:colOff>
      <xdr:row>37</xdr:row>
      <xdr:rowOff>19685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6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10812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35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131064</xdr:rowOff>
    </xdr:from>
    <xdr:to>
      <xdr:col>76</xdr:col>
      <xdr:colOff>165100</xdr:colOff>
      <xdr:row>37</xdr:row>
      <xdr:rowOff>61214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52341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39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40894</xdr:rowOff>
    </xdr:from>
    <xdr:to>
      <xdr:col>72</xdr:col>
      <xdr:colOff>38100</xdr:colOff>
      <xdr:row>36</xdr:row>
      <xdr:rowOff>142494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1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159021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8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134493</xdr:rowOff>
    </xdr:from>
    <xdr:to>
      <xdr:col>67</xdr:col>
      <xdr:colOff>101600</xdr:colOff>
      <xdr:row>37</xdr:row>
      <xdr:rowOff>64643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55770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3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216</xdr:rowOff>
    </xdr:from>
    <xdr:to>
      <xdr:col>85</xdr:col>
      <xdr:colOff>126364</xdr:colOff>
      <xdr:row>58</xdr:row>
      <xdr:rowOff>62243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744166"/>
          <a:ext cx="1269" cy="1262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66070</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1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62243</xdr:rowOff>
    </xdr:from>
    <xdr:to>
      <xdr:col>86</xdr:col>
      <xdr:colOff>25400</xdr:colOff>
      <xdr:row>58</xdr:row>
      <xdr:rowOff>62243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0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118343</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51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216</xdr:rowOff>
    </xdr:from>
    <xdr:to>
      <xdr:col>86</xdr:col>
      <xdr:colOff>25400</xdr:colOff>
      <xdr:row>51</xdr:row>
      <xdr:rowOff>216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74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43383</xdr:rowOff>
    </xdr:from>
    <xdr:to>
      <xdr:col>85</xdr:col>
      <xdr:colOff>127000</xdr:colOff>
      <xdr:row>55</xdr:row>
      <xdr:rowOff>59347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8958783"/>
          <a:ext cx="838200" cy="53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149623</xdr:rowOff>
    </xdr:from>
    <xdr:ext cx="599010"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364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171196</xdr:rowOff>
    </xdr:from>
    <xdr:to>
      <xdr:col>85</xdr:col>
      <xdr:colOff>177800</xdr:colOff>
      <xdr:row>54</xdr:row>
      <xdr:rowOff>101346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25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121298</xdr:rowOff>
    </xdr:from>
    <xdr:to>
      <xdr:col>81</xdr:col>
      <xdr:colOff>50800</xdr:colOff>
      <xdr:row>55</xdr:row>
      <xdr:rowOff>59347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379598"/>
          <a:ext cx="889000" cy="10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6909</xdr:rowOff>
    </xdr:from>
    <xdr:to>
      <xdr:col>81</xdr:col>
      <xdr:colOff>101600</xdr:colOff>
      <xdr:row>56</xdr:row>
      <xdr:rowOff>108509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6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99636</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70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121298</xdr:rowOff>
    </xdr:from>
    <xdr:to>
      <xdr:col>76</xdr:col>
      <xdr:colOff>114300</xdr:colOff>
      <xdr:row>55</xdr:row>
      <xdr:rowOff>74740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379598"/>
          <a:ext cx="889000" cy="1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73355</xdr:rowOff>
    </xdr:from>
    <xdr:to>
      <xdr:col>76</xdr:col>
      <xdr:colOff>165100</xdr:colOff>
      <xdr:row>57</xdr:row>
      <xdr:rowOff>3505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6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166082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76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49708</xdr:rowOff>
    </xdr:from>
    <xdr:to>
      <xdr:col>71</xdr:col>
      <xdr:colOff>177800</xdr:colOff>
      <xdr:row>55</xdr:row>
      <xdr:rowOff>74740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308008"/>
          <a:ext cx="889000" cy="19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148031</xdr:rowOff>
    </xdr:from>
    <xdr:to>
      <xdr:col>72</xdr:col>
      <xdr:colOff>38100</xdr:colOff>
      <xdr:row>57</xdr:row>
      <xdr:rowOff>78181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74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69308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84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68935</xdr:rowOff>
    </xdr:from>
    <xdr:to>
      <xdr:col>67</xdr:col>
      <xdr:colOff>101600</xdr:colOff>
      <xdr:row>56</xdr:row>
      <xdr:rowOff>170535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161662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76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164033</xdr:rowOff>
    </xdr:from>
    <xdr:to>
      <xdr:col>85</xdr:col>
      <xdr:colOff>177800</xdr:colOff>
      <xdr:row>52</xdr:row>
      <xdr:rowOff>94183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890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15460</xdr:rowOff>
    </xdr:from>
    <xdr:ext cx="599010"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875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8547</xdr:rowOff>
    </xdr:from>
    <xdr:to>
      <xdr:col>81</xdr:col>
      <xdr:colOff>101600</xdr:colOff>
      <xdr:row>55</xdr:row>
      <xdr:rowOff>110147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3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126674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21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70498</xdr:rowOff>
    </xdr:from>
    <xdr:to>
      <xdr:col>76</xdr:col>
      <xdr:colOff>165100</xdr:colOff>
      <xdr:row>55</xdr:row>
      <xdr:rowOff>648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32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17175</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292795" y="910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23940</xdr:rowOff>
    </xdr:from>
    <xdr:to>
      <xdr:col>72</xdr:col>
      <xdr:colOff>38100</xdr:colOff>
      <xdr:row>55</xdr:row>
      <xdr:rowOff>125540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5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142067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2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170358</xdr:rowOff>
    </xdr:from>
    <xdr:to>
      <xdr:col>67</xdr:col>
      <xdr:colOff>101600</xdr:colOff>
      <xdr:row>54</xdr:row>
      <xdr:rowOff>100508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25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117035</xdr:rowOff>
    </xdr:from>
    <xdr:ext cx="599010"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14795" y="903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139509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1969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86186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74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139509</xdr:rowOff>
    </xdr:from>
    <xdr:to>
      <xdr:col>86</xdr:col>
      <xdr:colOff>25400</xdr:colOff>
      <xdr:row>69</xdr:row>
      <xdr:rowOff>139509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196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35306</xdr:rowOff>
    </xdr:from>
    <xdr:to>
      <xdr:col>85</xdr:col>
      <xdr:colOff>127000</xdr:colOff>
      <xdr:row>79</xdr:row>
      <xdr:rowOff>40260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481300" y="13579856"/>
          <a:ext cx="8382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54436</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56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31559</xdr:rowOff>
    </xdr:from>
    <xdr:to>
      <xdr:col>85</xdr:col>
      <xdr:colOff>177800</xdr:colOff>
      <xdr:row>78</xdr:row>
      <xdr:rowOff>133159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0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39497</xdr:rowOff>
    </xdr:from>
    <xdr:to>
      <xdr:col>81</xdr:col>
      <xdr:colOff>50800</xdr:colOff>
      <xdr:row>79</xdr:row>
      <xdr:rowOff>40260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4047"/>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160147</xdr:rowOff>
    </xdr:from>
    <xdr:to>
      <xdr:col>81</xdr:col>
      <xdr:colOff>101600</xdr:colOff>
      <xdr:row>78</xdr:row>
      <xdr:rowOff>90297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61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106824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137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26352</xdr:rowOff>
    </xdr:from>
    <xdr:to>
      <xdr:col>76</xdr:col>
      <xdr:colOff>114300</xdr:colOff>
      <xdr:row>79</xdr:row>
      <xdr:rowOff>39497</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228002"/>
          <a:ext cx="889000" cy="35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169672</xdr:rowOff>
    </xdr:from>
    <xdr:to>
      <xdr:col>76</xdr:col>
      <xdr:colOff>165100</xdr:colOff>
      <xdr:row>78</xdr:row>
      <xdr:rowOff>99822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7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116349</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146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1969</xdr:rowOff>
    </xdr:from>
    <xdr:to>
      <xdr:col>71</xdr:col>
      <xdr:colOff>177800</xdr:colOff>
      <xdr:row>77</xdr:row>
      <xdr:rowOff>26352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2860719"/>
          <a:ext cx="889000" cy="36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158242</xdr:rowOff>
    </xdr:from>
    <xdr:to>
      <xdr:col>72</xdr:col>
      <xdr:colOff>38100</xdr:colOff>
      <xdr:row>78</xdr:row>
      <xdr:rowOff>88392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5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79519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452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81090</xdr:rowOff>
    </xdr:from>
    <xdr:to>
      <xdr:col>67</xdr:col>
      <xdr:colOff>101600</xdr:colOff>
      <xdr:row>78</xdr:row>
      <xdr:rowOff>11240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2367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37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155956</xdr:rowOff>
    </xdr:from>
    <xdr:to>
      <xdr:col>85</xdr:col>
      <xdr:colOff>177800</xdr:colOff>
      <xdr:row>79</xdr:row>
      <xdr:rowOff>86106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2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70883</xdr:rowOff>
    </xdr:from>
    <xdr:ext cx="313932"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43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160910</xdr:rowOff>
    </xdr:from>
    <xdr:to>
      <xdr:col>81</xdr:col>
      <xdr:colOff>101600</xdr:colOff>
      <xdr:row>79</xdr:row>
      <xdr:rowOff>91060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3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82187</xdr:rowOff>
    </xdr:from>
    <xdr:ext cx="313932"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24333" y="136267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160147</xdr:rowOff>
    </xdr:from>
    <xdr:to>
      <xdr:col>76</xdr:col>
      <xdr:colOff>165100</xdr:colOff>
      <xdr:row>79</xdr:row>
      <xdr:rowOff>90297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81424</xdr:rowOff>
    </xdr:from>
    <xdr:ext cx="313932"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35333" y="13625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147002</xdr:rowOff>
    </xdr:from>
    <xdr:to>
      <xdr:col>72</xdr:col>
      <xdr:colOff>38100</xdr:colOff>
      <xdr:row>77</xdr:row>
      <xdr:rowOff>77152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17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93680</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68428" y="1295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122619</xdr:rowOff>
    </xdr:from>
    <xdr:to>
      <xdr:col>67</xdr:col>
      <xdr:colOff>101600</xdr:colOff>
      <xdr:row>75</xdr:row>
      <xdr:rowOff>52769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280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69296</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79428" y="12585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163322</xdr:rowOff>
    </xdr:from>
    <xdr:to>
      <xdr:col>85</xdr:col>
      <xdr:colOff>126364</xdr:colOff>
      <xdr:row>99</xdr:row>
      <xdr:rowOff>87694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93822"/>
          <a:ext cx="1269" cy="1467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91521</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6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87694</xdr:rowOff>
    </xdr:from>
    <xdr:to>
      <xdr:col>86</xdr:col>
      <xdr:colOff>25400</xdr:colOff>
      <xdr:row>99</xdr:row>
      <xdr:rowOff>87694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61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109999</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36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77,380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163322</xdr:rowOff>
    </xdr:from>
    <xdr:to>
      <xdr:col>86</xdr:col>
      <xdr:colOff>25400</xdr:colOff>
      <xdr:row>90</xdr:row>
      <xdr:rowOff>163322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93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161798</xdr:rowOff>
    </xdr:from>
    <xdr:to>
      <xdr:col>85</xdr:col>
      <xdr:colOff>127000</xdr:colOff>
      <xdr:row>92</xdr:row>
      <xdr:rowOff>87313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5592298"/>
          <a:ext cx="838200" cy="26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2367</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90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23940</xdr:rowOff>
    </xdr:from>
    <xdr:to>
      <xdr:col>85</xdr:col>
      <xdr:colOff>177800</xdr:colOff>
      <xdr:row>95</xdr:row>
      <xdr:rowOff>125540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3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161798</xdr:rowOff>
    </xdr:from>
    <xdr:to>
      <xdr:col>81</xdr:col>
      <xdr:colOff>50800</xdr:colOff>
      <xdr:row>92</xdr:row>
      <xdr:rowOff>69292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5592298"/>
          <a:ext cx="889000" cy="25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159804</xdr:rowOff>
    </xdr:from>
    <xdr:to>
      <xdr:col>81</xdr:col>
      <xdr:colOff>101600</xdr:colOff>
      <xdr:row>95</xdr:row>
      <xdr:rowOff>89954</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81081</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36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125718</xdr:rowOff>
    </xdr:from>
    <xdr:to>
      <xdr:col>76</xdr:col>
      <xdr:colOff>114300</xdr:colOff>
      <xdr:row>92</xdr:row>
      <xdr:rowOff>69292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5727668"/>
          <a:ext cx="889000" cy="11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16396</xdr:rowOff>
    </xdr:from>
    <xdr:to>
      <xdr:col>76</xdr:col>
      <xdr:colOff>165100</xdr:colOff>
      <xdr:row>95</xdr:row>
      <xdr:rowOff>117996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0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109123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3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125718</xdr:rowOff>
    </xdr:from>
    <xdr:to>
      <xdr:col>71</xdr:col>
      <xdr:colOff>177800</xdr:colOff>
      <xdr:row>92</xdr:row>
      <xdr:rowOff>9589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5727668"/>
          <a:ext cx="8890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159956</xdr:rowOff>
    </xdr:from>
    <xdr:to>
      <xdr:col>72</xdr:col>
      <xdr:colOff>38100</xdr:colOff>
      <xdr:row>95</xdr:row>
      <xdr:rowOff>90106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27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81233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36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80556</xdr:rowOff>
    </xdr:from>
    <xdr:to>
      <xdr:col>67</xdr:col>
      <xdr:colOff>101600</xdr:colOff>
      <xdr:row>96</xdr:row>
      <xdr:rowOff>10706</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36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1833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46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36513</xdr:rowOff>
    </xdr:from>
    <xdr:to>
      <xdr:col>85</xdr:col>
      <xdr:colOff>177800</xdr:colOff>
      <xdr:row>92</xdr:row>
      <xdr:rowOff>138113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580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59390</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566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110998</xdr:rowOff>
    </xdr:from>
    <xdr:to>
      <xdr:col>81</xdr:col>
      <xdr:colOff>101600</xdr:colOff>
      <xdr:row>91</xdr:row>
      <xdr:rowOff>41148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554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57675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531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18492</xdr:rowOff>
    </xdr:from>
    <xdr:to>
      <xdr:col>76</xdr:col>
      <xdr:colOff>165100</xdr:colOff>
      <xdr:row>92</xdr:row>
      <xdr:rowOff>120092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579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136619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556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74918</xdr:rowOff>
    </xdr:from>
    <xdr:to>
      <xdr:col>72</xdr:col>
      <xdr:colOff>38100</xdr:colOff>
      <xdr:row>92</xdr:row>
      <xdr:rowOff>5068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567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21595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545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130239</xdr:rowOff>
    </xdr:from>
    <xdr:to>
      <xdr:col>67</xdr:col>
      <xdr:colOff>101600</xdr:colOff>
      <xdr:row>92</xdr:row>
      <xdr:rowOff>60389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573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76916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550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30353</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173853"/>
          <a:ext cx="1269" cy="155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148480</xdr:rowOff>
    </xdr:from>
    <xdr:ext cx="534377"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4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12,261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30353</xdr:rowOff>
    </xdr:from>
    <xdr:to>
      <xdr:col>116</xdr:col>
      <xdr:colOff>152400</xdr:colOff>
      <xdr:row>30</xdr:row>
      <xdr:rowOff>30353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173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103759</xdr:rowOff>
    </xdr:from>
    <xdr:to>
      <xdr:col>116</xdr:col>
      <xdr:colOff>63500</xdr:colOff>
      <xdr:row>33</xdr:row>
      <xdr:rowOff>75057</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5590159"/>
          <a:ext cx="838200" cy="14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103014</xdr:rowOff>
    </xdr:from>
    <xdr:ext cx="469744"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275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124587</xdr:rowOff>
    </xdr:from>
    <xdr:to>
      <xdr:col>116</xdr:col>
      <xdr:colOff>114300</xdr:colOff>
      <xdr:row>37</xdr:row>
      <xdr:rowOff>54737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296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85979</xdr:rowOff>
    </xdr:from>
    <xdr:to>
      <xdr:col>111</xdr:col>
      <xdr:colOff>177800</xdr:colOff>
      <xdr:row>32</xdr:row>
      <xdr:rowOff>103759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5572379"/>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117729</xdr:rowOff>
    </xdr:from>
    <xdr:to>
      <xdr:col>112</xdr:col>
      <xdr:colOff>38100</xdr:colOff>
      <xdr:row>37</xdr:row>
      <xdr:rowOff>47879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28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39006</xdr:rowOff>
    </xdr:from>
    <xdr:ext cx="469744"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088428" y="638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85979</xdr:rowOff>
    </xdr:from>
    <xdr:to>
      <xdr:col>107</xdr:col>
      <xdr:colOff>50800</xdr:colOff>
      <xdr:row>33</xdr:row>
      <xdr:rowOff>112776</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19545300" y="5572379"/>
          <a:ext cx="889000" cy="19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93472</xdr:rowOff>
    </xdr:from>
    <xdr:to>
      <xdr:col>107</xdr:col>
      <xdr:colOff>101600</xdr:colOff>
      <xdr:row>37</xdr:row>
      <xdr:rowOff>23622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14749</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99428" y="635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33909</xdr:rowOff>
    </xdr:from>
    <xdr:to>
      <xdr:col>102</xdr:col>
      <xdr:colOff>114300</xdr:colOff>
      <xdr:row>33</xdr:row>
      <xdr:rowOff>112776</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5520309"/>
          <a:ext cx="889000" cy="25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118364</xdr:rowOff>
    </xdr:from>
    <xdr:to>
      <xdr:col>102</xdr:col>
      <xdr:colOff>165100</xdr:colOff>
      <xdr:row>37</xdr:row>
      <xdr:rowOff>48514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29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39641</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10428" y="638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102616</xdr:rowOff>
    </xdr:from>
    <xdr:to>
      <xdr:col>98</xdr:col>
      <xdr:colOff>38100</xdr:colOff>
      <xdr:row>37</xdr:row>
      <xdr:rowOff>32766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2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23893</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21428" y="636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24257</xdr:rowOff>
    </xdr:from>
    <xdr:to>
      <xdr:col>116</xdr:col>
      <xdr:colOff>114300</xdr:colOff>
      <xdr:row>33</xdr:row>
      <xdr:rowOff>125857</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568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47134</xdr:rowOff>
    </xdr:from>
    <xdr:ext cx="469744"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553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52959</xdr:rowOff>
    </xdr:from>
    <xdr:to>
      <xdr:col>112</xdr:col>
      <xdr:colOff>38100</xdr:colOff>
      <xdr:row>32</xdr:row>
      <xdr:rowOff>154559</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553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171086</xdr:rowOff>
    </xdr:from>
    <xdr:ext cx="469744"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088428" y="5314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35179</xdr:rowOff>
    </xdr:from>
    <xdr:to>
      <xdr:col>107</xdr:col>
      <xdr:colOff>101600</xdr:colOff>
      <xdr:row>32</xdr:row>
      <xdr:rowOff>136779</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552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153306</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199428" y="529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61976</xdr:rowOff>
    </xdr:from>
    <xdr:to>
      <xdr:col>102</xdr:col>
      <xdr:colOff>165100</xdr:colOff>
      <xdr:row>33</xdr:row>
      <xdr:rowOff>163576</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571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8653</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10428" y="549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154559</xdr:rowOff>
    </xdr:from>
    <xdr:to>
      <xdr:col>98</xdr:col>
      <xdr:colOff>38100</xdr:colOff>
      <xdr:row>32</xdr:row>
      <xdr:rowOff>84709</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546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101236</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21428" y="5244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659,230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円であり、類似団体中高い方から５番目（類似団体加重平均は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609,740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円）となる。類似団体平均と比べて民生費、公債費などが高い水準にあることが要因である。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257,363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円であり、類似団体平均より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12,049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円高い。生活保護費が類似団体平均より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6,302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円高いことや、類似団体と比べて高齢化率が高く（類似団体中高い方から４番目）、老人福祉費が類似団体平均より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円高いことが主な要因である。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公債費は、性質別歳出決算分析表と同様に、震災関連の市債償還による影響が大きくなっている。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兵庫県神戸市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実質収支額については、職員総定数の削減や事務事業の見直しなど行財政改革の着実な取組みにより、継続的に黒字を確保している。</a:t>
          </a:r>
        </a:p>
        <a:p>
          <a:r>
            <a:rPr kumimoji="1" lang="ja-JP" altLang="en-US" sz="1400">
              <a:latin typeface="ＭＳ ゴシック" pitchFamily="49" charset="-128"/>
              <a:ea typeface="ＭＳ ゴシック" pitchFamily="49" charset="-128"/>
            </a:rPr>
            <a:t>　実質単年度収支については、地方交付税の精算制度による減額措置への対応のために、財政調整基金を取り崩したことなどにより、赤字となっている。</a:t>
          </a:r>
        </a:p>
        <a:p>
          <a:r>
            <a:rPr kumimoji="1" lang="ja-JP" altLang="en-US" sz="1400">
              <a:latin typeface="ＭＳ ゴシック" pitchFamily="49" charset="-128"/>
              <a:ea typeface="ＭＳ ゴシック" pitchFamily="49" charset="-128"/>
            </a:rPr>
            <a:t>　なお、財政調整基金残高については、前述のとおり取崩しを行ったため、前年度比で減少している。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兵庫県神戸市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少子高齢化の進行や新型コロナウイルス感染症の影響などに伴う乗車料収入の減少等により、自動車事業会計においては依然として資金不足が生じているが、宅地造成事業を行う新都市整備事業会計や上下水道事業の会計などにおいて資金の剰余が生じており、連結実質黒字を確保している。</a:t>
          </a:r>
        </a:p>
        <a:p>
          <a:r>
            <a:rPr kumimoji="1" lang="ja-JP" altLang="en-US" sz="1400">
              <a:latin typeface="ＭＳ ゴシック" pitchFamily="49" charset="-128"/>
              <a:ea typeface="ＭＳ ゴシック" pitchFamily="49" charset="-128"/>
            </a:rPr>
            <a:t>　自動車事業会計については、引き続き人件費の抑制などのコスト削減や、乗客増対策などの経営改善に取り組んでいく。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兵庫県神戸市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令和６年度については、特定財源の額が減少している一方で、償還の進捗による元利償還金の額も減少しているため、実質公債費比率の分子は前年度に比べて約</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億円減少している。</a:t>
          </a:r>
        </a:p>
        <a:p>
          <a:r>
            <a:rPr kumimoji="1" lang="ja-JP" altLang="en-US" sz="1400">
              <a:latin typeface="ＭＳ ゴシック" pitchFamily="49" charset="-128"/>
              <a:ea typeface="ＭＳ ゴシック" pitchFamily="49" charset="-128"/>
            </a:rPr>
            <a:t>　今後も財政健全化指標の適正な水準を維持しながら、将来世代に大きな負担を残さないことを基本とした健全で持続可能な財政運営をさらに加速させていく。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一般会計における臨時財政対策債の基金積立額が増加していること等により、令和５年度末時点での減債基金残高は約</a:t>
          </a:r>
          <a:r>
            <a:rPr kumimoji="1" lang="en-US" altLang="ja-JP" sz="1100">
              <a:solidFill>
                <a:schemeClr val="dk1"/>
              </a:solidFill>
              <a:effectLst/>
              <a:latin typeface="+mn-lt"/>
              <a:ea typeface="+mn-ea"/>
              <a:cs typeface="+mn-cs"/>
            </a:rPr>
            <a:t>317</a:t>
          </a:r>
          <a:r>
            <a:rPr kumimoji="1" lang="ja-JP" altLang="ja-JP" sz="1100">
              <a:solidFill>
                <a:schemeClr val="dk1"/>
              </a:solidFill>
              <a:effectLst/>
              <a:latin typeface="+mn-lt"/>
              <a:ea typeface="+mn-ea"/>
              <a:cs typeface="+mn-cs"/>
            </a:rPr>
            <a:t>億円増加した。</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兵庫県神戸市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令和６年度については、土木債や都市計画債等の増により地方債残高が増加（</a:t>
          </a:r>
          <a:r>
            <a:rPr kumimoji="1" lang="en-US" altLang="ja-JP" sz="1400">
              <a:latin typeface="ＭＳ ゴシック" pitchFamily="49" charset="-128"/>
              <a:ea typeface="ＭＳ ゴシック" pitchFamily="49" charset="-128"/>
            </a:rPr>
            <a:t>+169</a:t>
          </a:r>
          <a:r>
            <a:rPr kumimoji="1" lang="ja-JP" altLang="en-US" sz="1400">
              <a:latin typeface="ＭＳ ゴシック" pitchFamily="49" charset="-128"/>
              <a:ea typeface="ＭＳ ゴシック" pitchFamily="49" charset="-128"/>
            </a:rPr>
            <a:t>億円）したことや、公営企業等繰入見込額が増加（</a:t>
          </a:r>
          <a:r>
            <a:rPr kumimoji="1" lang="en-US" altLang="ja-JP" sz="1400">
              <a:latin typeface="ＭＳ ゴシック" pitchFamily="49" charset="-128"/>
              <a:ea typeface="ＭＳ ゴシック" pitchFamily="49" charset="-128"/>
            </a:rPr>
            <a:t>+67</a:t>
          </a:r>
          <a:r>
            <a:rPr kumimoji="1" lang="ja-JP" altLang="en-US" sz="1400">
              <a:latin typeface="ＭＳ ゴシック" pitchFamily="49" charset="-128"/>
              <a:ea typeface="ＭＳ ゴシック" pitchFamily="49" charset="-128"/>
            </a:rPr>
            <a:t>億円）したこと等により、将来負担比率の分子は、前年度と比較して</a:t>
          </a:r>
          <a:r>
            <a:rPr kumimoji="1" lang="en-US" altLang="ja-JP" sz="1400">
              <a:latin typeface="ＭＳ ゴシック" pitchFamily="49" charset="-128"/>
              <a:ea typeface="ＭＳ ゴシック" pitchFamily="49" charset="-128"/>
            </a:rPr>
            <a:t>142</a:t>
          </a:r>
          <a:r>
            <a:rPr kumimoji="1" lang="ja-JP" altLang="en-US" sz="1400">
              <a:latin typeface="ＭＳ ゴシック" pitchFamily="49" charset="-128"/>
              <a:ea typeface="ＭＳ ゴシック" pitchFamily="49" charset="-128"/>
            </a:rPr>
            <a:t>億円の増加となった。</a:t>
          </a:r>
        </a:p>
        <a:p>
          <a:r>
            <a:rPr kumimoji="1" lang="ja-JP" altLang="en-US" sz="1400">
              <a:latin typeface="ＭＳ ゴシック" pitchFamily="49" charset="-128"/>
              <a:ea typeface="ＭＳ ゴシック" pitchFamily="49" charset="-128"/>
            </a:rPr>
            <a:t>　なお、阪神・淡路大震災以降、危機的な財政状況を改善するために投資を抑制してきたものの、近年は都心三宮の再整備など、暮らしの質・都市の価値を高めるための投資に力を入れていることから、一般会計等に係る地方債の現在高は増加傾向に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兵庫県神戸市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市有地売却益等の積立によりその他特定目的基金残高が増加した一方で、公債費負担軽減のための取崩により減債基金残高が減少し、令和６年度末における基金全体としての残高は３億円減の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短期的には、減債基金等の取崩を予定しているため、基金全体としての残高は減少を見込んでいるが、中長期的には、災害など将来の有事への備えや公共施設の老朽化への対応等、必要となる財源を確保しながら持続可能な財政運営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「市営住宅敷金等積立基金」 ・・・①市営住宅等の敷金の適正な管理・還付のため。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②市営住宅の建替事業の財源に充てるため。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「神戸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SDG</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ｓ貢献基金」　　  ・・・  神戸の豊かな環境を守り、その恵みを将来にわたって享受し続けられる持続可能な暮らしと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社会の実現に資する事業及びまち・ひと・しごと創生寄附活用事業を推進するため。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「市民福祉振興等基金」　　 ・・・  神戸市民の福祉の向上を目的とする事業を推進するのため。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「公園緑地事業等基金」　 　・・・　公園整備事業の推進や公園施設の管理及び運営、緑化の推進や緑地の保全及び育成等のため。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「災害救助基金」　　　　　 ・・・　災害救助法による救助に要する給与品の事前購入により備蓄物資とするため。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・各種基金において、市有地売却益等の財産収入を積立てたことにより、全体として結果的に約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億円の残高増加となった。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・特定目的基金全体については、将来的に活用が必要となる財源ということも見据え、適切に管理していく。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令和５年度決算剰余金約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億円を積み立てた一方で、地方交付税制度における精算措置を見据え令和３年度に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億円積み立てたうちの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億円を取り崩したことにより減少。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・阪神淡路大震災にかかる復旧・復興事業の財源として取り崩したことにより平成７年度に枯渇したが、その後の行財政改革などにより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億円まで残高を回復させた。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・政令指定都市平均水準（令和６年度決算：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億円程度）を目標として、適正な規模の確保に努めたい。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運用益や臨財債償還基金費等を約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億円積み立てた一方で、約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億円を利子償還財源として取り崩したことにより減少。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・満期一括償還に備えた積立金を活用し、積極的な資金運用を行ってきたことや、行財政改革の取組みなどにより公債費充当財源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を捻出してきたことから、基金運用益の取崩額が相対的に少なく、残高が他の政令指定都市に比して多くなっている。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・今後も資金の効率的な運用を行うとともに、公共施設の老朽化への対応や未来に向けた投資のための公債費充当財源として活用して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1,493,543
1,434,404
556.93
1,005,169,825
984,587,697
1,410,769
463,449,254
1,123,240,309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本市の有形固定資産償却率は、前年度比△</a:t>
          </a:r>
          <a:r>
            <a:rPr kumimoji="1" lang="en-US" altLang="ja-JP" sz="1100">
              <a:latin typeface="ＭＳ Ｐゴシック" panose="020B0600070205080204" pitchFamily="50" charset="-128"/>
              <a:ea typeface="ＭＳ Ｐゴシック" panose="020B0600070205080204" pitchFamily="50" charset="-128"/>
            </a:rPr>
            <a:t>0.6pt</a:t>
          </a:r>
          <a:r>
            <a:rPr kumimoji="1" lang="ja-JP" altLang="en-US" sz="1100">
              <a:latin typeface="ＭＳ Ｐゴシック" panose="020B0600070205080204" pitchFamily="50" charset="-128"/>
              <a:ea typeface="ＭＳ Ｐゴシック" panose="020B0600070205080204" pitchFamily="50" charset="-128"/>
            </a:rPr>
            <a:t>となり、類似団体と比べ高い水準となっている。これは既存ストックの有効活用や重点的・効率的な投資などによる公債費負担の適正化に努めてきたことが影響していると考えられる。</a:t>
          </a:r>
          <a:r>
            <a:rPr kumimoji="1" lang="en-US" altLang="ja-JP" sz="1100">
              <a:latin typeface="ＭＳ Ｐゴシック" panose="020B0600070205080204" pitchFamily="50" charset="-128"/>
              <a:ea typeface="ＭＳ Ｐゴシック" panose="020B0600070205080204" pitchFamily="50" charset="-128"/>
            </a:rPr>
            <a:t>【R06</a:t>
          </a:r>
          <a:r>
            <a:rPr kumimoji="1" lang="ja-JP" altLang="en-US" sz="1100">
              <a:latin typeface="ＭＳ Ｐゴシック" panose="020B0600070205080204" pitchFamily="50" charset="-128"/>
              <a:ea typeface="ＭＳ Ｐゴシック" panose="020B0600070205080204" pitchFamily="50" charset="-128"/>
            </a:rPr>
            <a:t>減価償却率数値：</a:t>
          </a:r>
          <a:r>
            <a:rPr kumimoji="1" lang="en-US" altLang="ja-JP" sz="1100">
              <a:latin typeface="ＭＳ Ｐゴシック" panose="020B0600070205080204" pitchFamily="50" charset="-128"/>
              <a:ea typeface="ＭＳ Ｐゴシック" panose="020B0600070205080204" pitchFamily="50" charset="-128"/>
            </a:rPr>
            <a:t>70.6</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p>
        <a:p>
          <a:r>
            <a:rPr kumimoji="1" lang="ja-JP" altLang="en-US" sz="1100">
              <a:latin typeface="ＭＳ Ｐゴシック" panose="020B0600070205080204" pitchFamily="50" charset="-128"/>
              <a:ea typeface="ＭＳ Ｐゴシック" panose="020B0600070205080204" pitchFamily="50" charset="-128"/>
            </a:rPr>
            <a:t>　神戸市では、令和</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年度に第</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期公共施設等総合管理計画を策定し、施設の長寿命化を推進する一方で、施設の集約化・複合化、転用、廃止など、最適配置を実現することで適正な施設管理を推進していく。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131586</xdr:rowOff>
    </xdr:from>
    <xdr:to>
      <xdr:col>23</xdr:col>
      <xdr:colOff>85090</xdr:colOff>
      <xdr:row>35</xdr:row>
      <xdr:rowOff>51858</xdr:rowOff>
    </xdr:to>
    <xdr:cxnSp macro="">
      <xdr:nvCxnSpPr>
        <xdr:cNvPr id="65" name="直線コネクタ 64"/>
        <xdr:cNvCxnSpPr/>
      </xdr:nvCxnSpPr>
      <xdr:spPr>
        <a:xfrm flipV="1">
          <a:off x="4300220" y="5217936"/>
          <a:ext cx="1270" cy="140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55685</xdr:rowOff>
    </xdr:from>
    <xdr:ext cx="405111" cy="259045"/>
    <xdr:sp macro="" textlink="">
      <xdr:nvSpPr>
        <xdr:cNvPr id="66" name="有形固定資産減価償却率最小値テキスト"/>
        <xdr:cNvSpPr txBox="1"/>
      </xdr:nvSpPr>
      <xdr:spPr>
        <a:xfrm>
          <a:off x="4352925" y="6627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51858</xdr:rowOff>
    </xdr:from>
    <xdr:to>
      <xdr:col>23</xdr:col>
      <xdr:colOff>174625</xdr:colOff>
      <xdr:row>35</xdr:row>
      <xdr:rowOff>51858</xdr:rowOff>
    </xdr:to>
    <xdr:cxnSp macro="">
      <xdr:nvCxnSpPr>
        <xdr:cNvPr id="67" name="直線コネクタ 66"/>
        <xdr:cNvCxnSpPr/>
      </xdr:nvCxnSpPr>
      <xdr:spPr>
        <a:xfrm>
          <a:off x="4213225" y="66241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78263</xdr:rowOff>
    </xdr:from>
    <xdr:ext cx="405111" cy="259045"/>
    <xdr:sp macro="" textlink="">
      <xdr:nvSpPr>
        <xdr:cNvPr id="68" name="有形固定資産減価償却率最大値テキスト"/>
        <xdr:cNvSpPr txBox="1"/>
      </xdr:nvSpPr>
      <xdr:spPr>
        <a:xfrm>
          <a:off x="4352925" y="499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131586</xdr:rowOff>
    </xdr:from>
    <xdr:to>
      <xdr:col>23</xdr:col>
      <xdr:colOff>174625</xdr:colOff>
      <xdr:row>26</xdr:row>
      <xdr:rowOff>131586</xdr:rowOff>
    </xdr:to>
    <xdr:cxnSp macro="">
      <xdr:nvCxnSpPr>
        <xdr:cNvPr id="69" name="直線コネクタ 68"/>
        <xdr:cNvCxnSpPr/>
      </xdr:nvCxnSpPr>
      <xdr:spPr>
        <a:xfrm>
          <a:off x="4213225" y="521793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26052</xdr:rowOff>
    </xdr:from>
    <xdr:ext cx="405111" cy="259045"/>
    <xdr:sp macro="" textlink="">
      <xdr:nvSpPr>
        <xdr:cNvPr id="70" name="有形固定資産減価償却率平均値テキスト"/>
        <xdr:cNvSpPr txBox="1"/>
      </xdr:nvSpPr>
      <xdr:spPr>
        <a:xfrm>
          <a:off x="4352925" y="5772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71" name="フローチャート: 判断 70"/>
        <xdr:cNvSpPr/>
      </xdr:nvSpPr>
      <xdr:spPr>
        <a:xfrm>
          <a:off x="4251325" y="591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114653</xdr:rowOff>
    </xdr:from>
    <xdr:to>
      <xdr:col>19</xdr:col>
      <xdr:colOff>187325</xdr:colOff>
      <xdr:row>31</xdr:row>
      <xdr:rowOff>44803</xdr:rowOff>
    </xdr:to>
    <xdr:sp macro="" textlink="">
      <xdr:nvSpPr>
        <xdr:cNvPr id="72" name="フローチャート: 判断 71"/>
        <xdr:cNvSpPr/>
      </xdr:nvSpPr>
      <xdr:spPr>
        <a:xfrm>
          <a:off x="3616325" y="58614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90664</xdr:rowOff>
    </xdr:from>
    <xdr:to>
      <xdr:col>15</xdr:col>
      <xdr:colOff>187325</xdr:colOff>
      <xdr:row>31</xdr:row>
      <xdr:rowOff>20814</xdr:rowOff>
    </xdr:to>
    <xdr:sp macro="" textlink="">
      <xdr:nvSpPr>
        <xdr:cNvPr id="73" name="フローチャート: 判断 72"/>
        <xdr:cNvSpPr/>
      </xdr:nvSpPr>
      <xdr:spPr>
        <a:xfrm>
          <a:off x="2930525" y="58374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142170</xdr:rowOff>
    </xdr:from>
    <xdr:to>
      <xdr:col>11</xdr:col>
      <xdr:colOff>187325</xdr:colOff>
      <xdr:row>30</xdr:row>
      <xdr:rowOff>72320</xdr:rowOff>
    </xdr:to>
    <xdr:sp macro="" textlink="">
      <xdr:nvSpPr>
        <xdr:cNvPr id="74" name="フローチャート: 判断 73"/>
        <xdr:cNvSpPr/>
      </xdr:nvSpPr>
      <xdr:spPr>
        <a:xfrm>
          <a:off x="2244725" y="57238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34220</xdr:rowOff>
    </xdr:from>
    <xdr:to>
      <xdr:col>7</xdr:col>
      <xdr:colOff>187325</xdr:colOff>
      <xdr:row>29</xdr:row>
      <xdr:rowOff>135820</xdr:rowOff>
    </xdr:to>
    <xdr:sp macro="" textlink="">
      <xdr:nvSpPr>
        <xdr:cNvPr id="75" name="フローチャート: 判断 74"/>
        <xdr:cNvSpPr/>
      </xdr:nvSpPr>
      <xdr:spPr>
        <a:xfrm>
          <a:off x="1558925" y="56158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104070</xdr:rowOff>
    </xdr:from>
    <xdr:to>
      <xdr:col>23</xdr:col>
      <xdr:colOff>136525</xdr:colOff>
      <xdr:row>34</xdr:row>
      <xdr:rowOff>34220</xdr:rowOff>
    </xdr:to>
    <xdr:sp macro="" textlink="">
      <xdr:nvSpPr>
        <xdr:cNvPr id="81" name="楕円 80"/>
        <xdr:cNvSpPr/>
      </xdr:nvSpPr>
      <xdr:spPr>
        <a:xfrm>
          <a:off x="4251325" y="6346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82497</xdr:rowOff>
    </xdr:from>
    <xdr:ext cx="405111" cy="259045"/>
    <xdr:sp macro="" textlink="">
      <xdr:nvSpPr>
        <xdr:cNvPr id="82" name="有形固定資産減価償却率該当値テキスト"/>
        <xdr:cNvSpPr txBox="1"/>
      </xdr:nvSpPr>
      <xdr:spPr>
        <a:xfrm>
          <a:off x="4352925" y="632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4586</xdr:rowOff>
    </xdr:from>
    <xdr:to>
      <xdr:col>19</xdr:col>
      <xdr:colOff>187325</xdr:colOff>
      <xdr:row>34</xdr:row>
      <xdr:rowOff>106186</xdr:rowOff>
    </xdr:to>
    <xdr:sp macro="" textlink="">
      <xdr:nvSpPr>
        <xdr:cNvPr id="83" name="楕円 82"/>
        <xdr:cNvSpPr/>
      </xdr:nvSpPr>
      <xdr:spPr>
        <a:xfrm>
          <a:off x="3616325" y="64117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154870</xdr:rowOff>
    </xdr:from>
    <xdr:to>
      <xdr:col>23</xdr:col>
      <xdr:colOff>85725</xdr:colOff>
      <xdr:row>34</xdr:row>
      <xdr:rowOff>55386</xdr:rowOff>
    </xdr:to>
    <xdr:cxnSp macro="">
      <xdr:nvCxnSpPr>
        <xdr:cNvPr id="84" name="直線コネクタ 83"/>
        <xdr:cNvCxnSpPr/>
      </xdr:nvCxnSpPr>
      <xdr:spPr>
        <a:xfrm flipV="1">
          <a:off x="3667125" y="6396920"/>
          <a:ext cx="635000" cy="6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68086</xdr:rowOff>
    </xdr:from>
    <xdr:to>
      <xdr:col>15</xdr:col>
      <xdr:colOff>187325</xdr:colOff>
      <xdr:row>33</xdr:row>
      <xdr:rowOff>169686</xdr:rowOff>
    </xdr:to>
    <xdr:sp macro="" textlink="">
      <xdr:nvSpPr>
        <xdr:cNvPr id="85" name="楕円 84"/>
        <xdr:cNvSpPr/>
      </xdr:nvSpPr>
      <xdr:spPr>
        <a:xfrm>
          <a:off x="2930525" y="63101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118886</xdr:rowOff>
    </xdr:from>
    <xdr:to>
      <xdr:col>19</xdr:col>
      <xdr:colOff>136525</xdr:colOff>
      <xdr:row>34</xdr:row>
      <xdr:rowOff>55386</xdr:rowOff>
    </xdr:to>
    <xdr:cxnSp macro="">
      <xdr:nvCxnSpPr>
        <xdr:cNvPr id="86" name="直線コネクタ 85"/>
        <xdr:cNvCxnSpPr/>
      </xdr:nvCxnSpPr>
      <xdr:spPr>
        <a:xfrm>
          <a:off x="2981325" y="6360936"/>
          <a:ext cx="6858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119592</xdr:rowOff>
    </xdr:from>
    <xdr:to>
      <xdr:col>11</xdr:col>
      <xdr:colOff>187325</xdr:colOff>
      <xdr:row>33</xdr:row>
      <xdr:rowOff>49742</xdr:rowOff>
    </xdr:to>
    <xdr:sp macro="" textlink="">
      <xdr:nvSpPr>
        <xdr:cNvPr id="87" name="楕円 86"/>
        <xdr:cNvSpPr/>
      </xdr:nvSpPr>
      <xdr:spPr>
        <a:xfrm>
          <a:off x="2244725" y="61965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170392</xdr:rowOff>
    </xdr:from>
    <xdr:to>
      <xdr:col>15</xdr:col>
      <xdr:colOff>136525</xdr:colOff>
      <xdr:row>33</xdr:row>
      <xdr:rowOff>118886</xdr:rowOff>
    </xdr:to>
    <xdr:cxnSp macro="">
      <xdr:nvCxnSpPr>
        <xdr:cNvPr id="88" name="直線コネクタ 87"/>
        <xdr:cNvCxnSpPr/>
      </xdr:nvCxnSpPr>
      <xdr:spPr>
        <a:xfrm>
          <a:off x="2295525" y="6240992"/>
          <a:ext cx="685800" cy="11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59620</xdr:rowOff>
    </xdr:from>
    <xdr:to>
      <xdr:col>7</xdr:col>
      <xdr:colOff>187325</xdr:colOff>
      <xdr:row>32</xdr:row>
      <xdr:rowOff>161220</xdr:rowOff>
    </xdr:to>
    <xdr:sp macro="" textlink="">
      <xdr:nvSpPr>
        <xdr:cNvPr id="89" name="楕円 88"/>
        <xdr:cNvSpPr/>
      </xdr:nvSpPr>
      <xdr:spPr>
        <a:xfrm>
          <a:off x="1558925" y="61365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110420</xdr:rowOff>
    </xdr:from>
    <xdr:to>
      <xdr:col>11</xdr:col>
      <xdr:colOff>136525</xdr:colOff>
      <xdr:row>32</xdr:row>
      <xdr:rowOff>170392</xdr:rowOff>
    </xdr:to>
    <xdr:cxnSp macro="">
      <xdr:nvCxnSpPr>
        <xdr:cNvPr id="90" name="直線コネクタ 89"/>
        <xdr:cNvCxnSpPr/>
      </xdr:nvCxnSpPr>
      <xdr:spPr>
        <a:xfrm>
          <a:off x="1609725" y="6187370"/>
          <a:ext cx="6858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61330</xdr:rowOff>
    </xdr:from>
    <xdr:ext cx="405111" cy="259045"/>
    <xdr:sp macro="" textlink="">
      <xdr:nvSpPr>
        <xdr:cNvPr id="91" name="n_1aveValue有形固定資産減価償却率"/>
        <xdr:cNvSpPr txBox="1"/>
      </xdr:nvSpPr>
      <xdr:spPr>
        <a:xfrm>
          <a:off x="3470919" y="5642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37341</xdr:rowOff>
    </xdr:from>
    <xdr:ext cx="405111" cy="259045"/>
    <xdr:sp macro="" textlink="">
      <xdr:nvSpPr>
        <xdr:cNvPr id="92" name="n_2aveValue有形固定資産減価償却率"/>
        <xdr:cNvSpPr txBox="1"/>
      </xdr:nvSpPr>
      <xdr:spPr>
        <a:xfrm>
          <a:off x="2797819" y="561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88847</xdr:rowOff>
    </xdr:from>
    <xdr:ext cx="405111" cy="259045"/>
    <xdr:sp macro="" textlink="">
      <xdr:nvSpPr>
        <xdr:cNvPr id="93" name="n_3aveValue有形固定資産減価償却率"/>
        <xdr:cNvSpPr txBox="1"/>
      </xdr:nvSpPr>
      <xdr:spPr>
        <a:xfrm>
          <a:off x="2112019" y="550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152347</xdr:rowOff>
    </xdr:from>
    <xdr:ext cx="405111" cy="259045"/>
    <xdr:sp macro="" textlink="">
      <xdr:nvSpPr>
        <xdr:cNvPr id="94" name="n_4aveValue有形固定資産減価償却率"/>
        <xdr:cNvSpPr txBox="1"/>
      </xdr:nvSpPr>
      <xdr:spPr>
        <a:xfrm>
          <a:off x="1426219" y="540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97313</xdr:rowOff>
    </xdr:from>
    <xdr:ext cx="405111" cy="259045"/>
    <xdr:sp macro="" textlink="">
      <xdr:nvSpPr>
        <xdr:cNvPr id="95" name="n_1mainValue有形固定資産減価償却率"/>
        <xdr:cNvSpPr txBox="1"/>
      </xdr:nvSpPr>
      <xdr:spPr>
        <a:xfrm>
          <a:off x="3470919" y="6504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160813</xdr:rowOff>
    </xdr:from>
    <xdr:ext cx="405111" cy="259045"/>
    <xdr:sp macro="" textlink="">
      <xdr:nvSpPr>
        <xdr:cNvPr id="96" name="n_2mainValue有形固定資産減価償却率"/>
        <xdr:cNvSpPr txBox="1"/>
      </xdr:nvSpPr>
      <xdr:spPr>
        <a:xfrm>
          <a:off x="2797819" y="640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40869</xdr:rowOff>
    </xdr:from>
    <xdr:ext cx="405111" cy="259045"/>
    <xdr:sp macro="" textlink="">
      <xdr:nvSpPr>
        <xdr:cNvPr id="97" name="n_3mainValue有形固定資産減価償却率"/>
        <xdr:cNvSpPr txBox="1"/>
      </xdr:nvSpPr>
      <xdr:spPr>
        <a:xfrm>
          <a:off x="2112019" y="6282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152347</xdr:rowOff>
    </xdr:from>
    <xdr:ext cx="405111" cy="259045"/>
    <xdr:sp macro="" textlink="">
      <xdr:nvSpPr>
        <xdr:cNvPr id="98" name="n_4mainValue有形固定資産減価償却率"/>
        <xdr:cNvSpPr txBox="1"/>
      </xdr:nvSpPr>
      <xdr:spPr>
        <a:xfrm>
          <a:off x="1426219" y="622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xdr:cNvSpPr/>
      </xdr:nvSpPr>
      <xdr:spPr>
        <a:xfrm>
          <a:off x="12403169" y="4490496"/>
          <a:ext cx="942912"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[ 1,038.8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土木債等の地方債残高の増加に伴い、将来負担額は増加したことに加え、臨時財政対策債発行可能額の減少等により、分母となる充当可能な一般財源等の金額が減少したため、昨年度と比較して増加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昨年度同様、全体としては政令市中位程度となっている。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今後は引き続き公債費の適正化を推し進めるとともに、経常経費の見直しを進めていくことにより、健全な財政運営を目指していく。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8" name="テキスト ボックス 117"/>
        <xdr:cNvSpPr txBox="1"/>
      </xdr:nvSpPr>
      <xdr:spPr>
        <a:xfrm>
          <a:off x="9705751" y="611755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xdr:cNvSpPr txBox="1"/>
      </xdr:nvSpPr>
      <xdr:spPr>
        <a:xfrm>
          <a:off x="9758836" y="50825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xdr:cNvSpPr txBox="1"/>
      </xdr:nvSpPr>
      <xdr:spPr>
        <a:xfrm>
          <a:off x="9861428" y="4735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95363</xdr:rowOff>
    </xdr:from>
    <xdr:to>
      <xdr:col>76</xdr:col>
      <xdr:colOff>21589</xdr:colOff>
      <xdr:row>34</xdr:row>
      <xdr:rowOff>117997</xdr:rowOff>
    </xdr:to>
    <xdr:cxnSp macro="">
      <xdr:nvCxnSpPr>
        <xdr:cNvPr id="128" name="直線コネクタ 127"/>
        <xdr:cNvCxnSpPr/>
      </xdr:nvCxnSpPr>
      <xdr:spPr>
        <a:xfrm flipV="1">
          <a:off x="13323570" y="5181713"/>
          <a:ext cx="1269" cy="1343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121824</xdr:rowOff>
    </xdr:from>
    <xdr:ext cx="560923" cy="259045"/>
    <xdr:sp macro="" textlink="">
      <xdr:nvSpPr>
        <xdr:cNvPr id="129" name="債務償還比率最小値テキスト"/>
        <xdr:cNvSpPr txBox="1"/>
      </xdr:nvSpPr>
      <xdr:spPr>
        <a:xfrm>
          <a:off x="13376275" y="652897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117997</xdr:rowOff>
    </xdr:from>
    <xdr:to>
      <xdr:col>76</xdr:col>
      <xdr:colOff>111125</xdr:colOff>
      <xdr:row>34</xdr:row>
      <xdr:rowOff>117997</xdr:rowOff>
    </xdr:to>
    <xdr:cxnSp macro="">
      <xdr:nvCxnSpPr>
        <xdr:cNvPr id="130" name="直線コネクタ 129"/>
        <xdr:cNvCxnSpPr/>
      </xdr:nvCxnSpPr>
      <xdr:spPr>
        <a:xfrm>
          <a:off x="13255625" y="65251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42040</xdr:rowOff>
    </xdr:from>
    <xdr:ext cx="469744" cy="259045"/>
    <xdr:sp macro="" textlink="">
      <xdr:nvSpPr>
        <xdr:cNvPr id="131" name="債務償還比率最大値テキスト"/>
        <xdr:cNvSpPr txBox="1"/>
      </xdr:nvSpPr>
      <xdr:spPr>
        <a:xfrm>
          <a:off x="13376275" y="4963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95363</xdr:rowOff>
    </xdr:from>
    <xdr:to>
      <xdr:col>76</xdr:col>
      <xdr:colOff>111125</xdr:colOff>
      <xdr:row>26</xdr:row>
      <xdr:rowOff>95363</xdr:rowOff>
    </xdr:to>
    <xdr:cxnSp macro="">
      <xdr:nvCxnSpPr>
        <xdr:cNvPr id="132" name="直線コネクタ 131"/>
        <xdr:cNvCxnSpPr/>
      </xdr:nvCxnSpPr>
      <xdr:spPr>
        <a:xfrm>
          <a:off x="13255625" y="51817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104065</xdr:rowOff>
    </xdr:from>
    <xdr:ext cx="469744" cy="259045"/>
    <xdr:sp macro="" textlink="">
      <xdr:nvSpPr>
        <xdr:cNvPr id="133" name="債務償還比率平均値テキスト"/>
        <xdr:cNvSpPr txBox="1"/>
      </xdr:nvSpPr>
      <xdr:spPr>
        <a:xfrm>
          <a:off x="13376275" y="5685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81188</xdr:rowOff>
    </xdr:from>
    <xdr:to>
      <xdr:col>76</xdr:col>
      <xdr:colOff>73025</xdr:colOff>
      <xdr:row>31</xdr:row>
      <xdr:rowOff>11338</xdr:rowOff>
    </xdr:to>
    <xdr:sp macro="" textlink="">
      <xdr:nvSpPr>
        <xdr:cNvPr id="134" name="フローチャート: 判断 133"/>
        <xdr:cNvSpPr/>
      </xdr:nvSpPr>
      <xdr:spPr>
        <a:xfrm>
          <a:off x="13293725" y="58279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25294</xdr:rowOff>
    </xdr:from>
    <xdr:to>
      <xdr:col>72</xdr:col>
      <xdr:colOff>123825</xdr:colOff>
      <xdr:row>30</xdr:row>
      <xdr:rowOff>126894</xdr:rowOff>
    </xdr:to>
    <xdr:sp macro="" textlink="">
      <xdr:nvSpPr>
        <xdr:cNvPr id="135" name="フローチャート: 判断 134"/>
        <xdr:cNvSpPr/>
      </xdr:nvSpPr>
      <xdr:spPr>
        <a:xfrm>
          <a:off x="12639675" y="5772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43526</xdr:rowOff>
    </xdr:from>
    <xdr:to>
      <xdr:col>68</xdr:col>
      <xdr:colOff>123825</xdr:colOff>
      <xdr:row>30</xdr:row>
      <xdr:rowOff>145126</xdr:rowOff>
    </xdr:to>
    <xdr:sp macro="" textlink="">
      <xdr:nvSpPr>
        <xdr:cNvPr id="136" name="フローチャート: 判断 135"/>
        <xdr:cNvSpPr/>
      </xdr:nvSpPr>
      <xdr:spPr>
        <a:xfrm>
          <a:off x="11953875" y="579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39857</xdr:rowOff>
    </xdr:from>
    <xdr:to>
      <xdr:col>64</xdr:col>
      <xdr:colOff>123825</xdr:colOff>
      <xdr:row>29</xdr:row>
      <xdr:rowOff>141457</xdr:rowOff>
    </xdr:to>
    <xdr:sp macro="" textlink="">
      <xdr:nvSpPr>
        <xdr:cNvPr id="137" name="フローチャート: 判断 136"/>
        <xdr:cNvSpPr/>
      </xdr:nvSpPr>
      <xdr:spPr>
        <a:xfrm>
          <a:off x="11268075" y="5621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42637</xdr:rowOff>
    </xdr:from>
    <xdr:to>
      <xdr:col>60</xdr:col>
      <xdr:colOff>123825</xdr:colOff>
      <xdr:row>31</xdr:row>
      <xdr:rowOff>144237</xdr:rowOff>
    </xdr:to>
    <xdr:sp macro="" textlink="">
      <xdr:nvSpPr>
        <xdr:cNvPr id="138" name="フローチャート: 判断 137"/>
        <xdr:cNvSpPr/>
      </xdr:nvSpPr>
      <xdr:spPr>
        <a:xfrm>
          <a:off x="10582275" y="595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61708</xdr:rowOff>
    </xdr:from>
    <xdr:to>
      <xdr:col>76</xdr:col>
      <xdr:colOff>73025</xdr:colOff>
      <xdr:row>31</xdr:row>
      <xdr:rowOff>163308</xdr:rowOff>
    </xdr:to>
    <xdr:sp macro="" textlink="">
      <xdr:nvSpPr>
        <xdr:cNvPr id="144" name="楕円 143"/>
        <xdr:cNvSpPr/>
      </xdr:nvSpPr>
      <xdr:spPr>
        <a:xfrm>
          <a:off x="13293725" y="59735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40135</xdr:rowOff>
    </xdr:from>
    <xdr:ext cx="560923" cy="259045"/>
    <xdr:sp macro="" textlink="">
      <xdr:nvSpPr>
        <xdr:cNvPr id="145" name="債務償還比率該当値テキスト"/>
        <xdr:cNvSpPr txBox="1"/>
      </xdr:nvSpPr>
      <xdr:spPr>
        <a:xfrm>
          <a:off x="13376275" y="595198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43406</xdr:rowOff>
    </xdr:from>
    <xdr:to>
      <xdr:col>72</xdr:col>
      <xdr:colOff>123825</xdr:colOff>
      <xdr:row>30</xdr:row>
      <xdr:rowOff>145006</xdr:rowOff>
    </xdr:to>
    <xdr:sp macro="" textlink="">
      <xdr:nvSpPr>
        <xdr:cNvPr id="146" name="楕円 145"/>
        <xdr:cNvSpPr/>
      </xdr:nvSpPr>
      <xdr:spPr>
        <a:xfrm>
          <a:off x="12639675" y="579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94206</xdr:rowOff>
    </xdr:from>
    <xdr:to>
      <xdr:col>76</xdr:col>
      <xdr:colOff>22225</xdr:colOff>
      <xdr:row>31</xdr:row>
      <xdr:rowOff>112508</xdr:rowOff>
    </xdr:to>
    <xdr:cxnSp macro="">
      <xdr:nvCxnSpPr>
        <xdr:cNvPr id="147" name="直線コネクタ 146"/>
        <xdr:cNvCxnSpPr/>
      </xdr:nvCxnSpPr>
      <xdr:spPr>
        <a:xfrm>
          <a:off x="12690475" y="5840956"/>
          <a:ext cx="635000" cy="18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146918</xdr:rowOff>
    </xdr:from>
    <xdr:to>
      <xdr:col>68</xdr:col>
      <xdr:colOff>123825</xdr:colOff>
      <xdr:row>31</xdr:row>
      <xdr:rowOff>77068</xdr:rowOff>
    </xdr:to>
    <xdr:sp macro="" textlink="">
      <xdr:nvSpPr>
        <xdr:cNvPr id="148" name="楕円 147"/>
        <xdr:cNvSpPr/>
      </xdr:nvSpPr>
      <xdr:spPr>
        <a:xfrm>
          <a:off x="11953875" y="58936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94206</xdr:rowOff>
    </xdr:from>
    <xdr:to>
      <xdr:col>72</xdr:col>
      <xdr:colOff>73025</xdr:colOff>
      <xdr:row>31</xdr:row>
      <xdr:rowOff>26268</xdr:rowOff>
    </xdr:to>
    <xdr:cxnSp macro="">
      <xdr:nvCxnSpPr>
        <xdr:cNvPr id="149" name="直線コネクタ 148"/>
        <xdr:cNvCxnSpPr/>
      </xdr:nvCxnSpPr>
      <xdr:spPr>
        <a:xfrm flipV="1">
          <a:off x="12004675" y="5840956"/>
          <a:ext cx="685800" cy="9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84116</xdr:rowOff>
    </xdr:from>
    <xdr:to>
      <xdr:col>64</xdr:col>
      <xdr:colOff>123825</xdr:colOff>
      <xdr:row>30</xdr:row>
      <xdr:rowOff>14266</xdr:rowOff>
    </xdr:to>
    <xdr:sp macro="" textlink="">
      <xdr:nvSpPr>
        <xdr:cNvPr id="150" name="楕円 149"/>
        <xdr:cNvSpPr/>
      </xdr:nvSpPr>
      <xdr:spPr>
        <a:xfrm>
          <a:off x="11268075" y="56657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134916</xdr:rowOff>
    </xdr:from>
    <xdr:to>
      <xdr:col>68</xdr:col>
      <xdr:colOff>73025</xdr:colOff>
      <xdr:row>31</xdr:row>
      <xdr:rowOff>26268</xdr:rowOff>
    </xdr:to>
    <xdr:cxnSp macro="">
      <xdr:nvCxnSpPr>
        <xdr:cNvPr id="151" name="直線コネクタ 150"/>
        <xdr:cNvCxnSpPr/>
      </xdr:nvCxnSpPr>
      <xdr:spPr>
        <a:xfrm>
          <a:off x="11318875" y="5716566"/>
          <a:ext cx="685800" cy="22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164070</xdr:rowOff>
    </xdr:from>
    <xdr:to>
      <xdr:col>60</xdr:col>
      <xdr:colOff>123825</xdr:colOff>
      <xdr:row>31</xdr:row>
      <xdr:rowOff>94220</xdr:rowOff>
    </xdr:to>
    <xdr:sp macro="" textlink="">
      <xdr:nvSpPr>
        <xdr:cNvPr id="152" name="楕円 151"/>
        <xdr:cNvSpPr/>
      </xdr:nvSpPr>
      <xdr:spPr>
        <a:xfrm>
          <a:off x="10582275" y="5910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134916</xdr:rowOff>
    </xdr:from>
    <xdr:to>
      <xdr:col>64</xdr:col>
      <xdr:colOff>73025</xdr:colOff>
      <xdr:row>31</xdr:row>
      <xdr:rowOff>43420</xdr:rowOff>
    </xdr:to>
    <xdr:cxnSp macro="">
      <xdr:nvCxnSpPr>
        <xdr:cNvPr id="153" name="直線コネクタ 152"/>
        <xdr:cNvCxnSpPr/>
      </xdr:nvCxnSpPr>
      <xdr:spPr>
        <a:xfrm flipV="1">
          <a:off x="10633075" y="5716566"/>
          <a:ext cx="685800" cy="23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143421</xdr:rowOff>
    </xdr:from>
    <xdr:ext cx="469744" cy="259045"/>
    <xdr:sp macro="" textlink="">
      <xdr:nvSpPr>
        <xdr:cNvPr id="154" name="n_1aveValue債務償還比率"/>
        <xdr:cNvSpPr txBox="1"/>
      </xdr:nvSpPr>
      <xdr:spPr>
        <a:xfrm>
          <a:off x="12461952" y="555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161653</xdr:rowOff>
    </xdr:from>
    <xdr:ext cx="469744" cy="259045"/>
    <xdr:sp macro="" textlink="">
      <xdr:nvSpPr>
        <xdr:cNvPr id="155" name="n_2aveValue債務償還比率"/>
        <xdr:cNvSpPr txBox="1"/>
      </xdr:nvSpPr>
      <xdr:spPr>
        <a:xfrm>
          <a:off x="11788852" y="55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157984</xdr:rowOff>
    </xdr:from>
    <xdr:ext cx="469744" cy="259045"/>
    <xdr:sp macro="" textlink="">
      <xdr:nvSpPr>
        <xdr:cNvPr id="156" name="n_3aveValue債務償還比率"/>
        <xdr:cNvSpPr txBox="1"/>
      </xdr:nvSpPr>
      <xdr:spPr>
        <a:xfrm>
          <a:off x="11103052" y="5409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31</xdr:row>
      <xdr:rowOff>135364</xdr:rowOff>
    </xdr:from>
    <xdr:ext cx="560923" cy="259045"/>
    <xdr:sp macro="" textlink="">
      <xdr:nvSpPr>
        <xdr:cNvPr id="157" name="n_4aveValue債務償還比率"/>
        <xdr:cNvSpPr txBox="1"/>
      </xdr:nvSpPr>
      <xdr:spPr>
        <a:xfrm>
          <a:off x="10390713" y="604721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136133</xdr:rowOff>
    </xdr:from>
    <xdr:ext cx="469744" cy="259045"/>
    <xdr:sp macro="" textlink="">
      <xdr:nvSpPr>
        <xdr:cNvPr id="158" name="n_1mainValue債務償還比率"/>
        <xdr:cNvSpPr txBox="1"/>
      </xdr:nvSpPr>
      <xdr:spPr>
        <a:xfrm>
          <a:off x="12461952" y="5882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68195</xdr:rowOff>
    </xdr:from>
    <xdr:ext cx="469744" cy="259045"/>
    <xdr:sp macro="" textlink="">
      <xdr:nvSpPr>
        <xdr:cNvPr id="159" name="n_2mainValue債務償還比率"/>
        <xdr:cNvSpPr txBox="1"/>
      </xdr:nvSpPr>
      <xdr:spPr>
        <a:xfrm>
          <a:off x="11788852" y="598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5393</xdr:rowOff>
    </xdr:from>
    <xdr:ext cx="469744" cy="259045"/>
    <xdr:sp macro="" textlink="">
      <xdr:nvSpPr>
        <xdr:cNvPr id="160" name="n_3mainValue債務償還比率"/>
        <xdr:cNvSpPr txBox="1"/>
      </xdr:nvSpPr>
      <xdr:spPr>
        <a:xfrm>
          <a:off x="11103052" y="5752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110747</xdr:rowOff>
    </xdr:from>
    <xdr:ext cx="469744" cy="259045"/>
    <xdr:sp macro="" textlink="">
      <xdr:nvSpPr>
        <xdr:cNvPr id="161" name="n_4mainValue債務償還比率"/>
        <xdr:cNvSpPr txBox="1"/>
      </xdr:nvSpPr>
      <xdr:spPr>
        <a:xfrm>
          <a:off x="10417252" y="569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1,493,543
1,434,404
556.93
1,005,169,825
984,587,697
1,410,769
463,449,254
1,123,240,309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xdr:cNvSpPr txBox="1"/>
      </xdr:nvSpPr>
      <xdr:spPr>
        <a:xfrm>
          <a:off x="339891" y="677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35052</xdr:rowOff>
    </xdr:from>
    <xdr:to>
      <xdr:col>24</xdr:col>
      <xdr:colOff>62865</xdr:colOff>
      <xdr:row>42</xdr:row>
      <xdr:rowOff>48768</xdr:rowOff>
    </xdr:to>
    <xdr:cxnSp macro="">
      <xdr:nvCxnSpPr>
        <xdr:cNvPr id="55" name="直線コネクタ 54"/>
        <xdr:cNvCxnSpPr/>
      </xdr:nvCxnSpPr>
      <xdr:spPr>
        <a:xfrm flipV="1">
          <a:off x="4177665" y="5819902"/>
          <a:ext cx="0" cy="1169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xdr:cNvSpPr txBox="1"/>
      </xdr:nvSpPr>
      <xdr:spPr>
        <a:xfrm>
          <a:off x="4216400" y="6993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xdr:cNvCxnSpPr/>
      </xdr:nvCxnSpPr>
      <xdr:spPr>
        <a:xfrm>
          <a:off x="4108450" y="69893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153179</xdr:rowOff>
    </xdr:from>
    <xdr:ext cx="405111" cy="259045"/>
    <xdr:sp macro="" textlink="">
      <xdr:nvSpPr>
        <xdr:cNvPr id="58" name="【道路】&#10;有形固定資産減価償却率最大値テキスト"/>
        <xdr:cNvSpPr txBox="1"/>
      </xdr:nvSpPr>
      <xdr:spPr>
        <a:xfrm>
          <a:off x="4216400" y="560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35052</xdr:rowOff>
    </xdr:from>
    <xdr:to>
      <xdr:col>24</xdr:col>
      <xdr:colOff>152400</xdr:colOff>
      <xdr:row>35</xdr:row>
      <xdr:rowOff>35052</xdr:rowOff>
    </xdr:to>
    <xdr:cxnSp macro="">
      <xdr:nvCxnSpPr>
        <xdr:cNvPr id="59" name="直線コネクタ 58"/>
        <xdr:cNvCxnSpPr/>
      </xdr:nvCxnSpPr>
      <xdr:spPr>
        <a:xfrm>
          <a:off x="4108450" y="58199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102125</xdr:rowOff>
    </xdr:from>
    <xdr:ext cx="405111" cy="259045"/>
    <xdr:sp macro="" textlink="">
      <xdr:nvSpPr>
        <xdr:cNvPr id="60" name="【道路】&#10;有形固定資産減価償却率平均値テキスト"/>
        <xdr:cNvSpPr txBox="1"/>
      </xdr:nvSpPr>
      <xdr:spPr>
        <a:xfrm>
          <a:off x="4216400" y="65473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123698</xdr:rowOff>
    </xdr:from>
    <xdr:to>
      <xdr:col>24</xdr:col>
      <xdr:colOff>114300</xdr:colOff>
      <xdr:row>40</xdr:row>
      <xdr:rowOff>53848</xdr:rowOff>
    </xdr:to>
    <xdr:sp macro="" textlink="">
      <xdr:nvSpPr>
        <xdr:cNvPr id="61" name="フローチャート: 判断 60"/>
        <xdr:cNvSpPr/>
      </xdr:nvSpPr>
      <xdr:spPr>
        <a:xfrm>
          <a:off x="4127500" y="65689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96266</xdr:rowOff>
    </xdr:from>
    <xdr:to>
      <xdr:col>20</xdr:col>
      <xdr:colOff>38100</xdr:colOff>
      <xdr:row>40</xdr:row>
      <xdr:rowOff>26416</xdr:rowOff>
    </xdr:to>
    <xdr:sp macro="" textlink="">
      <xdr:nvSpPr>
        <xdr:cNvPr id="62" name="フローチャート: 判断 61"/>
        <xdr:cNvSpPr/>
      </xdr:nvSpPr>
      <xdr:spPr>
        <a:xfrm>
          <a:off x="3384550" y="65415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68834</xdr:rowOff>
    </xdr:from>
    <xdr:to>
      <xdr:col>15</xdr:col>
      <xdr:colOff>101600</xdr:colOff>
      <xdr:row>39</xdr:row>
      <xdr:rowOff>170434</xdr:rowOff>
    </xdr:to>
    <xdr:sp macro="" textlink="">
      <xdr:nvSpPr>
        <xdr:cNvPr id="63" name="フローチャート: 判断 62"/>
        <xdr:cNvSpPr/>
      </xdr:nvSpPr>
      <xdr:spPr>
        <a:xfrm>
          <a:off x="2571750" y="65140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macro="" textlink="">
      <xdr:nvSpPr>
        <xdr:cNvPr id="64" name="フローチャート: 判断 63"/>
        <xdr:cNvSpPr/>
      </xdr:nvSpPr>
      <xdr:spPr>
        <a:xfrm>
          <a:off x="1778000" y="649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13970</xdr:rowOff>
    </xdr:from>
    <xdr:to>
      <xdr:col>6</xdr:col>
      <xdr:colOff>38100</xdr:colOff>
      <xdr:row>39</xdr:row>
      <xdr:rowOff>115570</xdr:rowOff>
    </xdr:to>
    <xdr:sp macro="" textlink="">
      <xdr:nvSpPr>
        <xdr:cNvPr id="65" name="フローチャート: 判断 64"/>
        <xdr:cNvSpPr/>
      </xdr:nvSpPr>
      <xdr:spPr>
        <a:xfrm>
          <a:off x="984250" y="6459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155702</xdr:rowOff>
    </xdr:from>
    <xdr:to>
      <xdr:col>24</xdr:col>
      <xdr:colOff>114300</xdr:colOff>
      <xdr:row>39</xdr:row>
      <xdr:rowOff>85852</xdr:rowOff>
    </xdr:to>
    <xdr:sp macro="" textlink="">
      <xdr:nvSpPr>
        <xdr:cNvPr id="71" name="楕円 70"/>
        <xdr:cNvSpPr/>
      </xdr:nvSpPr>
      <xdr:spPr>
        <a:xfrm>
          <a:off x="4127500" y="64358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7129</xdr:rowOff>
    </xdr:from>
    <xdr:ext cx="405111" cy="259045"/>
    <xdr:sp macro="" textlink="">
      <xdr:nvSpPr>
        <xdr:cNvPr id="72" name="【道路】&#10;有形固定資産減価償却率該当値テキスト"/>
        <xdr:cNvSpPr txBox="1"/>
      </xdr:nvSpPr>
      <xdr:spPr>
        <a:xfrm>
          <a:off x="4216400" y="628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135128</xdr:rowOff>
    </xdr:from>
    <xdr:to>
      <xdr:col>20</xdr:col>
      <xdr:colOff>38100</xdr:colOff>
      <xdr:row>39</xdr:row>
      <xdr:rowOff>65278</xdr:rowOff>
    </xdr:to>
    <xdr:sp macro="" textlink="">
      <xdr:nvSpPr>
        <xdr:cNvPr id="73" name="楕円 72"/>
        <xdr:cNvSpPr/>
      </xdr:nvSpPr>
      <xdr:spPr>
        <a:xfrm>
          <a:off x="3384550" y="64152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14478</xdr:rowOff>
    </xdr:from>
    <xdr:to>
      <xdr:col>24</xdr:col>
      <xdr:colOff>63500</xdr:colOff>
      <xdr:row>39</xdr:row>
      <xdr:rowOff>35052</xdr:rowOff>
    </xdr:to>
    <xdr:cxnSp macro="">
      <xdr:nvCxnSpPr>
        <xdr:cNvPr id="74" name="直線コネクタ 73"/>
        <xdr:cNvCxnSpPr/>
      </xdr:nvCxnSpPr>
      <xdr:spPr>
        <a:xfrm>
          <a:off x="3429000" y="6459728"/>
          <a:ext cx="7493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89408</xdr:rowOff>
    </xdr:from>
    <xdr:to>
      <xdr:col>15</xdr:col>
      <xdr:colOff>101600</xdr:colOff>
      <xdr:row>39</xdr:row>
      <xdr:rowOff>19558</xdr:rowOff>
    </xdr:to>
    <xdr:sp macro="" textlink="">
      <xdr:nvSpPr>
        <xdr:cNvPr id="75" name="楕円 74"/>
        <xdr:cNvSpPr/>
      </xdr:nvSpPr>
      <xdr:spPr>
        <a:xfrm>
          <a:off x="2571750" y="63695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140208</xdr:rowOff>
    </xdr:from>
    <xdr:to>
      <xdr:col>19</xdr:col>
      <xdr:colOff>177800</xdr:colOff>
      <xdr:row>39</xdr:row>
      <xdr:rowOff>14478</xdr:rowOff>
    </xdr:to>
    <xdr:cxnSp macro="">
      <xdr:nvCxnSpPr>
        <xdr:cNvPr id="76" name="直線コネクタ 75"/>
        <xdr:cNvCxnSpPr/>
      </xdr:nvCxnSpPr>
      <xdr:spPr>
        <a:xfrm>
          <a:off x="2622550" y="6420358"/>
          <a:ext cx="8064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43688</xdr:rowOff>
    </xdr:from>
    <xdr:to>
      <xdr:col>10</xdr:col>
      <xdr:colOff>165100</xdr:colOff>
      <xdr:row>38</xdr:row>
      <xdr:rowOff>145288</xdr:rowOff>
    </xdr:to>
    <xdr:sp macro="" textlink="">
      <xdr:nvSpPr>
        <xdr:cNvPr id="77" name="楕円 76"/>
        <xdr:cNvSpPr/>
      </xdr:nvSpPr>
      <xdr:spPr>
        <a:xfrm>
          <a:off x="1778000" y="632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94488</xdr:rowOff>
    </xdr:from>
    <xdr:to>
      <xdr:col>15</xdr:col>
      <xdr:colOff>50800</xdr:colOff>
      <xdr:row>38</xdr:row>
      <xdr:rowOff>140208</xdr:rowOff>
    </xdr:to>
    <xdr:cxnSp macro="">
      <xdr:nvCxnSpPr>
        <xdr:cNvPr id="78" name="直線コネクタ 77"/>
        <xdr:cNvCxnSpPr/>
      </xdr:nvCxnSpPr>
      <xdr:spPr>
        <a:xfrm>
          <a:off x="1828800" y="6374638"/>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4826</xdr:rowOff>
    </xdr:from>
    <xdr:to>
      <xdr:col>6</xdr:col>
      <xdr:colOff>38100</xdr:colOff>
      <xdr:row>38</xdr:row>
      <xdr:rowOff>106426</xdr:rowOff>
    </xdr:to>
    <xdr:sp macro="" textlink="">
      <xdr:nvSpPr>
        <xdr:cNvPr id="79" name="楕円 78"/>
        <xdr:cNvSpPr/>
      </xdr:nvSpPr>
      <xdr:spPr>
        <a:xfrm>
          <a:off x="984250" y="62849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55626</xdr:rowOff>
    </xdr:from>
    <xdr:to>
      <xdr:col>10</xdr:col>
      <xdr:colOff>114300</xdr:colOff>
      <xdr:row>38</xdr:row>
      <xdr:rowOff>94488</xdr:rowOff>
    </xdr:to>
    <xdr:cxnSp macro="">
      <xdr:nvCxnSpPr>
        <xdr:cNvPr id="80" name="直線コネクタ 79"/>
        <xdr:cNvCxnSpPr/>
      </xdr:nvCxnSpPr>
      <xdr:spPr>
        <a:xfrm>
          <a:off x="1028700" y="6335776"/>
          <a:ext cx="8001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40</xdr:row>
      <xdr:rowOff>17543</xdr:rowOff>
    </xdr:from>
    <xdr:ext cx="405111" cy="259045"/>
    <xdr:sp macro="" textlink="">
      <xdr:nvSpPr>
        <xdr:cNvPr id="81" name="n_1aveValue【道路】&#10;有形固定資産減価償却率"/>
        <xdr:cNvSpPr txBox="1"/>
      </xdr:nvSpPr>
      <xdr:spPr>
        <a:xfrm>
          <a:off x="3239144" y="662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161561</xdr:rowOff>
    </xdr:from>
    <xdr:ext cx="405111" cy="259045"/>
    <xdr:sp macro="" textlink="">
      <xdr:nvSpPr>
        <xdr:cNvPr id="82" name="n_2aveValue【道路】&#10;有形固定資産減価償却率"/>
        <xdr:cNvSpPr txBox="1"/>
      </xdr:nvSpPr>
      <xdr:spPr>
        <a:xfrm>
          <a:off x="2439044" y="6606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143273</xdr:rowOff>
    </xdr:from>
    <xdr:ext cx="405111" cy="259045"/>
    <xdr:sp macro="" textlink="">
      <xdr:nvSpPr>
        <xdr:cNvPr id="83" name="n_3aveValue【道路】&#10;有形固定資産減価償却率"/>
        <xdr:cNvSpPr txBox="1"/>
      </xdr:nvSpPr>
      <xdr:spPr>
        <a:xfrm>
          <a:off x="1645294" y="658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106697</xdr:rowOff>
    </xdr:from>
    <xdr:ext cx="405111" cy="259045"/>
    <xdr:sp macro="" textlink="">
      <xdr:nvSpPr>
        <xdr:cNvPr id="84" name="n_4aveValue【道路】&#10;有形固定資産減価償却率"/>
        <xdr:cNvSpPr txBox="1"/>
      </xdr:nvSpPr>
      <xdr:spPr>
        <a:xfrm>
          <a:off x="851544" y="655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81805</xdr:rowOff>
    </xdr:from>
    <xdr:ext cx="405111" cy="259045"/>
    <xdr:sp macro="" textlink="">
      <xdr:nvSpPr>
        <xdr:cNvPr id="85" name="n_1mainValue【道路】&#10;有形固定資産減価償却率"/>
        <xdr:cNvSpPr txBox="1"/>
      </xdr:nvSpPr>
      <xdr:spPr>
        <a:xfrm>
          <a:off x="3239144" y="619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36085</xdr:rowOff>
    </xdr:from>
    <xdr:ext cx="405111" cy="259045"/>
    <xdr:sp macro="" textlink="">
      <xdr:nvSpPr>
        <xdr:cNvPr id="86" name="n_2mainValue【道路】&#10;有形固定資産減価償却率"/>
        <xdr:cNvSpPr txBox="1"/>
      </xdr:nvSpPr>
      <xdr:spPr>
        <a:xfrm>
          <a:off x="2439044" y="615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161815</xdr:rowOff>
    </xdr:from>
    <xdr:ext cx="405111" cy="259045"/>
    <xdr:sp macro="" textlink="">
      <xdr:nvSpPr>
        <xdr:cNvPr id="87" name="n_3mainValue【道路】&#10;有形固定資産減価償却率"/>
        <xdr:cNvSpPr txBox="1"/>
      </xdr:nvSpPr>
      <xdr:spPr>
        <a:xfrm>
          <a:off x="1645294" y="6111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122953</xdr:rowOff>
    </xdr:from>
    <xdr:ext cx="405111" cy="259045"/>
    <xdr:sp macro="" textlink="">
      <xdr:nvSpPr>
        <xdr:cNvPr id="88" name="n_4mainValue【道路】&#10;有形固定資産減価償却率"/>
        <xdr:cNvSpPr txBox="1"/>
      </xdr:nvSpPr>
      <xdr:spPr>
        <a:xfrm>
          <a:off x="851544" y="6072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43434</xdr:rowOff>
    </xdr:from>
    <xdr:to>
      <xdr:col>54</xdr:col>
      <xdr:colOff>189865</xdr:colOff>
      <xdr:row>41</xdr:row>
      <xdr:rowOff>45974</xdr:rowOff>
    </xdr:to>
    <xdr:cxnSp macro="">
      <xdr:nvCxnSpPr>
        <xdr:cNvPr id="112" name="直線コネクタ 111"/>
        <xdr:cNvCxnSpPr/>
      </xdr:nvCxnSpPr>
      <xdr:spPr>
        <a:xfrm flipV="1">
          <a:off x="9429115" y="5498084"/>
          <a:ext cx="0" cy="1323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49801</xdr:rowOff>
    </xdr:from>
    <xdr:ext cx="469744" cy="259045"/>
    <xdr:sp macro="" textlink="">
      <xdr:nvSpPr>
        <xdr:cNvPr id="113" name="【道路】&#10;一人当たり延長最小値テキスト"/>
        <xdr:cNvSpPr txBox="1"/>
      </xdr:nvSpPr>
      <xdr:spPr>
        <a:xfrm>
          <a:off x="9467850"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45974</xdr:rowOff>
    </xdr:from>
    <xdr:to>
      <xdr:col>55</xdr:col>
      <xdr:colOff>88900</xdr:colOff>
      <xdr:row>41</xdr:row>
      <xdr:rowOff>45974</xdr:rowOff>
    </xdr:to>
    <xdr:cxnSp macro="">
      <xdr:nvCxnSpPr>
        <xdr:cNvPr id="114" name="直線コネクタ 113"/>
        <xdr:cNvCxnSpPr/>
      </xdr:nvCxnSpPr>
      <xdr:spPr>
        <a:xfrm>
          <a:off x="9359900" y="68214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161561</xdr:rowOff>
    </xdr:from>
    <xdr:ext cx="534377" cy="259045"/>
    <xdr:sp macro="" textlink="">
      <xdr:nvSpPr>
        <xdr:cNvPr id="115" name="【道路】&#10;一人当たり延長最大値テキスト"/>
        <xdr:cNvSpPr txBox="1"/>
      </xdr:nvSpPr>
      <xdr:spPr>
        <a:xfrm>
          <a:off x="9467850" y="528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43434</xdr:rowOff>
    </xdr:from>
    <xdr:to>
      <xdr:col>55</xdr:col>
      <xdr:colOff>88900</xdr:colOff>
      <xdr:row>33</xdr:row>
      <xdr:rowOff>43434</xdr:rowOff>
    </xdr:to>
    <xdr:cxnSp macro="">
      <xdr:nvCxnSpPr>
        <xdr:cNvPr id="116" name="直線コネクタ 115"/>
        <xdr:cNvCxnSpPr/>
      </xdr:nvCxnSpPr>
      <xdr:spPr>
        <a:xfrm>
          <a:off x="9359900" y="54980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7" name="【道路】&#10;一人当たり延長平均値テキスト"/>
        <xdr:cNvSpPr txBox="1"/>
      </xdr:nvSpPr>
      <xdr:spPr>
        <a:xfrm>
          <a:off x="9467850" y="6511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88138</xdr:rowOff>
    </xdr:from>
    <xdr:to>
      <xdr:col>55</xdr:col>
      <xdr:colOff>50800</xdr:colOff>
      <xdr:row>40</xdr:row>
      <xdr:rowOff>18288</xdr:rowOff>
    </xdr:to>
    <xdr:sp macro="" textlink="">
      <xdr:nvSpPr>
        <xdr:cNvPr id="118" name="フローチャート: 判断 117"/>
        <xdr:cNvSpPr/>
      </xdr:nvSpPr>
      <xdr:spPr>
        <a:xfrm>
          <a:off x="9398000" y="65333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88392</xdr:rowOff>
    </xdr:from>
    <xdr:to>
      <xdr:col>50</xdr:col>
      <xdr:colOff>165100</xdr:colOff>
      <xdr:row>40</xdr:row>
      <xdr:rowOff>18542</xdr:rowOff>
    </xdr:to>
    <xdr:sp macro="" textlink="">
      <xdr:nvSpPr>
        <xdr:cNvPr id="119" name="フローチャート: 判断 118"/>
        <xdr:cNvSpPr/>
      </xdr:nvSpPr>
      <xdr:spPr>
        <a:xfrm>
          <a:off x="8636000" y="65336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89154</xdr:rowOff>
    </xdr:from>
    <xdr:to>
      <xdr:col>46</xdr:col>
      <xdr:colOff>38100</xdr:colOff>
      <xdr:row>40</xdr:row>
      <xdr:rowOff>19304</xdr:rowOff>
    </xdr:to>
    <xdr:sp macro="" textlink="">
      <xdr:nvSpPr>
        <xdr:cNvPr id="120" name="フローチャート: 判断 119"/>
        <xdr:cNvSpPr/>
      </xdr:nvSpPr>
      <xdr:spPr>
        <a:xfrm>
          <a:off x="7842250" y="65344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89408</xdr:rowOff>
    </xdr:from>
    <xdr:to>
      <xdr:col>41</xdr:col>
      <xdr:colOff>101600</xdr:colOff>
      <xdr:row>40</xdr:row>
      <xdr:rowOff>19558</xdr:rowOff>
    </xdr:to>
    <xdr:sp macro="" textlink="">
      <xdr:nvSpPr>
        <xdr:cNvPr id="121" name="フローチャート: 判断 120"/>
        <xdr:cNvSpPr/>
      </xdr:nvSpPr>
      <xdr:spPr>
        <a:xfrm>
          <a:off x="7029450" y="65346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91059</xdr:rowOff>
    </xdr:from>
    <xdr:to>
      <xdr:col>36</xdr:col>
      <xdr:colOff>165100</xdr:colOff>
      <xdr:row>40</xdr:row>
      <xdr:rowOff>21209</xdr:rowOff>
    </xdr:to>
    <xdr:sp macro="" textlink="">
      <xdr:nvSpPr>
        <xdr:cNvPr id="122" name="フローチャート: 判断 121"/>
        <xdr:cNvSpPr/>
      </xdr:nvSpPr>
      <xdr:spPr>
        <a:xfrm>
          <a:off x="6235700" y="65363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37465</xdr:rowOff>
    </xdr:from>
    <xdr:to>
      <xdr:col>55</xdr:col>
      <xdr:colOff>50800</xdr:colOff>
      <xdr:row>39</xdr:row>
      <xdr:rowOff>139065</xdr:rowOff>
    </xdr:to>
    <xdr:sp macro="" textlink="">
      <xdr:nvSpPr>
        <xdr:cNvPr id="128" name="楕円 127"/>
        <xdr:cNvSpPr/>
      </xdr:nvSpPr>
      <xdr:spPr>
        <a:xfrm>
          <a:off x="9398000" y="64827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60342</xdr:rowOff>
    </xdr:from>
    <xdr:ext cx="469744" cy="259045"/>
    <xdr:sp macro="" textlink="">
      <xdr:nvSpPr>
        <xdr:cNvPr id="129" name="【道路】&#10;一人当たり延長該当値テキスト"/>
        <xdr:cNvSpPr txBox="1"/>
      </xdr:nvSpPr>
      <xdr:spPr>
        <a:xfrm>
          <a:off x="9467850" y="6340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39624</xdr:rowOff>
    </xdr:from>
    <xdr:to>
      <xdr:col>50</xdr:col>
      <xdr:colOff>165100</xdr:colOff>
      <xdr:row>39</xdr:row>
      <xdr:rowOff>141224</xdr:rowOff>
    </xdr:to>
    <xdr:sp macro="" textlink="">
      <xdr:nvSpPr>
        <xdr:cNvPr id="130" name="楕円 129"/>
        <xdr:cNvSpPr/>
      </xdr:nvSpPr>
      <xdr:spPr>
        <a:xfrm>
          <a:off x="8636000" y="648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88265</xdr:rowOff>
    </xdr:from>
    <xdr:to>
      <xdr:col>55</xdr:col>
      <xdr:colOff>0</xdr:colOff>
      <xdr:row>39</xdr:row>
      <xdr:rowOff>90424</xdr:rowOff>
    </xdr:to>
    <xdr:cxnSp macro="">
      <xdr:nvCxnSpPr>
        <xdr:cNvPr id="131" name="直線コネクタ 130"/>
        <xdr:cNvCxnSpPr/>
      </xdr:nvCxnSpPr>
      <xdr:spPr>
        <a:xfrm flipV="1">
          <a:off x="8686800" y="6533515"/>
          <a:ext cx="74295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43180</xdr:rowOff>
    </xdr:from>
    <xdr:to>
      <xdr:col>46</xdr:col>
      <xdr:colOff>38100</xdr:colOff>
      <xdr:row>39</xdr:row>
      <xdr:rowOff>144780</xdr:rowOff>
    </xdr:to>
    <xdr:sp macro="" textlink="">
      <xdr:nvSpPr>
        <xdr:cNvPr id="132" name="楕円 131"/>
        <xdr:cNvSpPr/>
      </xdr:nvSpPr>
      <xdr:spPr>
        <a:xfrm>
          <a:off x="7842250" y="64884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90424</xdr:rowOff>
    </xdr:from>
    <xdr:to>
      <xdr:col>50</xdr:col>
      <xdr:colOff>114300</xdr:colOff>
      <xdr:row>39</xdr:row>
      <xdr:rowOff>93980</xdr:rowOff>
    </xdr:to>
    <xdr:cxnSp macro="">
      <xdr:nvCxnSpPr>
        <xdr:cNvPr id="133" name="直線コネクタ 132"/>
        <xdr:cNvCxnSpPr/>
      </xdr:nvCxnSpPr>
      <xdr:spPr>
        <a:xfrm flipV="1">
          <a:off x="7886700" y="6535674"/>
          <a:ext cx="8001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45466</xdr:rowOff>
    </xdr:from>
    <xdr:to>
      <xdr:col>41</xdr:col>
      <xdr:colOff>101600</xdr:colOff>
      <xdr:row>39</xdr:row>
      <xdr:rowOff>147066</xdr:rowOff>
    </xdr:to>
    <xdr:sp macro="" textlink="">
      <xdr:nvSpPr>
        <xdr:cNvPr id="134" name="楕円 133"/>
        <xdr:cNvSpPr/>
      </xdr:nvSpPr>
      <xdr:spPr>
        <a:xfrm>
          <a:off x="7029450" y="649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93980</xdr:rowOff>
    </xdr:from>
    <xdr:to>
      <xdr:col>45</xdr:col>
      <xdr:colOff>177800</xdr:colOff>
      <xdr:row>39</xdr:row>
      <xdr:rowOff>96266</xdr:rowOff>
    </xdr:to>
    <xdr:cxnSp macro="">
      <xdr:nvCxnSpPr>
        <xdr:cNvPr id="135" name="直線コネクタ 134"/>
        <xdr:cNvCxnSpPr/>
      </xdr:nvCxnSpPr>
      <xdr:spPr>
        <a:xfrm flipV="1">
          <a:off x="7080250" y="6539230"/>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48387</xdr:rowOff>
    </xdr:from>
    <xdr:to>
      <xdr:col>36</xdr:col>
      <xdr:colOff>165100</xdr:colOff>
      <xdr:row>39</xdr:row>
      <xdr:rowOff>149987</xdr:rowOff>
    </xdr:to>
    <xdr:sp macro="" textlink="">
      <xdr:nvSpPr>
        <xdr:cNvPr id="136" name="楕円 135"/>
        <xdr:cNvSpPr/>
      </xdr:nvSpPr>
      <xdr:spPr>
        <a:xfrm>
          <a:off x="6235700" y="649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96266</xdr:rowOff>
    </xdr:from>
    <xdr:to>
      <xdr:col>41</xdr:col>
      <xdr:colOff>50800</xdr:colOff>
      <xdr:row>39</xdr:row>
      <xdr:rowOff>99187</xdr:rowOff>
    </xdr:to>
    <xdr:cxnSp macro="">
      <xdr:nvCxnSpPr>
        <xdr:cNvPr id="137" name="直線コネクタ 136"/>
        <xdr:cNvCxnSpPr/>
      </xdr:nvCxnSpPr>
      <xdr:spPr>
        <a:xfrm flipV="1">
          <a:off x="6286500" y="6541516"/>
          <a:ext cx="79375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9669</xdr:rowOff>
    </xdr:from>
    <xdr:ext cx="469744" cy="259045"/>
    <xdr:sp macro="" textlink="">
      <xdr:nvSpPr>
        <xdr:cNvPr id="138" name="n_1aveValue【道路】&#10;一人当たり延長"/>
        <xdr:cNvSpPr txBox="1"/>
      </xdr:nvSpPr>
      <xdr:spPr>
        <a:xfrm>
          <a:off x="8458277" y="662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10431</xdr:rowOff>
    </xdr:from>
    <xdr:ext cx="469744" cy="259045"/>
    <xdr:sp macro="" textlink="">
      <xdr:nvSpPr>
        <xdr:cNvPr id="139" name="n_2aveValue【道路】&#10;一人当たり延長"/>
        <xdr:cNvSpPr txBox="1"/>
      </xdr:nvSpPr>
      <xdr:spPr>
        <a:xfrm>
          <a:off x="7677227" y="662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10685</xdr:rowOff>
    </xdr:from>
    <xdr:ext cx="469744" cy="259045"/>
    <xdr:sp macro="" textlink="">
      <xdr:nvSpPr>
        <xdr:cNvPr id="140" name="n_3aveValue【道路】&#10;一人当たり延長"/>
        <xdr:cNvSpPr txBox="1"/>
      </xdr:nvSpPr>
      <xdr:spPr>
        <a:xfrm>
          <a:off x="6864427" y="662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12336</xdr:rowOff>
    </xdr:from>
    <xdr:ext cx="469744" cy="259045"/>
    <xdr:sp macro="" textlink="">
      <xdr:nvSpPr>
        <xdr:cNvPr id="141" name="n_4aveValue【道路】&#10;一人当たり延長"/>
        <xdr:cNvSpPr txBox="1"/>
      </xdr:nvSpPr>
      <xdr:spPr>
        <a:xfrm>
          <a:off x="6070677" y="662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157751</xdr:rowOff>
    </xdr:from>
    <xdr:ext cx="469744" cy="259045"/>
    <xdr:sp macro="" textlink="">
      <xdr:nvSpPr>
        <xdr:cNvPr id="142" name="n_1mainValue【道路】&#10;一人当たり延長"/>
        <xdr:cNvSpPr txBox="1"/>
      </xdr:nvSpPr>
      <xdr:spPr>
        <a:xfrm>
          <a:off x="8458277" y="627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161307</xdr:rowOff>
    </xdr:from>
    <xdr:ext cx="469744" cy="259045"/>
    <xdr:sp macro="" textlink="">
      <xdr:nvSpPr>
        <xdr:cNvPr id="143" name="n_2mainValue【道路】&#10;一人当たり延長"/>
        <xdr:cNvSpPr txBox="1"/>
      </xdr:nvSpPr>
      <xdr:spPr>
        <a:xfrm>
          <a:off x="7677227" y="627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163593</xdr:rowOff>
    </xdr:from>
    <xdr:ext cx="469744" cy="259045"/>
    <xdr:sp macro="" textlink="">
      <xdr:nvSpPr>
        <xdr:cNvPr id="144" name="n_3mainValue【道路】&#10;一人当たり延長"/>
        <xdr:cNvSpPr txBox="1"/>
      </xdr:nvSpPr>
      <xdr:spPr>
        <a:xfrm>
          <a:off x="6864427" y="627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166514</xdr:rowOff>
    </xdr:from>
    <xdr:ext cx="469744" cy="259045"/>
    <xdr:sp macro="" textlink="">
      <xdr:nvSpPr>
        <xdr:cNvPr id="145" name="n_4mainValue【道路】&#10;一人当たり延長"/>
        <xdr:cNvSpPr txBox="1"/>
      </xdr:nvSpPr>
      <xdr:spPr>
        <a:xfrm>
          <a:off x="6070677" y="62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xdr:cNvSpPr txBox="1"/>
      </xdr:nvSpPr>
      <xdr:spPr>
        <a:xfrm>
          <a:off x="3398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129540</xdr:rowOff>
    </xdr:from>
    <xdr:to>
      <xdr:col>24</xdr:col>
      <xdr:colOff>62865</xdr:colOff>
      <xdr:row>64</xdr:row>
      <xdr:rowOff>87630</xdr:rowOff>
    </xdr:to>
    <xdr:cxnSp macro="">
      <xdr:nvCxnSpPr>
        <xdr:cNvPr id="169" name="直線コネクタ 168"/>
        <xdr:cNvCxnSpPr/>
      </xdr:nvCxnSpPr>
      <xdr:spPr>
        <a:xfrm flipV="1">
          <a:off x="4177665" y="9381490"/>
          <a:ext cx="0" cy="1278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91457</xdr:rowOff>
    </xdr:from>
    <xdr:ext cx="405111" cy="259045"/>
    <xdr:sp macro="" textlink="">
      <xdr:nvSpPr>
        <xdr:cNvPr id="170" name="【橋りょう・トンネル】&#10;有形固定資産減価償却率最小値テキスト"/>
        <xdr:cNvSpPr txBox="1"/>
      </xdr:nvSpPr>
      <xdr:spPr>
        <a:xfrm>
          <a:off x="4216400"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87630</xdr:rowOff>
    </xdr:from>
    <xdr:to>
      <xdr:col>24</xdr:col>
      <xdr:colOff>152400</xdr:colOff>
      <xdr:row>64</xdr:row>
      <xdr:rowOff>87630</xdr:rowOff>
    </xdr:to>
    <xdr:cxnSp macro="">
      <xdr:nvCxnSpPr>
        <xdr:cNvPr id="171" name="直線コネクタ 170"/>
        <xdr:cNvCxnSpPr/>
      </xdr:nvCxnSpPr>
      <xdr:spPr>
        <a:xfrm>
          <a:off x="4108450" y="106603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76217</xdr:rowOff>
    </xdr:from>
    <xdr:ext cx="405111" cy="259045"/>
    <xdr:sp macro="" textlink="">
      <xdr:nvSpPr>
        <xdr:cNvPr id="172" name="【橋りょう・トンネル】&#10;有形固定資産減価償却率最大値テキスト"/>
        <xdr:cNvSpPr txBox="1"/>
      </xdr:nvSpPr>
      <xdr:spPr>
        <a:xfrm>
          <a:off x="4216400" y="916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129540</xdr:rowOff>
    </xdr:from>
    <xdr:to>
      <xdr:col>24</xdr:col>
      <xdr:colOff>152400</xdr:colOff>
      <xdr:row>56</xdr:row>
      <xdr:rowOff>129540</xdr:rowOff>
    </xdr:to>
    <xdr:cxnSp macro="">
      <xdr:nvCxnSpPr>
        <xdr:cNvPr id="173" name="直線コネクタ 172"/>
        <xdr:cNvCxnSpPr/>
      </xdr:nvCxnSpPr>
      <xdr:spPr>
        <a:xfrm>
          <a:off x="4108450" y="93814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130192</xdr:rowOff>
    </xdr:from>
    <xdr:ext cx="405111" cy="259045"/>
    <xdr:sp macro="" textlink="">
      <xdr:nvSpPr>
        <xdr:cNvPr id="174" name="【橋りょう・トンネル】&#10;有形固定資産減価償却率平均値テキスト"/>
        <xdr:cNvSpPr txBox="1"/>
      </xdr:nvSpPr>
      <xdr:spPr>
        <a:xfrm>
          <a:off x="42164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107315</xdr:rowOff>
    </xdr:from>
    <xdr:to>
      <xdr:col>24</xdr:col>
      <xdr:colOff>114300</xdr:colOff>
      <xdr:row>63</xdr:row>
      <xdr:rowOff>37465</xdr:rowOff>
    </xdr:to>
    <xdr:sp macro="" textlink="">
      <xdr:nvSpPr>
        <xdr:cNvPr id="175" name="フローチャート: 判断 174"/>
        <xdr:cNvSpPr/>
      </xdr:nvSpPr>
      <xdr:spPr>
        <a:xfrm>
          <a:off x="4127500" y="10349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84455</xdr:rowOff>
    </xdr:from>
    <xdr:to>
      <xdr:col>20</xdr:col>
      <xdr:colOff>38100</xdr:colOff>
      <xdr:row>63</xdr:row>
      <xdr:rowOff>14605</xdr:rowOff>
    </xdr:to>
    <xdr:sp macro="" textlink="">
      <xdr:nvSpPr>
        <xdr:cNvPr id="176" name="フローチャート: 判断 175"/>
        <xdr:cNvSpPr/>
      </xdr:nvSpPr>
      <xdr:spPr>
        <a:xfrm>
          <a:off x="3384550" y="103270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52070</xdr:rowOff>
    </xdr:from>
    <xdr:to>
      <xdr:col>15</xdr:col>
      <xdr:colOff>101600</xdr:colOff>
      <xdr:row>62</xdr:row>
      <xdr:rowOff>153670</xdr:rowOff>
    </xdr:to>
    <xdr:sp macro="" textlink="">
      <xdr:nvSpPr>
        <xdr:cNvPr id="177" name="フローチャート: 判断 176"/>
        <xdr:cNvSpPr/>
      </xdr:nvSpPr>
      <xdr:spPr>
        <a:xfrm>
          <a:off x="2571750" y="1029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27305</xdr:rowOff>
    </xdr:from>
    <xdr:to>
      <xdr:col>10</xdr:col>
      <xdr:colOff>165100</xdr:colOff>
      <xdr:row>62</xdr:row>
      <xdr:rowOff>128905</xdr:rowOff>
    </xdr:to>
    <xdr:sp macro="" textlink="">
      <xdr:nvSpPr>
        <xdr:cNvPr id="178" name="フローチャート: 判断 177"/>
        <xdr:cNvSpPr/>
      </xdr:nvSpPr>
      <xdr:spPr>
        <a:xfrm>
          <a:off x="1778000" y="1026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6350</xdr:rowOff>
    </xdr:from>
    <xdr:to>
      <xdr:col>6</xdr:col>
      <xdr:colOff>38100</xdr:colOff>
      <xdr:row>62</xdr:row>
      <xdr:rowOff>107950</xdr:rowOff>
    </xdr:to>
    <xdr:sp macro="" textlink="">
      <xdr:nvSpPr>
        <xdr:cNvPr id="179" name="フローチャート: 判断 178"/>
        <xdr:cNvSpPr/>
      </xdr:nvSpPr>
      <xdr:spPr>
        <a:xfrm>
          <a:off x="984250" y="10248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124460</xdr:rowOff>
    </xdr:from>
    <xdr:to>
      <xdr:col>24</xdr:col>
      <xdr:colOff>114300</xdr:colOff>
      <xdr:row>63</xdr:row>
      <xdr:rowOff>54610</xdr:rowOff>
    </xdr:to>
    <xdr:sp macro="" textlink="">
      <xdr:nvSpPr>
        <xdr:cNvPr id="185" name="楕円 184"/>
        <xdr:cNvSpPr/>
      </xdr:nvSpPr>
      <xdr:spPr>
        <a:xfrm>
          <a:off x="4127500" y="103670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102887</xdr:rowOff>
    </xdr:from>
    <xdr:ext cx="405111" cy="259045"/>
    <xdr:sp macro="" textlink="">
      <xdr:nvSpPr>
        <xdr:cNvPr id="186" name="【橋りょう・トンネル】&#10;有形固定資産減価償却率該当値テキスト"/>
        <xdr:cNvSpPr txBox="1"/>
      </xdr:nvSpPr>
      <xdr:spPr>
        <a:xfrm>
          <a:off x="4216400" y="1034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114935</xdr:rowOff>
    </xdr:from>
    <xdr:to>
      <xdr:col>20</xdr:col>
      <xdr:colOff>38100</xdr:colOff>
      <xdr:row>63</xdr:row>
      <xdr:rowOff>45085</xdr:rowOff>
    </xdr:to>
    <xdr:sp macro="" textlink="">
      <xdr:nvSpPr>
        <xdr:cNvPr id="187" name="楕円 186"/>
        <xdr:cNvSpPr/>
      </xdr:nvSpPr>
      <xdr:spPr>
        <a:xfrm>
          <a:off x="3384550" y="103574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165735</xdr:rowOff>
    </xdr:from>
    <xdr:to>
      <xdr:col>24</xdr:col>
      <xdr:colOff>63500</xdr:colOff>
      <xdr:row>63</xdr:row>
      <xdr:rowOff>3810</xdr:rowOff>
    </xdr:to>
    <xdr:cxnSp macro="">
      <xdr:nvCxnSpPr>
        <xdr:cNvPr id="188" name="直線コネクタ 187"/>
        <xdr:cNvCxnSpPr/>
      </xdr:nvCxnSpPr>
      <xdr:spPr>
        <a:xfrm>
          <a:off x="3429000" y="10408285"/>
          <a:ext cx="7493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88265</xdr:rowOff>
    </xdr:from>
    <xdr:to>
      <xdr:col>15</xdr:col>
      <xdr:colOff>101600</xdr:colOff>
      <xdr:row>63</xdr:row>
      <xdr:rowOff>18415</xdr:rowOff>
    </xdr:to>
    <xdr:sp macro="" textlink="">
      <xdr:nvSpPr>
        <xdr:cNvPr id="189" name="楕円 188"/>
        <xdr:cNvSpPr/>
      </xdr:nvSpPr>
      <xdr:spPr>
        <a:xfrm>
          <a:off x="2571750" y="103308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139065</xdr:rowOff>
    </xdr:from>
    <xdr:to>
      <xdr:col>19</xdr:col>
      <xdr:colOff>177800</xdr:colOff>
      <xdr:row>62</xdr:row>
      <xdr:rowOff>165735</xdr:rowOff>
    </xdr:to>
    <xdr:cxnSp macro="">
      <xdr:nvCxnSpPr>
        <xdr:cNvPr id="190" name="直線コネクタ 189"/>
        <xdr:cNvCxnSpPr/>
      </xdr:nvCxnSpPr>
      <xdr:spPr>
        <a:xfrm>
          <a:off x="2622550" y="10381615"/>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71120</xdr:rowOff>
    </xdr:from>
    <xdr:to>
      <xdr:col>10</xdr:col>
      <xdr:colOff>165100</xdr:colOff>
      <xdr:row>63</xdr:row>
      <xdr:rowOff>1270</xdr:rowOff>
    </xdr:to>
    <xdr:sp macro="" textlink="">
      <xdr:nvSpPr>
        <xdr:cNvPr id="191" name="楕円 190"/>
        <xdr:cNvSpPr/>
      </xdr:nvSpPr>
      <xdr:spPr>
        <a:xfrm>
          <a:off x="1778000" y="10313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121920</xdr:rowOff>
    </xdr:from>
    <xdr:to>
      <xdr:col>15</xdr:col>
      <xdr:colOff>50800</xdr:colOff>
      <xdr:row>62</xdr:row>
      <xdr:rowOff>139065</xdr:rowOff>
    </xdr:to>
    <xdr:cxnSp macro="">
      <xdr:nvCxnSpPr>
        <xdr:cNvPr id="192" name="直線コネクタ 191"/>
        <xdr:cNvCxnSpPr/>
      </xdr:nvCxnSpPr>
      <xdr:spPr>
        <a:xfrm>
          <a:off x="1828800" y="10364470"/>
          <a:ext cx="7937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84455</xdr:rowOff>
    </xdr:from>
    <xdr:to>
      <xdr:col>6</xdr:col>
      <xdr:colOff>38100</xdr:colOff>
      <xdr:row>63</xdr:row>
      <xdr:rowOff>14605</xdr:rowOff>
    </xdr:to>
    <xdr:sp macro="" textlink="">
      <xdr:nvSpPr>
        <xdr:cNvPr id="193" name="楕円 192"/>
        <xdr:cNvSpPr/>
      </xdr:nvSpPr>
      <xdr:spPr>
        <a:xfrm>
          <a:off x="984250" y="103270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121920</xdr:rowOff>
    </xdr:from>
    <xdr:to>
      <xdr:col>10</xdr:col>
      <xdr:colOff>114300</xdr:colOff>
      <xdr:row>62</xdr:row>
      <xdr:rowOff>135255</xdr:rowOff>
    </xdr:to>
    <xdr:cxnSp macro="">
      <xdr:nvCxnSpPr>
        <xdr:cNvPr id="194" name="直線コネクタ 193"/>
        <xdr:cNvCxnSpPr/>
      </xdr:nvCxnSpPr>
      <xdr:spPr>
        <a:xfrm flipV="1">
          <a:off x="1028700" y="10364470"/>
          <a:ext cx="8001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31132</xdr:rowOff>
    </xdr:from>
    <xdr:ext cx="405111" cy="259045"/>
    <xdr:sp macro="" textlink="">
      <xdr:nvSpPr>
        <xdr:cNvPr id="195" name="n_1aveValue【橋りょう・トンネル】&#10;有形固定資産減価償却率"/>
        <xdr:cNvSpPr txBox="1"/>
      </xdr:nvSpPr>
      <xdr:spPr>
        <a:xfrm>
          <a:off x="32391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170197</xdr:rowOff>
    </xdr:from>
    <xdr:ext cx="405111" cy="259045"/>
    <xdr:sp macro="" textlink="">
      <xdr:nvSpPr>
        <xdr:cNvPr id="196" name="n_2aveValue【橋りょう・トンネル】&#10;有形固定資産減価償却率"/>
        <xdr:cNvSpPr txBox="1"/>
      </xdr:nvSpPr>
      <xdr:spPr>
        <a:xfrm>
          <a:off x="24390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145432</xdr:rowOff>
    </xdr:from>
    <xdr:ext cx="405111" cy="259045"/>
    <xdr:sp macro="" textlink="">
      <xdr:nvSpPr>
        <xdr:cNvPr id="197" name="n_3aveValue【橋りょう・トンネル】&#10;有形固定資産減価償却率"/>
        <xdr:cNvSpPr txBox="1"/>
      </xdr:nvSpPr>
      <xdr:spPr>
        <a:xfrm>
          <a:off x="1645294" y="10057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124477</xdr:rowOff>
    </xdr:from>
    <xdr:ext cx="405111" cy="259045"/>
    <xdr:sp macro="" textlink="">
      <xdr:nvSpPr>
        <xdr:cNvPr id="198" name="n_4aveValue【橋りょう・トンネル】&#10;有形固定資産減価償却率"/>
        <xdr:cNvSpPr txBox="1"/>
      </xdr:nvSpPr>
      <xdr:spPr>
        <a:xfrm>
          <a:off x="851544" y="1003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36212</xdr:rowOff>
    </xdr:from>
    <xdr:ext cx="405111" cy="259045"/>
    <xdr:sp macro="" textlink="">
      <xdr:nvSpPr>
        <xdr:cNvPr id="199" name="n_1mainValue【橋りょう・トンネル】&#10;有形固定資産減価償却率"/>
        <xdr:cNvSpPr txBox="1"/>
      </xdr:nvSpPr>
      <xdr:spPr>
        <a:xfrm>
          <a:off x="3239144" y="10443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9542</xdr:rowOff>
    </xdr:from>
    <xdr:ext cx="405111" cy="259045"/>
    <xdr:sp macro="" textlink="">
      <xdr:nvSpPr>
        <xdr:cNvPr id="200" name="n_2mainValue【橋りょう・トンネル】&#10;有形固定資産減価償却率"/>
        <xdr:cNvSpPr txBox="1"/>
      </xdr:nvSpPr>
      <xdr:spPr>
        <a:xfrm>
          <a:off x="2439044" y="1041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163847</xdr:rowOff>
    </xdr:from>
    <xdr:ext cx="405111" cy="259045"/>
    <xdr:sp macro="" textlink="">
      <xdr:nvSpPr>
        <xdr:cNvPr id="201" name="n_3mainValue【橋りょう・トンネル】&#10;有形固定資産減価償却率"/>
        <xdr:cNvSpPr txBox="1"/>
      </xdr:nvSpPr>
      <xdr:spPr>
        <a:xfrm>
          <a:off x="1645294" y="1040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5732</xdr:rowOff>
    </xdr:from>
    <xdr:ext cx="405111" cy="259045"/>
    <xdr:sp macro="" textlink="">
      <xdr:nvSpPr>
        <xdr:cNvPr id="202" name="n_4mainValue【橋りょう・トンネル】&#10;有形固定資産減価償却率"/>
        <xdr:cNvSpPr txBox="1"/>
      </xdr:nvSpPr>
      <xdr:spPr>
        <a:xfrm>
          <a:off x="851544" y="1041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2" name="テキスト ボックス 221"/>
        <xdr:cNvSpPr txBox="1"/>
      </xdr:nvSpPr>
      <xdr:spPr>
        <a:xfrm>
          <a:off x="5418031" y="9046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62705</xdr:rowOff>
    </xdr:from>
    <xdr:to>
      <xdr:col>54</xdr:col>
      <xdr:colOff>189865</xdr:colOff>
      <xdr:row>64</xdr:row>
      <xdr:rowOff>28525</xdr:rowOff>
    </xdr:to>
    <xdr:cxnSp macro="">
      <xdr:nvCxnSpPr>
        <xdr:cNvPr id="226" name="直線コネクタ 225"/>
        <xdr:cNvCxnSpPr/>
      </xdr:nvCxnSpPr>
      <xdr:spPr>
        <a:xfrm flipV="1">
          <a:off x="9429115" y="9314655"/>
          <a:ext cx="0" cy="128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32352</xdr:rowOff>
    </xdr:from>
    <xdr:ext cx="534377" cy="259045"/>
    <xdr:sp macro="" textlink="">
      <xdr:nvSpPr>
        <xdr:cNvPr id="227" name="【橋りょう・トンネル】&#10;一人当たり有形固定資産（償却資産）額最小値テキスト"/>
        <xdr:cNvSpPr txBox="1"/>
      </xdr:nvSpPr>
      <xdr:spPr>
        <a:xfrm>
          <a:off x="9467850" y="1060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28525</xdr:rowOff>
    </xdr:from>
    <xdr:to>
      <xdr:col>55</xdr:col>
      <xdr:colOff>88900</xdr:colOff>
      <xdr:row>64</xdr:row>
      <xdr:rowOff>28525</xdr:rowOff>
    </xdr:to>
    <xdr:cxnSp macro="">
      <xdr:nvCxnSpPr>
        <xdr:cNvPr id="228" name="直線コネクタ 227"/>
        <xdr:cNvCxnSpPr/>
      </xdr:nvCxnSpPr>
      <xdr:spPr>
        <a:xfrm>
          <a:off x="9359900" y="106012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9382</xdr:rowOff>
    </xdr:from>
    <xdr:ext cx="599010" cy="259045"/>
    <xdr:sp macro="" textlink="">
      <xdr:nvSpPr>
        <xdr:cNvPr id="229" name="【橋りょう・トンネル】&#10;一人当たり有形固定資産（償却資産）額最大値テキスト"/>
        <xdr:cNvSpPr txBox="1"/>
      </xdr:nvSpPr>
      <xdr:spPr>
        <a:xfrm>
          <a:off x="9467850" y="9096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62705</xdr:rowOff>
    </xdr:from>
    <xdr:to>
      <xdr:col>55</xdr:col>
      <xdr:colOff>88900</xdr:colOff>
      <xdr:row>56</xdr:row>
      <xdr:rowOff>62705</xdr:rowOff>
    </xdr:to>
    <xdr:cxnSp macro="">
      <xdr:nvCxnSpPr>
        <xdr:cNvPr id="230" name="直線コネクタ 229"/>
        <xdr:cNvCxnSpPr/>
      </xdr:nvCxnSpPr>
      <xdr:spPr>
        <a:xfrm>
          <a:off x="9359900" y="93146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81542</xdr:rowOff>
    </xdr:from>
    <xdr:ext cx="599010" cy="259045"/>
    <xdr:sp macro="" textlink="">
      <xdr:nvSpPr>
        <xdr:cNvPr id="231" name="【橋りょう・トンネル】&#10;一人当たり有形固定資産（償却資産）額平均値テキスト"/>
        <xdr:cNvSpPr txBox="1"/>
      </xdr:nvSpPr>
      <xdr:spPr>
        <a:xfrm>
          <a:off x="9467850" y="9993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58665</xdr:rowOff>
    </xdr:from>
    <xdr:to>
      <xdr:col>55</xdr:col>
      <xdr:colOff>50800</xdr:colOff>
      <xdr:row>61</xdr:row>
      <xdr:rowOff>160265</xdr:rowOff>
    </xdr:to>
    <xdr:sp macro="" textlink="">
      <xdr:nvSpPr>
        <xdr:cNvPr id="232" name="フローチャート: 判断 231"/>
        <xdr:cNvSpPr/>
      </xdr:nvSpPr>
      <xdr:spPr>
        <a:xfrm>
          <a:off x="9398000" y="101361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64723</xdr:rowOff>
    </xdr:from>
    <xdr:to>
      <xdr:col>50</xdr:col>
      <xdr:colOff>165100</xdr:colOff>
      <xdr:row>61</xdr:row>
      <xdr:rowOff>166323</xdr:rowOff>
    </xdr:to>
    <xdr:sp macro="" textlink="">
      <xdr:nvSpPr>
        <xdr:cNvPr id="233" name="フローチャート: 判断 232"/>
        <xdr:cNvSpPr/>
      </xdr:nvSpPr>
      <xdr:spPr>
        <a:xfrm>
          <a:off x="8636000" y="1014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80618</xdr:rowOff>
    </xdr:from>
    <xdr:to>
      <xdr:col>46</xdr:col>
      <xdr:colOff>38100</xdr:colOff>
      <xdr:row>62</xdr:row>
      <xdr:rowOff>10768</xdr:rowOff>
    </xdr:to>
    <xdr:sp macro="" textlink="">
      <xdr:nvSpPr>
        <xdr:cNvPr id="234" name="フローチャート: 判断 233"/>
        <xdr:cNvSpPr/>
      </xdr:nvSpPr>
      <xdr:spPr>
        <a:xfrm>
          <a:off x="7842250" y="101580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81895</xdr:rowOff>
    </xdr:from>
    <xdr:to>
      <xdr:col>41</xdr:col>
      <xdr:colOff>101600</xdr:colOff>
      <xdr:row>62</xdr:row>
      <xdr:rowOff>12045</xdr:rowOff>
    </xdr:to>
    <xdr:sp macro="" textlink="">
      <xdr:nvSpPr>
        <xdr:cNvPr id="235" name="フローチャート: 判断 234"/>
        <xdr:cNvSpPr/>
      </xdr:nvSpPr>
      <xdr:spPr>
        <a:xfrm>
          <a:off x="7029450" y="101593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86851</xdr:rowOff>
    </xdr:from>
    <xdr:to>
      <xdr:col>36</xdr:col>
      <xdr:colOff>165100</xdr:colOff>
      <xdr:row>62</xdr:row>
      <xdr:rowOff>17001</xdr:rowOff>
    </xdr:to>
    <xdr:sp macro="" textlink="">
      <xdr:nvSpPr>
        <xdr:cNvPr id="236" name="フローチャート: 判断 235"/>
        <xdr:cNvSpPr/>
      </xdr:nvSpPr>
      <xdr:spPr>
        <a:xfrm>
          <a:off x="6235700" y="101643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28265</xdr:rowOff>
    </xdr:from>
    <xdr:to>
      <xdr:col>55</xdr:col>
      <xdr:colOff>50800</xdr:colOff>
      <xdr:row>62</xdr:row>
      <xdr:rowOff>129865</xdr:rowOff>
    </xdr:to>
    <xdr:sp macro="" textlink="">
      <xdr:nvSpPr>
        <xdr:cNvPr id="242" name="楕円 241"/>
        <xdr:cNvSpPr/>
      </xdr:nvSpPr>
      <xdr:spPr>
        <a:xfrm>
          <a:off x="9398000" y="102708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6692</xdr:rowOff>
    </xdr:from>
    <xdr:ext cx="534377" cy="259045"/>
    <xdr:sp macro="" textlink="">
      <xdr:nvSpPr>
        <xdr:cNvPr id="243" name="【橋りょう・トンネル】&#10;一人当たり有形固定資産（償却資産）額該当値テキスト"/>
        <xdr:cNvSpPr txBox="1"/>
      </xdr:nvSpPr>
      <xdr:spPr>
        <a:xfrm>
          <a:off x="9467850" y="1024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34525</xdr:rowOff>
    </xdr:from>
    <xdr:to>
      <xdr:col>50</xdr:col>
      <xdr:colOff>165100</xdr:colOff>
      <xdr:row>62</xdr:row>
      <xdr:rowOff>136125</xdr:rowOff>
    </xdr:to>
    <xdr:sp macro="" textlink="">
      <xdr:nvSpPr>
        <xdr:cNvPr id="244" name="楕円 243"/>
        <xdr:cNvSpPr/>
      </xdr:nvSpPr>
      <xdr:spPr>
        <a:xfrm>
          <a:off x="8636000" y="1027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79065</xdr:rowOff>
    </xdr:from>
    <xdr:to>
      <xdr:col>55</xdr:col>
      <xdr:colOff>0</xdr:colOff>
      <xdr:row>62</xdr:row>
      <xdr:rowOff>85325</xdr:rowOff>
    </xdr:to>
    <xdr:cxnSp macro="">
      <xdr:nvCxnSpPr>
        <xdr:cNvPr id="245" name="直線コネクタ 244"/>
        <xdr:cNvCxnSpPr/>
      </xdr:nvCxnSpPr>
      <xdr:spPr>
        <a:xfrm flipV="1">
          <a:off x="8686800" y="10321615"/>
          <a:ext cx="742950" cy="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36841</xdr:rowOff>
    </xdr:from>
    <xdr:to>
      <xdr:col>46</xdr:col>
      <xdr:colOff>38100</xdr:colOff>
      <xdr:row>62</xdr:row>
      <xdr:rowOff>138441</xdr:rowOff>
    </xdr:to>
    <xdr:sp macro="" textlink="">
      <xdr:nvSpPr>
        <xdr:cNvPr id="246" name="楕円 245"/>
        <xdr:cNvSpPr/>
      </xdr:nvSpPr>
      <xdr:spPr>
        <a:xfrm>
          <a:off x="7842250" y="102793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85325</xdr:rowOff>
    </xdr:from>
    <xdr:to>
      <xdr:col>50</xdr:col>
      <xdr:colOff>114300</xdr:colOff>
      <xdr:row>62</xdr:row>
      <xdr:rowOff>87641</xdr:rowOff>
    </xdr:to>
    <xdr:cxnSp macro="">
      <xdr:nvCxnSpPr>
        <xdr:cNvPr id="247" name="直線コネクタ 246"/>
        <xdr:cNvCxnSpPr/>
      </xdr:nvCxnSpPr>
      <xdr:spPr>
        <a:xfrm flipV="1">
          <a:off x="7886700" y="10327875"/>
          <a:ext cx="800100" cy="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40739</xdr:rowOff>
    </xdr:from>
    <xdr:to>
      <xdr:col>41</xdr:col>
      <xdr:colOff>101600</xdr:colOff>
      <xdr:row>62</xdr:row>
      <xdr:rowOff>142339</xdr:rowOff>
    </xdr:to>
    <xdr:sp macro="" textlink="">
      <xdr:nvSpPr>
        <xdr:cNvPr id="248" name="楕円 247"/>
        <xdr:cNvSpPr/>
      </xdr:nvSpPr>
      <xdr:spPr>
        <a:xfrm>
          <a:off x="7029450" y="1028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87641</xdr:rowOff>
    </xdr:from>
    <xdr:to>
      <xdr:col>45</xdr:col>
      <xdr:colOff>177800</xdr:colOff>
      <xdr:row>62</xdr:row>
      <xdr:rowOff>91539</xdr:rowOff>
    </xdr:to>
    <xdr:cxnSp macro="">
      <xdr:nvCxnSpPr>
        <xdr:cNvPr id="249" name="直線コネクタ 248"/>
        <xdr:cNvCxnSpPr/>
      </xdr:nvCxnSpPr>
      <xdr:spPr>
        <a:xfrm flipV="1">
          <a:off x="7080250" y="10330191"/>
          <a:ext cx="806450" cy="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53183</xdr:rowOff>
    </xdr:from>
    <xdr:to>
      <xdr:col>36</xdr:col>
      <xdr:colOff>165100</xdr:colOff>
      <xdr:row>62</xdr:row>
      <xdr:rowOff>154783</xdr:rowOff>
    </xdr:to>
    <xdr:sp macro="" textlink="">
      <xdr:nvSpPr>
        <xdr:cNvPr id="250" name="楕円 249"/>
        <xdr:cNvSpPr/>
      </xdr:nvSpPr>
      <xdr:spPr>
        <a:xfrm>
          <a:off x="6235700" y="1029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91539</xdr:rowOff>
    </xdr:from>
    <xdr:to>
      <xdr:col>41</xdr:col>
      <xdr:colOff>50800</xdr:colOff>
      <xdr:row>62</xdr:row>
      <xdr:rowOff>103983</xdr:rowOff>
    </xdr:to>
    <xdr:cxnSp macro="">
      <xdr:nvCxnSpPr>
        <xdr:cNvPr id="251" name="直線コネクタ 250"/>
        <xdr:cNvCxnSpPr/>
      </xdr:nvCxnSpPr>
      <xdr:spPr>
        <a:xfrm flipV="1">
          <a:off x="6286500" y="10334089"/>
          <a:ext cx="793750" cy="1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11400</xdr:rowOff>
    </xdr:from>
    <xdr:ext cx="599010" cy="259045"/>
    <xdr:sp macro="" textlink="">
      <xdr:nvSpPr>
        <xdr:cNvPr id="252" name="n_1aveValue【橋りょう・トンネル】&#10;一人当たり有形固定資産（償却資産）額"/>
        <xdr:cNvSpPr txBox="1"/>
      </xdr:nvSpPr>
      <xdr:spPr>
        <a:xfrm>
          <a:off x="8399995" y="992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27295</xdr:rowOff>
    </xdr:from>
    <xdr:ext cx="599010" cy="259045"/>
    <xdr:sp macro="" textlink="">
      <xdr:nvSpPr>
        <xdr:cNvPr id="253" name="n_2aveValue【橋りょう・トンネル】&#10;一人当たり有形固定資産（償却資産）額"/>
        <xdr:cNvSpPr txBox="1"/>
      </xdr:nvSpPr>
      <xdr:spPr>
        <a:xfrm>
          <a:off x="7612595" y="9939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28572</xdr:rowOff>
    </xdr:from>
    <xdr:ext cx="599010" cy="259045"/>
    <xdr:sp macro="" textlink="">
      <xdr:nvSpPr>
        <xdr:cNvPr id="254" name="n_3aveValue【橋りょう・トンネル】&#10;一人当たり有形固定資産（償却資産）額"/>
        <xdr:cNvSpPr txBox="1"/>
      </xdr:nvSpPr>
      <xdr:spPr>
        <a:xfrm>
          <a:off x="6818845" y="994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33528</xdr:rowOff>
    </xdr:from>
    <xdr:ext cx="599010" cy="259045"/>
    <xdr:sp macro="" textlink="">
      <xdr:nvSpPr>
        <xdr:cNvPr id="255" name="n_4aveValue【橋りょう・トンネル】&#10;一人当たり有形固定資産（償却資産）額"/>
        <xdr:cNvSpPr txBox="1"/>
      </xdr:nvSpPr>
      <xdr:spPr>
        <a:xfrm>
          <a:off x="6006045" y="994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127252</xdr:rowOff>
    </xdr:from>
    <xdr:ext cx="534377" cy="259045"/>
    <xdr:sp macro="" textlink="">
      <xdr:nvSpPr>
        <xdr:cNvPr id="256" name="n_1mainValue【橋りょう・トンネル】&#10;一人当たり有形固定資産（償却資産）額"/>
        <xdr:cNvSpPr txBox="1"/>
      </xdr:nvSpPr>
      <xdr:spPr>
        <a:xfrm>
          <a:off x="8425961" y="1036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129568</xdr:rowOff>
    </xdr:from>
    <xdr:ext cx="534377" cy="259045"/>
    <xdr:sp macro="" textlink="">
      <xdr:nvSpPr>
        <xdr:cNvPr id="257" name="n_2mainValue【橋りょう・トンネル】&#10;一人当たり有形固定資産（償却資産）額"/>
        <xdr:cNvSpPr txBox="1"/>
      </xdr:nvSpPr>
      <xdr:spPr>
        <a:xfrm>
          <a:off x="7644911" y="1037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133466</xdr:rowOff>
    </xdr:from>
    <xdr:ext cx="534377" cy="259045"/>
    <xdr:sp macro="" textlink="">
      <xdr:nvSpPr>
        <xdr:cNvPr id="258" name="n_3mainValue【橋りょう・トンネル】&#10;一人当たり有形固定資産（償却資産）額"/>
        <xdr:cNvSpPr txBox="1"/>
      </xdr:nvSpPr>
      <xdr:spPr>
        <a:xfrm>
          <a:off x="6851161" y="10376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145910</xdr:rowOff>
    </xdr:from>
    <xdr:ext cx="534377" cy="259045"/>
    <xdr:sp macro="" textlink="">
      <xdr:nvSpPr>
        <xdr:cNvPr id="259" name="n_4mainValue【橋りょう・トンネル】&#10;一人当たり有形固定資産（償却資産）額"/>
        <xdr:cNvSpPr txBox="1"/>
      </xdr:nvSpPr>
      <xdr:spPr>
        <a:xfrm>
          <a:off x="6038361" y="1038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2" name="テキスト ボックス 271"/>
        <xdr:cNvSpPr txBox="1"/>
      </xdr:nvSpPr>
      <xdr:spPr>
        <a:xfrm>
          <a:off x="33989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85</xdr:row>
      <xdr:rowOff>11430</xdr:rowOff>
    </xdr:to>
    <xdr:cxnSp macro="">
      <xdr:nvCxnSpPr>
        <xdr:cNvPr id="284" name="直線コネクタ 283"/>
        <xdr:cNvCxnSpPr/>
      </xdr:nvCxnSpPr>
      <xdr:spPr>
        <a:xfrm flipV="1">
          <a:off x="4177665" y="13002261"/>
          <a:ext cx="0" cy="104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15257</xdr:rowOff>
    </xdr:from>
    <xdr:ext cx="405111" cy="259045"/>
    <xdr:sp macro="" textlink="">
      <xdr:nvSpPr>
        <xdr:cNvPr id="285" name="【公営住宅】&#10;有形固定資産減価償却率最小値テキスト"/>
        <xdr:cNvSpPr txBox="1"/>
      </xdr:nvSpPr>
      <xdr:spPr>
        <a:xfrm>
          <a:off x="4216400"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xdr:rowOff>
    </xdr:from>
    <xdr:to>
      <xdr:col>24</xdr:col>
      <xdr:colOff>152400</xdr:colOff>
      <xdr:row>85</xdr:row>
      <xdr:rowOff>11430</xdr:rowOff>
    </xdr:to>
    <xdr:cxnSp macro="">
      <xdr:nvCxnSpPr>
        <xdr:cNvPr id="286" name="直線コネクタ 285"/>
        <xdr:cNvCxnSpPr/>
      </xdr:nvCxnSpPr>
      <xdr:spPr>
        <a:xfrm>
          <a:off x="4108450" y="14051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macro="" textlink="">
      <xdr:nvSpPr>
        <xdr:cNvPr id="287" name="【公営住宅】&#10;有形固定資産減価償却率最大値テキスト"/>
        <xdr:cNvSpPr txBox="1"/>
      </xdr:nvSpPr>
      <xdr:spPr>
        <a:xfrm>
          <a:off x="4216400" y="1278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88" name="直線コネクタ 287"/>
        <xdr:cNvCxnSpPr/>
      </xdr:nvCxnSpPr>
      <xdr:spPr>
        <a:xfrm>
          <a:off x="4108450" y="13002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162577</xdr:rowOff>
    </xdr:from>
    <xdr:ext cx="405111" cy="259045"/>
    <xdr:sp macro="" textlink="">
      <xdr:nvSpPr>
        <xdr:cNvPr id="289" name="【公営住宅】&#10;有形固定資産減価償却率平均値テキスト"/>
        <xdr:cNvSpPr txBox="1"/>
      </xdr:nvSpPr>
      <xdr:spPr>
        <a:xfrm>
          <a:off x="4216400" y="13376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90" name="フローチャート: 判断 289"/>
        <xdr:cNvSpPr/>
      </xdr:nvSpPr>
      <xdr:spPr>
        <a:xfrm>
          <a:off x="4127500" y="13519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1" name="フローチャート: 判断 290"/>
        <xdr:cNvSpPr/>
      </xdr:nvSpPr>
      <xdr:spPr>
        <a:xfrm>
          <a:off x="3384550" y="134924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78739</xdr:rowOff>
    </xdr:from>
    <xdr:to>
      <xdr:col>15</xdr:col>
      <xdr:colOff>101600</xdr:colOff>
      <xdr:row>82</xdr:row>
      <xdr:rowOff>8889</xdr:rowOff>
    </xdr:to>
    <xdr:sp macro="" textlink="">
      <xdr:nvSpPr>
        <xdr:cNvPr id="292" name="フローチャート: 判断 291"/>
        <xdr:cNvSpPr/>
      </xdr:nvSpPr>
      <xdr:spPr>
        <a:xfrm>
          <a:off x="2571750" y="134581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29211</xdr:rowOff>
    </xdr:from>
    <xdr:to>
      <xdr:col>10</xdr:col>
      <xdr:colOff>165100</xdr:colOff>
      <xdr:row>81</xdr:row>
      <xdr:rowOff>130811</xdr:rowOff>
    </xdr:to>
    <xdr:sp macro="" textlink="">
      <xdr:nvSpPr>
        <xdr:cNvPr id="293" name="フローチャート: 判断 292"/>
        <xdr:cNvSpPr/>
      </xdr:nvSpPr>
      <xdr:spPr>
        <a:xfrm>
          <a:off x="1778000" y="1340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4" name="フローチャート: 判断 293"/>
        <xdr:cNvSpPr/>
      </xdr:nvSpPr>
      <xdr:spPr>
        <a:xfrm>
          <a:off x="984250" y="133781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2539</xdr:rowOff>
    </xdr:from>
    <xdr:to>
      <xdr:col>24</xdr:col>
      <xdr:colOff>114300</xdr:colOff>
      <xdr:row>82</xdr:row>
      <xdr:rowOff>104139</xdr:rowOff>
    </xdr:to>
    <xdr:sp macro="" textlink="">
      <xdr:nvSpPr>
        <xdr:cNvPr id="300" name="楕円 299"/>
        <xdr:cNvSpPr/>
      </xdr:nvSpPr>
      <xdr:spPr>
        <a:xfrm>
          <a:off x="4127500" y="1354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152416</xdr:rowOff>
    </xdr:from>
    <xdr:ext cx="405111" cy="259045"/>
    <xdr:sp macro="" textlink="">
      <xdr:nvSpPr>
        <xdr:cNvPr id="301" name="【公営住宅】&#10;有形固定資産減価償却率該当値テキスト"/>
        <xdr:cNvSpPr txBox="1"/>
      </xdr:nvSpPr>
      <xdr:spPr>
        <a:xfrm>
          <a:off x="4216400"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109220</xdr:rowOff>
    </xdr:from>
    <xdr:to>
      <xdr:col>20</xdr:col>
      <xdr:colOff>38100</xdr:colOff>
      <xdr:row>83</xdr:row>
      <xdr:rowOff>39370</xdr:rowOff>
    </xdr:to>
    <xdr:sp macro="" textlink="">
      <xdr:nvSpPr>
        <xdr:cNvPr id="302" name="楕円 301"/>
        <xdr:cNvSpPr/>
      </xdr:nvSpPr>
      <xdr:spPr>
        <a:xfrm>
          <a:off x="3384550" y="13653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53339</xdr:rowOff>
    </xdr:from>
    <xdr:to>
      <xdr:col>24</xdr:col>
      <xdr:colOff>63500</xdr:colOff>
      <xdr:row>82</xdr:row>
      <xdr:rowOff>160020</xdr:rowOff>
    </xdr:to>
    <xdr:cxnSp macro="">
      <xdr:nvCxnSpPr>
        <xdr:cNvPr id="303" name="直線コネクタ 302"/>
        <xdr:cNvCxnSpPr/>
      </xdr:nvCxnSpPr>
      <xdr:spPr>
        <a:xfrm flipV="1">
          <a:off x="3429000" y="13597889"/>
          <a:ext cx="7493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4" name="楕円 303"/>
        <xdr:cNvSpPr/>
      </xdr:nvSpPr>
      <xdr:spPr>
        <a:xfrm>
          <a:off x="257175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160020</xdr:rowOff>
    </xdr:to>
    <xdr:cxnSp macro="">
      <xdr:nvCxnSpPr>
        <xdr:cNvPr id="305" name="直線コネクタ 304"/>
        <xdr:cNvCxnSpPr/>
      </xdr:nvCxnSpPr>
      <xdr:spPr>
        <a:xfrm>
          <a:off x="2622550" y="13651230"/>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xdr:rowOff>
    </xdr:from>
    <xdr:to>
      <xdr:col>10</xdr:col>
      <xdr:colOff>165100</xdr:colOff>
      <xdr:row>82</xdr:row>
      <xdr:rowOff>107950</xdr:rowOff>
    </xdr:to>
    <xdr:sp macro="" textlink="">
      <xdr:nvSpPr>
        <xdr:cNvPr id="306" name="楕円 305"/>
        <xdr:cNvSpPr/>
      </xdr:nvSpPr>
      <xdr:spPr>
        <a:xfrm>
          <a:off x="1778000" y="1355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57150</xdr:rowOff>
    </xdr:from>
    <xdr:to>
      <xdr:col>15</xdr:col>
      <xdr:colOff>50800</xdr:colOff>
      <xdr:row>82</xdr:row>
      <xdr:rowOff>106680</xdr:rowOff>
    </xdr:to>
    <xdr:cxnSp macro="">
      <xdr:nvCxnSpPr>
        <xdr:cNvPr id="307" name="直線コネクタ 306"/>
        <xdr:cNvCxnSpPr/>
      </xdr:nvCxnSpPr>
      <xdr:spPr>
        <a:xfrm>
          <a:off x="1828800" y="13601700"/>
          <a:ext cx="7937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17780</xdr:rowOff>
    </xdr:from>
    <xdr:to>
      <xdr:col>6</xdr:col>
      <xdr:colOff>38100</xdr:colOff>
      <xdr:row>82</xdr:row>
      <xdr:rowOff>119380</xdr:rowOff>
    </xdr:to>
    <xdr:sp macro="" textlink="">
      <xdr:nvSpPr>
        <xdr:cNvPr id="308" name="楕円 307"/>
        <xdr:cNvSpPr/>
      </xdr:nvSpPr>
      <xdr:spPr>
        <a:xfrm>
          <a:off x="984250" y="135623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57150</xdr:rowOff>
    </xdr:from>
    <xdr:to>
      <xdr:col>10</xdr:col>
      <xdr:colOff>114300</xdr:colOff>
      <xdr:row>82</xdr:row>
      <xdr:rowOff>68580</xdr:rowOff>
    </xdr:to>
    <xdr:cxnSp macro="">
      <xdr:nvCxnSpPr>
        <xdr:cNvPr id="309" name="直線コネクタ 308"/>
        <xdr:cNvCxnSpPr/>
      </xdr:nvCxnSpPr>
      <xdr:spPr>
        <a:xfrm flipV="1">
          <a:off x="1028700" y="1360170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0" name="n_1aveValue【公営住宅】&#10;有形固定資産減価償却率"/>
        <xdr:cNvSpPr txBox="1"/>
      </xdr:nvSpPr>
      <xdr:spPr>
        <a:xfrm>
          <a:off x="3239144" y="13274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311" name="n_2aveValue【公営住宅】&#10;有形固定資産減価償却率"/>
        <xdr:cNvSpPr txBox="1"/>
      </xdr:nvSpPr>
      <xdr:spPr>
        <a:xfrm>
          <a:off x="2439044" y="13239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147338</xdr:rowOff>
    </xdr:from>
    <xdr:ext cx="405111" cy="259045"/>
    <xdr:sp macro="" textlink="">
      <xdr:nvSpPr>
        <xdr:cNvPr id="312" name="n_3aveValue【公営住宅】&#10;有形固定資産減価償却率"/>
        <xdr:cNvSpPr txBox="1"/>
      </xdr:nvSpPr>
      <xdr:spPr>
        <a:xfrm>
          <a:off x="1645294" y="1319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13" name="n_4aveValue【公営住宅】&#10;有形固定資産減価償却率"/>
        <xdr:cNvSpPr txBox="1"/>
      </xdr:nvSpPr>
      <xdr:spPr>
        <a:xfrm>
          <a:off x="851544" y="1316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30497</xdr:rowOff>
    </xdr:from>
    <xdr:ext cx="405111" cy="259045"/>
    <xdr:sp macro="" textlink="">
      <xdr:nvSpPr>
        <xdr:cNvPr id="314" name="n_1mainValue【公営住宅】&#10;有形固定資産減価償却率"/>
        <xdr:cNvSpPr txBox="1"/>
      </xdr:nvSpPr>
      <xdr:spPr>
        <a:xfrm>
          <a:off x="3239144" y="1374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148607</xdr:rowOff>
    </xdr:from>
    <xdr:ext cx="405111" cy="259045"/>
    <xdr:sp macro="" textlink="">
      <xdr:nvSpPr>
        <xdr:cNvPr id="315" name="n_2mainValue【公営住宅】&#10;有形固定資産減価償却率"/>
        <xdr:cNvSpPr txBox="1"/>
      </xdr:nvSpPr>
      <xdr:spPr>
        <a:xfrm>
          <a:off x="2439044" y="1369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99077</xdr:rowOff>
    </xdr:from>
    <xdr:ext cx="405111" cy="259045"/>
    <xdr:sp macro="" textlink="">
      <xdr:nvSpPr>
        <xdr:cNvPr id="316" name="n_3mainValue【公営住宅】&#10;有形固定資産減価償却率"/>
        <xdr:cNvSpPr txBox="1"/>
      </xdr:nvSpPr>
      <xdr:spPr>
        <a:xfrm>
          <a:off x="1645294" y="1364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110507</xdr:rowOff>
    </xdr:from>
    <xdr:ext cx="405111" cy="259045"/>
    <xdr:sp macro="" textlink="">
      <xdr:nvSpPr>
        <xdr:cNvPr id="317" name="n_4mainValue【公営住宅】&#10;有形固定資産減価償却率"/>
        <xdr:cNvSpPr txBox="1"/>
      </xdr:nvSpPr>
      <xdr:spPr>
        <a:xfrm>
          <a:off x="851544" y="1365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44044</xdr:rowOff>
    </xdr:from>
    <xdr:to>
      <xdr:col>54</xdr:col>
      <xdr:colOff>189865</xdr:colOff>
      <xdr:row>85</xdr:row>
      <xdr:rowOff>160629</xdr:rowOff>
    </xdr:to>
    <xdr:cxnSp macro="">
      <xdr:nvCxnSpPr>
        <xdr:cNvPr id="339" name="直線コネクタ 338"/>
        <xdr:cNvCxnSpPr/>
      </xdr:nvCxnSpPr>
      <xdr:spPr>
        <a:xfrm flipV="1">
          <a:off x="9429115" y="13093294"/>
          <a:ext cx="0" cy="1107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164456</xdr:rowOff>
    </xdr:from>
    <xdr:ext cx="469744" cy="259045"/>
    <xdr:sp macro="" textlink="">
      <xdr:nvSpPr>
        <xdr:cNvPr id="340" name="【公営住宅】&#10;一人当たり面積最小値テキスト"/>
        <xdr:cNvSpPr txBox="1"/>
      </xdr:nvSpPr>
      <xdr:spPr>
        <a:xfrm>
          <a:off x="9467850" y="14204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160629</xdr:rowOff>
    </xdr:from>
    <xdr:to>
      <xdr:col>55</xdr:col>
      <xdr:colOff>88900</xdr:colOff>
      <xdr:row>85</xdr:row>
      <xdr:rowOff>160629</xdr:rowOff>
    </xdr:to>
    <xdr:cxnSp macro="">
      <xdr:nvCxnSpPr>
        <xdr:cNvPr id="341" name="直線コネクタ 340"/>
        <xdr:cNvCxnSpPr/>
      </xdr:nvCxnSpPr>
      <xdr:spPr>
        <a:xfrm>
          <a:off x="9359900" y="142004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162171</xdr:rowOff>
    </xdr:from>
    <xdr:ext cx="469744" cy="259045"/>
    <xdr:sp macro="" textlink="">
      <xdr:nvSpPr>
        <xdr:cNvPr id="342" name="【公営住宅】&#10;一人当たり面積最大値テキスト"/>
        <xdr:cNvSpPr txBox="1"/>
      </xdr:nvSpPr>
      <xdr:spPr>
        <a:xfrm>
          <a:off x="9467850" y="12881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44044</xdr:rowOff>
    </xdr:from>
    <xdr:to>
      <xdr:col>55</xdr:col>
      <xdr:colOff>88900</xdr:colOff>
      <xdr:row>79</xdr:row>
      <xdr:rowOff>44044</xdr:rowOff>
    </xdr:to>
    <xdr:cxnSp macro="">
      <xdr:nvCxnSpPr>
        <xdr:cNvPr id="343" name="直線コネクタ 342"/>
        <xdr:cNvCxnSpPr/>
      </xdr:nvCxnSpPr>
      <xdr:spPr>
        <a:xfrm>
          <a:off x="9359900" y="130932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119346</xdr:rowOff>
    </xdr:from>
    <xdr:ext cx="469744" cy="259045"/>
    <xdr:sp macro="" textlink="">
      <xdr:nvSpPr>
        <xdr:cNvPr id="344" name="【公営住宅】&#10;一人当たり面積平均値テキスト"/>
        <xdr:cNvSpPr txBox="1"/>
      </xdr:nvSpPr>
      <xdr:spPr>
        <a:xfrm>
          <a:off x="9467850" y="136638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140919</xdr:rowOff>
    </xdr:from>
    <xdr:to>
      <xdr:col>55</xdr:col>
      <xdr:colOff>50800</xdr:colOff>
      <xdr:row>83</xdr:row>
      <xdr:rowOff>71069</xdr:rowOff>
    </xdr:to>
    <xdr:sp macro="" textlink="">
      <xdr:nvSpPr>
        <xdr:cNvPr id="345" name="フローチャート: 判断 344"/>
        <xdr:cNvSpPr/>
      </xdr:nvSpPr>
      <xdr:spPr>
        <a:xfrm>
          <a:off x="9398000" y="136854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143663</xdr:rowOff>
    </xdr:from>
    <xdr:to>
      <xdr:col>50</xdr:col>
      <xdr:colOff>165100</xdr:colOff>
      <xdr:row>83</xdr:row>
      <xdr:rowOff>73813</xdr:rowOff>
    </xdr:to>
    <xdr:sp macro="" textlink="">
      <xdr:nvSpPr>
        <xdr:cNvPr id="346" name="フローチャート: 判断 345"/>
        <xdr:cNvSpPr/>
      </xdr:nvSpPr>
      <xdr:spPr>
        <a:xfrm>
          <a:off x="8636000" y="136882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144577</xdr:rowOff>
    </xdr:from>
    <xdr:to>
      <xdr:col>46</xdr:col>
      <xdr:colOff>38100</xdr:colOff>
      <xdr:row>83</xdr:row>
      <xdr:rowOff>74727</xdr:rowOff>
    </xdr:to>
    <xdr:sp macro="" textlink="">
      <xdr:nvSpPr>
        <xdr:cNvPr id="347" name="フローチャート: 判断 346"/>
        <xdr:cNvSpPr/>
      </xdr:nvSpPr>
      <xdr:spPr>
        <a:xfrm>
          <a:off x="7842250" y="136891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145948</xdr:rowOff>
    </xdr:from>
    <xdr:to>
      <xdr:col>41</xdr:col>
      <xdr:colOff>101600</xdr:colOff>
      <xdr:row>83</xdr:row>
      <xdr:rowOff>76098</xdr:rowOff>
    </xdr:to>
    <xdr:sp macro="" textlink="">
      <xdr:nvSpPr>
        <xdr:cNvPr id="348" name="フローチャート: 判断 347"/>
        <xdr:cNvSpPr/>
      </xdr:nvSpPr>
      <xdr:spPr>
        <a:xfrm>
          <a:off x="7029450" y="136904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139548</xdr:rowOff>
    </xdr:from>
    <xdr:to>
      <xdr:col>36</xdr:col>
      <xdr:colOff>165100</xdr:colOff>
      <xdr:row>83</xdr:row>
      <xdr:rowOff>69698</xdr:rowOff>
    </xdr:to>
    <xdr:sp macro="" textlink="">
      <xdr:nvSpPr>
        <xdr:cNvPr id="349" name="フローチャート: 判断 348"/>
        <xdr:cNvSpPr/>
      </xdr:nvSpPr>
      <xdr:spPr>
        <a:xfrm>
          <a:off x="6235700" y="136840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49936</xdr:rowOff>
    </xdr:from>
    <xdr:to>
      <xdr:col>55</xdr:col>
      <xdr:colOff>50800</xdr:colOff>
      <xdr:row>79</xdr:row>
      <xdr:rowOff>151536</xdr:rowOff>
    </xdr:to>
    <xdr:sp macro="" textlink="">
      <xdr:nvSpPr>
        <xdr:cNvPr id="355" name="楕円 354"/>
        <xdr:cNvSpPr/>
      </xdr:nvSpPr>
      <xdr:spPr>
        <a:xfrm>
          <a:off x="9398000" y="130991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136313</xdr:rowOff>
    </xdr:from>
    <xdr:ext cx="469744" cy="259045"/>
    <xdr:sp macro="" textlink="">
      <xdr:nvSpPr>
        <xdr:cNvPr id="356" name="【公営住宅】&#10;一人当たり面積該当値テキスト"/>
        <xdr:cNvSpPr txBox="1"/>
      </xdr:nvSpPr>
      <xdr:spPr>
        <a:xfrm>
          <a:off x="9467850" y="1302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97943</xdr:rowOff>
    </xdr:from>
    <xdr:to>
      <xdr:col>50</xdr:col>
      <xdr:colOff>165100</xdr:colOff>
      <xdr:row>80</xdr:row>
      <xdr:rowOff>28093</xdr:rowOff>
    </xdr:to>
    <xdr:sp macro="" textlink="">
      <xdr:nvSpPr>
        <xdr:cNvPr id="357" name="楕円 356"/>
        <xdr:cNvSpPr/>
      </xdr:nvSpPr>
      <xdr:spPr>
        <a:xfrm>
          <a:off x="8636000" y="131471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100736</xdr:rowOff>
    </xdr:from>
    <xdr:to>
      <xdr:col>55</xdr:col>
      <xdr:colOff>0</xdr:colOff>
      <xdr:row>79</xdr:row>
      <xdr:rowOff>148743</xdr:rowOff>
    </xdr:to>
    <xdr:cxnSp macro="">
      <xdr:nvCxnSpPr>
        <xdr:cNvPr id="358" name="直線コネクタ 357"/>
        <xdr:cNvCxnSpPr/>
      </xdr:nvCxnSpPr>
      <xdr:spPr>
        <a:xfrm flipV="1">
          <a:off x="8686800" y="13149986"/>
          <a:ext cx="74295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105257</xdr:rowOff>
    </xdr:from>
    <xdr:to>
      <xdr:col>46</xdr:col>
      <xdr:colOff>38100</xdr:colOff>
      <xdr:row>80</xdr:row>
      <xdr:rowOff>35407</xdr:rowOff>
    </xdr:to>
    <xdr:sp macro="" textlink="">
      <xdr:nvSpPr>
        <xdr:cNvPr id="359" name="楕円 358"/>
        <xdr:cNvSpPr/>
      </xdr:nvSpPr>
      <xdr:spPr>
        <a:xfrm>
          <a:off x="7842250" y="131545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148743</xdr:rowOff>
    </xdr:from>
    <xdr:to>
      <xdr:col>50</xdr:col>
      <xdr:colOff>114300</xdr:colOff>
      <xdr:row>79</xdr:row>
      <xdr:rowOff>156057</xdr:rowOff>
    </xdr:to>
    <xdr:cxnSp macro="">
      <xdr:nvCxnSpPr>
        <xdr:cNvPr id="360" name="直線コネクタ 359"/>
        <xdr:cNvCxnSpPr/>
      </xdr:nvCxnSpPr>
      <xdr:spPr>
        <a:xfrm flipV="1">
          <a:off x="7886700" y="13197993"/>
          <a:ext cx="8001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131318</xdr:rowOff>
    </xdr:from>
    <xdr:to>
      <xdr:col>41</xdr:col>
      <xdr:colOff>101600</xdr:colOff>
      <xdr:row>80</xdr:row>
      <xdr:rowOff>61468</xdr:rowOff>
    </xdr:to>
    <xdr:sp macro="" textlink="">
      <xdr:nvSpPr>
        <xdr:cNvPr id="361" name="楕円 360"/>
        <xdr:cNvSpPr/>
      </xdr:nvSpPr>
      <xdr:spPr>
        <a:xfrm>
          <a:off x="7029450" y="131805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156057</xdr:rowOff>
    </xdr:from>
    <xdr:to>
      <xdr:col>45</xdr:col>
      <xdr:colOff>177800</xdr:colOff>
      <xdr:row>80</xdr:row>
      <xdr:rowOff>10668</xdr:rowOff>
    </xdr:to>
    <xdr:cxnSp macro="">
      <xdr:nvCxnSpPr>
        <xdr:cNvPr id="362" name="直線コネクタ 361"/>
        <xdr:cNvCxnSpPr/>
      </xdr:nvCxnSpPr>
      <xdr:spPr>
        <a:xfrm flipV="1">
          <a:off x="7080250" y="13205307"/>
          <a:ext cx="806450" cy="1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153721</xdr:rowOff>
    </xdr:from>
    <xdr:to>
      <xdr:col>36</xdr:col>
      <xdr:colOff>165100</xdr:colOff>
      <xdr:row>80</xdr:row>
      <xdr:rowOff>83871</xdr:rowOff>
    </xdr:to>
    <xdr:sp macro="" textlink="">
      <xdr:nvSpPr>
        <xdr:cNvPr id="363" name="楕円 362"/>
        <xdr:cNvSpPr/>
      </xdr:nvSpPr>
      <xdr:spPr>
        <a:xfrm>
          <a:off x="6235700" y="132029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10668</xdr:rowOff>
    </xdr:from>
    <xdr:to>
      <xdr:col>41</xdr:col>
      <xdr:colOff>50800</xdr:colOff>
      <xdr:row>80</xdr:row>
      <xdr:rowOff>33071</xdr:rowOff>
    </xdr:to>
    <xdr:cxnSp macro="">
      <xdr:nvCxnSpPr>
        <xdr:cNvPr id="364" name="直線コネクタ 363"/>
        <xdr:cNvCxnSpPr/>
      </xdr:nvCxnSpPr>
      <xdr:spPr>
        <a:xfrm flipV="1">
          <a:off x="6286500" y="13225018"/>
          <a:ext cx="79375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64940</xdr:rowOff>
    </xdr:from>
    <xdr:ext cx="469744" cy="259045"/>
    <xdr:sp macro="" textlink="">
      <xdr:nvSpPr>
        <xdr:cNvPr id="365" name="n_1aveValue【公営住宅】&#10;一人当たり面積"/>
        <xdr:cNvSpPr txBox="1"/>
      </xdr:nvSpPr>
      <xdr:spPr>
        <a:xfrm>
          <a:off x="8458277" y="1377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65854</xdr:rowOff>
    </xdr:from>
    <xdr:ext cx="469744" cy="259045"/>
    <xdr:sp macro="" textlink="">
      <xdr:nvSpPr>
        <xdr:cNvPr id="366" name="n_2aveValue【公営住宅】&#10;一人当たり面積"/>
        <xdr:cNvSpPr txBox="1"/>
      </xdr:nvSpPr>
      <xdr:spPr>
        <a:xfrm>
          <a:off x="7677227" y="1377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67225</xdr:rowOff>
    </xdr:from>
    <xdr:ext cx="469744" cy="259045"/>
    <xdr:sp macro="" textlink="">
      <xdr:nvSpPr>
        <xdr:cNvPr id="367" name="n_3aveValue【公営住宅】&#10;一人当たり面積"/>
        <xdr:cNvSpPr txBox="1"/>
      </xdr:nvSpPr>
      <xdr:spPr>
        <a:xfrm>
          <a:off x="6864427" y="1377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60825</xdr:rowOff>
    </xdr:from>
    <xdr:ext cx="469744" cy="259045"/>
    <xdr:sp macro="" textlink="">
      <xdr:nvSpPr>
        <xdr:cNvPr id="368" name="n_4aveValue【公営住宅】&#10;一人当たり面積"/>
        <xdr:cNvSpPr txBox="1"/>
      </xdr:nvSpPr>
      <xdr:spPr>
        <a:xfrm>
          <a:off x="6070677" y="1377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44620</xdr:rowOff>
    </xdr:from>
    <xdr:ext cx="469744" cy="259045"/>
    <xdr:sp macro="" textlink="">
      <xdr:nvSpPr>
        <xdr:cNvPr id="369" name="n_1mainValue【公営住宅】&#10;一人当たり面積"/>
        <xdr:cNvSpPr txBox="1"/>
      </xdr:nvSpPr>
      <xdr:spPr>
        <a:xfrm>
          <a:off x="8458277" y="1292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51934</xdr:rowOff>
    </xdr:from>
    <xdr:ext cx="469744" cy="259045"/>
    <xdr:sp macro="" textlink="">
      <xdr:nvSpPr>
        <xdr:cNvPr id="370" name="n_2mainValue【公営住宅】&#10;一人当たり面積"/>
        <xdr:cNvSpPr txBox="1"/>
      </xdr:nvSpPr>
      <xdr:spPr>
        <a:xfrm>
          <a:off x="7677227" y="12936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77995</xdr:rowOff>
    </xdr:from>
    <xdr:ext cx="469744" cy="259045"/>
    <xdr:sp macro="" textlink="">
      <xdr:nvSpPr>
        <xdr:cNvPr id="371" name="n_3mainValue【公営住宅】&#10;一人当たり面積"/>
        <xdr:cNvSpPr txBox="1"/>
      </xdr:nvSpPr>
      <xdr:spPr>
        <a:xfrm>
          <a:off x="6864427" y="1296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100398</xdr:rowOff>
    </xdr:from>
    <xdr:ext cx="469744" cy="259045"/>
    <xdr:sp macro="" textlink="">
      <xdr:nvSpPr>
        <xdr:cNvPr id="372" name="n_4mainValue【公営住宅】&#10;一人当たり面積"/>
        <xdr:cNvSpPr txBox="1"/>
      </xdr:nvSpPr>
      <xdr:spPr>
        <a:xfrm>
          <a:off x="6070677" y="1298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港湾・漁港】&#10;有形固定資産減価償却率グラフ枠"/>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107</xdr:row>
      <xdr:rowOff>49530</xdr:rowOff>
    </xdr:to>
    <xdr:cxnSp macro="">
      <xdr:nvCxnSpPr>
        <xdr:cNvPr id="397" name="直線コネクタ 396"/>
        <xdr:cNvCxnSpPr/>
      </xdr:nvCxnSpPr>
      <xdr:spPr>
        <a:xfrm flipV="1">
          <a:off x="4177665" y="165106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53357</xdr:rowOff>
    </xdr:from>
    <xdr:ext cx="405111" cy="259045"/>
    <xdr:sp macro="" textlink="">
      <xdr:nvSpPr>
        <xdr:cNvPr id="398" name="【港湾・漁港】&#10;有形固定資産減価償却率最小値テキスト"/>
        <xdr:cNvSpPr txBox="1"/>
      </xdr:nvSpPr>
      <xdr:spPr>
        <a:xfrm>
          <a:off x="4216400" y="1782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49530</xdr:rowOff>
    </xdr:from>
    <xdr:to>
      <xdr:col>24</xdr:col>
      <xdr:colOff>152400</xdr:colOff>
      <xdr:row>107</xdr:row>
      <xdr:rowOff>49530</xdr:rowOff>
    </xdr:to>
    <xdr:cxnSp macro="">
      <xdr:nvCxnSpPr>
        <xdr:cNvPr id="399" name="直線コネクタ 398"/>
        <xdr:cNvCxnSpPr/>
      </xdr:nvCxnSpPr>
      <xdr:spPr>
        <a:xfrm>
          <a:off x="4108450" y="17823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0" name="【港湾・漁港】&#10;有形固定資産減価償却率最大値テキスト"/>
        <xdr:cNvSpPr txBox="1"/>
      </xdr:nvSpPr>
      <xdr:spPr>
        <a:xfrm>
          <a:off x="4216400" y="1628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1" name="直線コネクタ 400"/>
        <xdr:cNvCxnSpPr/>
      </xdr:nvCxnSpPr>
      <xdr:spPr>
        <a:xfrm>
          <a:off x="4108450" y="165106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87647</xdr:rowOff>
    </xdr:from>
    <xdr:ext cx="405111" cy="259045"/>
    <xdr:sp macro="" textlink="">
      <xdr:nvSpPr>
        <xdr:cNvPr id="402" name="【港湾・漁港】&#10;有形固定資産減価償却率平均値テキスト"/>
        <xdr:cNvSpPr txBox="1"/>
      </xdr:nvSpPr>
      <xdr:spPr>
        <a:xfrm>
          <a:off x="4216400" y="17518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109220</xdr:rowOff>
    </xdr:from>
    <xdr:to>
      <xdr:col>24</xdr:col>
      <xdr:colOff>114300</xdr:colOff>
      <xdr:row>106</xdr:row>
      <xdr:rowOff>39370</xdr:rowOff>
    </xdr:to>
    <xdr:sp macro="" textlink="">
      <xdr:nvSpPr>
        <xdr:cNvPr id="403" name="フローチャート: 判断 402"/>
        <xdr:cNvSpPr/>
      </xdr:nvSpPr>
      <xdr:spPr>
        <a:xfrm>
          <a:off x="4127500" y="1753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86361</xdr:rowOff>
    </xdr:from>
    <xdr:to>
      <xdr:col>20</xdr:col>
      <xdr:colOff>38100</xdr:colOff>
      <xdr:row>106</xdr:row>
      <xdr:rowOff>16511</xdr:rowOff>
    </xdr:to>
    <xdr:sp macro="" textlink="">
      <xdr:nvSpPr>
        <xdr:cNvPr id="404" name="フローチャート: 判断 403"/>
        <xdr:cNvSpPr/>
      </xdr:nvSpPr>
      <xdr:spPr>
        <a:xfrm>
          <a:off x="3384550" y="175171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57786</xdr:rowOff>
    </xdr:from>
    <xdr:to>
      <xdr:col>15</xdr:col>
      <xdr:colOff>101600</xdr:colOff>
      <xdr:row>105</xdr:row>
      <xdr:rowOff>159386</xdr:rowOff>
    </xdr:to>
    <xdr:sp macro="" textlink="">
      <xdr:nvSpPr>
        <xdr:cNvPr id="405" name="フローチャート: 判断 404"/>
        <xdr:cNvSpPr/>
      </xdr:nvSpPr>
      <xdr:spPr>
        <a:xfrm>
          <a:off x="2571750" y="1748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8255</xdr:rowOff>
    </xdr:from>
    <xdr:to>
      <xdr:col>10</xdr:col>
      <xdr:colOff>165100</xdr:colOff>
      <xdr:row>105</xdr:row>
      <xdr:rowOff>109855</xdr:rowOff>
    </xdr:to>
    <xdr:sp macro="" textlink="">
      <xdr:nvSpPr>
        <xdr:cNvPr id="406" name="フローチャート: 判断 405"/>
        <xdr:cNvSpPr/>
      </xdr:nvSpPr>
      <xdr:spPr>
        <a:xfrm>
          <a:off x="1778000" y="1743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141605</xdr:rowOff>
    </xdr:from>
    <xdr:to>
      <xdr:col>6</xdr:col>
      <xdr:colOff>38100</xdr:colOff>
      <xdr:row>105</xdr:row>
      <xdr:rowOff>71755</xdr:rowOff>
    </xdr:to>
    <xdr:sp macro="" textlink="">
      <xdr:nvSpPr>
        <xdr:cNvPr id="407" name="フローチャート: 判断 406"/>
        <xdr:cNvSpPr/>
      </xdr:nvSpPr>
      <xdr:spPr>
        <a:xfrm>
          <a:off x="984250" y="17400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73025</xdr:rowOff>
    </xdr:from>
    <xdr:to>
      <xdr:col>24</xdr:col>
      <xdr:colOff>114300</xdr:colOff>
      <xdr:row>105</xdr:row>
      <xdr:rowOff>3175</xdr:rowOff>
    </xdr:to>
    <xdr:sp macro="" textlink="">
      <xdr:nvSpPr>
        <xdr:cNvPr id="413" name="楕円 412"/>
        <xdr:cNvSpPr/>
      </xdr:nvSpPr>
      <xdr:spPr>
        <a:xfrm>
          <a:off x="4127500" y="1733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95902</xdr:rowOff>
    </xdr:from>
    <xdr:ext cx="405111" cy="259045"/>
    <xdr:sp macro="" textlink="">
      <xdr:nvSpPr>
        <xdr:cNvPr id="414" name="【港湾・漁港】&#10;有形固定資産減価償却率該当値テキスト"/>
        <xdr:cNvSpPr txBox="1"/>
      </xdr:nvSpPr>
      <xdr:spPr>
        <a:xfrm>
          <a:off x="4216400" y="1718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34925</xdr:rowOff>
    </xdr:from>
    <xdr:to>
      <xdr:col>20</xdr:col>
      <xdr:colOff>38100</xdr:colOff>
      <xdr:row>104</xdr:row>
      <xdr:rowOff>136525</xdr:rowOff>
    </xdr:to>
    <xdr:sp macro="" textlink="">
      <xdr:nvSpPr>
        <xdr:cNvPr id="415" name="楕円 414"/>
        <xdr:cNvSpPr/>
      </xdr:nvSpPr>
      <xdr:spPr>
        <a:xfrm>
          <a:off x="3384550" y="172942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85725</xdr:rowOff>
    </xdr:from>
    <xdr:to>
      <xdr:col>24</xdr:col>
      <xdr:colOff>63500</xdr:colOff>
      <xdr:row>104</xdr:row>
      <xdr:rowOff>123825</xdr:rowOff>
    </xdr:to>
    <xdr:cxnSp macro="">
      <xdr:nvCxnSpPr>
        <xdr:cNvPr id="416" name="直線コネクタ 415"/>
        <xdr:cNvCxnSpPr/>
      </xdr:nvCxnSpPr>
      <xdr:spPr>
        <a:xfrm>
          <a:off x="3429000" y="17345025"/>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170180</xdr:rowOff>
    </xdr:from>
    <xdr:to>
      <xdr:col>15</xdr:col>
      <xdr:colOff>101600</xdr:colOff>
      <xdr:row>104</xdr:row>
      <xdr:rowOff>100330</xdr:rowOff>
    </xdr:to>
    <xdr:sp macro="" textlink="">
      <xdr:nvSpPr>
        <xdr:cNvPr id="417" name="楕円 416"/>
        <xdr:cNvSpPr/>
      </xdr:nvSpPr>
      <xdr:spPr>
        <a:xfrm>
          <a:off x="2571750" y="1725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49530</xdr:rowOff>
    </xdr:from>
    <xdr:to>
      <xdr:col>19</xdr:col>
      <xdr:colOff>177800</xdr:colOff>
      <xdr:row>104</xdr:row>
      <xdr:rowOff>85725</xdr:rowOff>
    </xdr:to>
    <xdr:cxnSp macro="">
      <xdr:nvCxnSpPr>
        <xdr:cNvPr id="418" name="直線コネクタ 417"/>
        <xdr:cNvCxnSpPr/>
      </xdr:nvCxnSpPr>
      <xdr:spPr>
        <a:xfrm>
          <a:off x="2622550" y="17308830"/>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132080</xdr:rowOff>
    </xdr:from>
    <xdr:to>
      <xdr:col>10</xdr:col>
      <xdr:colOff>165100</xdr:colOff>
      <xdr:row>104</xdr:row>
      <xdr:rowOff>62230</xdr:rowOff>
    </xdr:to>
    <xdr:sp macro="" textlink="">
      <xdr:nvSpPr>
        <xdr:cNvPr id="419" name="楕円 418"/>
        <xdr:cNvSpPr/>
      </xdr:nvSpPr>
      <xdr:spPr>
        <a:xfrm>
          <a:off x="1778000" y="1721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11430</xdr:rowOff>
    </xdr:from>
    <xdr:to>
      <xdr:col>15</xdr:col>
      <xdr:colOff>50800</xdr:colOff>
      <xdr:row>104</xdr:row>
      <xdr:rowOff>49530</xdr:rowOff>
    </xdr:to>
    <xdr:cxnSp macro="">
      <xdr:nvCxnSpPr>
        <xdr:cNvPr id="420" name="直線コネクタ 419"/>
        <xdr:cNvCxnSpPr/>
      </xdr:nvCxnSpPr>
      <xdr:spPr>
        <a:xfrm>
          <a:off x="1828800" y="1727073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107314</xdr:rowOff>
    </xdr:from>
    <xdr:to>
      <xdr:col>6</xdr:col>
      <xdr:colOff>38100</xdr:colOff>
      <xdr:row>104</xdr:row>
      <xdr:rowOff>37464</xdr:rowOff>
    </xdr:to>
    <xdr:sp macro="" textlink="">
      <xdr:nvSpPr>
        <xdr:cNvPr id="421" name="楕円 420"/>
        <xdr:cNvSpPr/>
      </xdr:nvSpPr>
      <xdr:spPr>
        <a:xfrm>
          <a:off x="984250" y="171951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158114</xdr:rowOff>
    </xdr:from>
    <xdr:to>
      <xdr:col>10</xdr:col>
      <xdr:colOff>114300</xdr:colOff>
      <xdr:row>104</xdr:row>
      <xdr:rowOff>11430</xdr:rowOff>
    </xdr:to>
    <xdr:cxnSp macro="">
      <xdr:nvCxnSpPr>
        <xdr:cNvPr id="422" name="直線コネクタ 421"/>
        <xdr:cNvCxnSpPr/>
      </xdr:nvCxnSpPr>
      <xdr:spPr>
        <a:xfrm>
          <a:off x="1028700" y="17245964"/>
          <a:ext cx="8001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7638</xdr:rowOff>
    </xdr:from>
    <xdr:ext cx="405111" cy="259045"/>
    <xdr:sp macro="" textlink="">
      <xdr:nvSpPr>
        <xdr:cNvPr id="423" name="n_1aveValue【港湾・漁港】&#10;有形固定資産減価償却率"/>
        <xdr:cNvSpPr txBox="1"/>
      </xdr:nvSpPr>
      <xdr:spPr>
        <a:xfrm>
          <a:off x="3239144" y="1760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150513</xdr:rowOff>
    </xdr:from>
    <xdr:ext cx="405111" cy="259045"/>
    <xdr:sp macro="" textlink="">
      <xdr:nvSpPr>
        <xdr:cNvPr id="424" name="n_2aveValue【港湾・漁港】&#10;有形固定資産減価償却率"/>
        <xdr:cNvSpPr txBox="1"/>
      </xdr:nvSpPr>
      <xdr:spPr>
        <a:xfrm>
          <a:off x="2439044" y="1758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100982</xdr:rowOff>
    </xdr:from>
    <xdr:ext cx="405111" cy="259045"/>
    <xdr:sp macro="" textlink="">
      <xdr:nvSpPr>
        <xdr:cNvPr id="425" name="n_3aveValue【港湾・漁港】&#10;有形固定資産減価償却率"/>
        <xdr:cNvSpPr txBox="1"/>
      </xdr:nvSpPr>
      <xdr:spPr>
        <a:xfrm>
          <a:off x="1645294" y="17531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62882</xdr:rowOff>
    </xdr:from>
    <xdr:ext cx="405111" cy="259045"/>
    <xdr:sp macro="" textlink="">
      <xdr:nvSpPr>
        <xdr:cNvPr id="426" name="n_4aveValue【港湾・漁港】&#10;有形固定資産減価償却率"/>
        <xdr:cNvSpPr txBox="1"/>
      </xdr:nvSpPr>
      <xdr:spPr>
        <a:xfrm>
          <a:off x="851544" y="1749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153052</xdr:rowOff>
    </xdr:from>
    <xdr:ext cx="405111" cy="259045"/>
    <xdr:sp macro="" textlink="">
      <xdr:nvSpPr>
        <xdr:cNvPr id="427" name="n_1mainValue【港湾・漁港】&#10;有形固定資産減価償却率"/>
        <xdr:cNvSpPr txBox="1"/>
      </xdr:nvSpPr>
      <xdr:spPr>
        <a:xfrm>
          <a:off x="3239144" y="1706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116857</xdr:rowOff>
    </xdr:from>
    <xdr:ext cx="405111" cy="259045"/>
    <xdr:sp macro="" textlink="">
      <xdr:nvSpPr>
        <xdr:cNvPr id="428" name="n_2mainValue【港湾・漁港】&#10;有形固定資産減価償却率"/>
        <xdr:cNvSpPr txBox="1"/>
      </xdr:nvSpPr>
      <xdr:spPr>
        <a:xfrm>
          <a:off x="2439044" y="1703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78757</xdr:rowOff>
    </xdr:from>
    <xdr:ext cx="405111" cy="259045"/>
    <xdr:sp macro="" textlink="">
      <xdr:nvSpPr>
        <xdr:cNvPr id="429" name="n_3mainValue【港湾・漁港】&#10;有形固定資産減価償却率"/>
        <xdr:cNvSpPr txBox="1"/>
      </xdr:nvSpPr>
      <xdr:spPr>
        <a:xfrm>
          <a:off x="1645294" y="1699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53991</xdr:rowOff>
    </xdr:from>
    <xdr:ext cx="405111" cy="259045"/>
    <xdr:sp macro="" textlink="">
      <xdr:nvSpPr>
        <xdr:cNvPr id="430" name="n_4mainValue【港湾・漁港】&#10;有形固定資産減価償却率"/>
        <xdr:cNvSpPr txBox="1"/>
      </xdr:nvSpPr>
      <xdr:spPr>
        <a:xfrm>
          <a:off x="851544" y="1697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2" name="テキスト ボックス 441"/>
        <xdr:cNvSpPr txBox="1"/>
      </xdr:nvSpPr>
      <xdr:spPr>
        <a:xfrm>
          <a:off x="5726564" y="1795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4" name="テキスト ボックス 443"/>
        <xdr:cNvSpPr txBox="1"/>
      </xdr:nvSpPr>
      <xdr:spPr>
        <a:xfrm>
          <a:off x="5482151" y="1757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6" name="テキスト ボックス 445"/>
        <xdr:cNvSpPr txBox="1"/>
      </xdr:nvSpPr>
      <xdr:spPr>
        <a:xfrm>
          <a:off x="5418031" y="1719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8" name="テキスト ボックス 447"/>
        <xdr:cNvSpPr txBox="1"/>
      </xdr:nvSpPr>
      <xdr:spPr>
        <a:xfrm>
          <a:off x="5418031" y="1681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0" name="テキスト ボックス 449"/>
        <xdr:cNvSpPr txBox="1"/>
      </xdr:nvSpPr>
      <xdr:spPr>
        <a:xfrm>
          <a:off x="5418031" y="1643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xdr:cNvSpPr txBox="1"/>
      </xdr:nvSpPr>
      <xdr:spPr>
        <a:xfrm>
          <a:off x="5418031" y="1605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68923</xdr:rowOff>
    </xdr:from>
    <xdr:to>
      <xdr:col>54</xdr:col>
      <xdr:colOff>189865</xdr:colOff>
      <xdr:row>108</xdr:row>
      <xdr:rowOff>150549</xdr:rowOff>
    </xdr:to>
    <xdr:cxnSp macro="">
      <xdr:nvCxnSpPr>
        <xdr:cNvPr id="454" name="直線コネクタ 453"/>
        <xdr:cNvCxnSpPr/>
      </xdr:nvCxnSpPr>
      <xdr:spPr>
        <a:xfrm flipV="1">
          <a:off x="9429115" y="16813873"/>
          <a:ext cx="0" cy="1281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154376</xdr:rowOff>
    </xdr:from>
    <xdr:ext cx="378565" cy="259045"/>
    <xdr:sp macro="" textlink="">
      <xdr:nvSpPr>
        <xdr:cNvPr id="455" name="【港湾・漁港】&#10;一人当たり有形固定資産（償却資産）額最小値テキスト"/>
        <xdr:cNvSpPr txBox="1"/>
      </xdr:nvSpPr>
      <xdr:spPr>
        <a:xfrm>
          <a:off x="9467850" y="18099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150549</xdr:rowOff>
    </xdr:from>
    <xdr:to>
      <xdr:col>55</xdr:col>
      <xdr:colOff>88900</xdr:colOff>
      <xdr:row>108</xdr:row>
      <xdr:rowOff>150549</xdr:rowOff>
    </xdr:to>
    <xdr:cxnSp macro="">
      <xdr:nvCxnSpPr>
        <xdr:cNvPr id="456" name="直線コネクタ 455"/>
        <xdr:cNvCxnSpPr/>
      </xdr:nvCxnSpPr>
      <xdr:spPr>
        <a:xfrm>
          <a:off x="9359900" y="180956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15600</xdr:rowOff>
    </xdr:from>
    <xdr:ext cx="599010" cy="259045"/>
    <xdr:sp macro="" textlink="">
      <xdr:nvSpPr>
        <xdr:cNvPr id="457" name="【港湾・漁港】&#10;一人当たり有形固定資産（償却資産）額最大値テキスト"/>
        <xdr:cNvSpPr txBox="1"/>
      </xdr:nvSpPr>
      <xdr:spPr>
        <a:xfrm>
          <a:off x="9467850" y="16589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68923</xdr:rowOff>
    </xdr:from>
    <xdr:to>
      <xdr:col>55</xdr:col>
      <xdr:colOff>88900</xdr:colOff>
      <xdr:row>101</xdr:row>
      <xdr:rowOff>68923</xdr:rowOff>
    </xdr:to>
    <xdr:cxnSp macro="">
      <xdr:nvCxnSpPr>
        <xdr:cNvPr id="458" name="直線コネクタ 457"/>
        <xdr:cNvCxnSpPr/>
      </xdr:nvCxnSpPr>
      <xdr:spPr>
        <a:xfrm>
          <a:off x="9359900" y="168138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33670</xdr:rowOff>
    </xdr:from>
    <xdr:ext cx="534377" cy="259045"/>
    <xdr:sp macro="" textlink="">
      <xdr:nvSpPr>
        <xdr:cNvPr id="459" name="【港湾・漁港】&#10;一人当たり有形固定資産（償却資産）額平均値テキスト"/>
        <xdr:cNvSpPr txBox="1"/>
      </xdr:nvSpPr>
      <xdr:spPr>
        <a:xfrm>
          <a:off x="9467850" y="17292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10793</xdr:rowOff>
    </xdr:from>
    <xdr:to>
      <xdr:col>55</xdr:col>
      <xdr:colOff>50800</xdr:colOff>
      <xdr:row>105</xdr:row>
      <xdr:rowOff>112393</xdr:rowOff>
    </xdr:to>
    <xdr:sp macro="" textlink="">
      <xdr:nvSpPr>
        <xdr:cNvPr id="460" name="フローチャート: 判断 459"/>
        <xdr:cNvSpPr/>
      </xdr:nvSpPr>
      <xdr:spPr>
        <a:xfrm>
          <a:off x="9398000" y="174415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15075</xdr:rowOff>
    </xdr:from>
    <xdr:to>
      <xdr:col>50</xdr:col>
      <xdr:colOff>165100</xdr:colOff>
      <xdr:row>105</xdr:row>
      <xdr:rowOff>116675</xdr:rowOff>
    </xdr:to>
    <xdr:sp macro="" textlink="">
      <xdr:nvSpPr>
        <xdr:cNvPr id="461" name="フローチャート: 判断 460"/>
        <xdr:cNvSpPr/>
      </xdr:nvSpPr>
      <xdr:spPr>
        <a:xfrm>
          <a:off x="8636000" y="174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18938</xdr:rowOff>
    </xdr:from>
    <xdr:to>
      <xdr:col>46</xdr:col>
      <xdr:colOff>38100</xdr:colOff>
      <xdr:row>105</xdr:row>
      <xdr:rowOff>120538</xdr:rowOff>
    </xdr:to>
    <xdr:sp macro="" textlink="">
      <xdr:nvSpPr>
        <xdr:cNvPr id="462" name="フローチャート: 判断 461"/>
        <xdr:cNvSpPr/>
      </xdr:nvSpPr>
      <xdr:spPr>
        <a:xfrm>
          <a:off x="7842250" y="174496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73056</xdr:rowOff>
    </xdr:from>
    <xdr:to>
      <xdr:col>41</xdr:col>
      <xdr:colOff>101600</xdr:colOff>
      <xdr:row>106</xdr:row>
      <xdr:rowOff>3206</xdr:rowOff>
    </xdr:to>
    <xdr:sp macro="" textlink="">
      <xdr:nvSpPr>
        <xdr:cNvPr id="463" name="フローチャート: 判断 462"/>
        <xdr:cNvSpPr/>
      </xdr:nvSpPr>
      <xdr:spPr>
        <a:xfrm>
          <a:off x="7029450" y="1750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74572</xdr:rowOff>
    </xdr:from>
    <xdr:to>
      <xdr:col>36</xdr:col>
      <xdr:colOff>165100</xdr:colOff>
      <xdr:row>106</xdr:row>
      <xdr:rowOff>4722</xdr:rowOff>
    </xdr:to>
    <xdr:sp macro="" textlink="">
      <xdr:nvSpPr>
        <xdr:cNvPr id="464" name="フローチャート: 判断 463"/>
        <xdr:cNvSpPr/>
      </xdr:nvSpPr>
      <xdr:spPr>
        <a:xfrm>
          <a:off x="6235700" y="175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152166</xdr:rowOff>
    </xdr:from>
    <xdr:to>
      <xdr:col>55</xdr:col>
      <xdr:colOff>50800</xdr:colOff>
      <xdr:row>108</xdr:row>
      <xdr:rowOff>82316</xdr:rowOff>
    </xdr:to>
    <xdr:sp macro="" textlink="">
      <xdr:nvSpPr>
        <xdr:cNvPr id="470" name="楕円 469"/>
        <xdr:cNvSpPr/>
      </xdr:nvSpPr>
      <xdr:spPr>
        <a:xfrm>
          <a:off x="9398000" y="1792581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67093</xdr:rowOff>
    </xdr:from>
    <xdr:ext cx="534377" cy="259045"/>
    <xdr:sp macro="" textlink="">
      <xdr:nvSpPr>
        <xdr:cNvPr id="471" name="【港湾・漁港】&#10;一人当たり有形固定資産（償却資産）額該当値テキスト"/>
        <xdr:cNvSpPr txBox="1"/>
      </xdr:nvSpPr>
      <xdr:spPr>
        <a:xfrm>
          <a:off x="9467850" y="1784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152722</xdr:rowOff>
    </xdr:from>
    <xdr:to>
      <xdr:col>50</xdr:col>
      <xdr:colOff>165100</xdr:colOff>
      <xdr:row>108</xdr:row>
      <xdr:rowOff>82872</xdr:rowOff>
    </xdr:to>
    <xdr:sp macro="" textlink="">
      <xdr:nvSpPr>
        <xdr:cNvPr id="472" name="楕円 471"/>
        <xdr:cNvSpPr/>
      </xdr:nvSpPr>
      <xdr:spPr>
        <a:xfrm>
          <a:off x="8636000" y="1792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31516</xdr:rowOff>
    </xdr:from>
    <xdr:to>
      <xdr:col>55</xdr:col>
      <xdr:colOff>0</xdr:colOff>
      <xdr:row>108</xdr:row>
      <xdr:rowOff>32072</xdr:rowOff>
    </xdr:to>
    <xdr:cxnSp macro="">
      <xdr:nvCxnSpPr>
        <xdr:cNvPr id="473" name="直線コネクタ 472"/>
        <xdr:cNvCxnSpPr/>
      </xdr:nvCxnSpPr>
      <xdr:spPr>
        <a:xfrm flipV="1">
          <a:off x="8686800" y="17976616"/>
          <a:ext cx="742950" cy="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153553</xdr:rowOff>
    </xdr:from>
    <xdr:to>
      <xdr:col>46</xdr:col>
      <xdr:colOff>38100</xdr:colOff>
      <xdr:row>108</xdr:row>
      <xdr:rowOff>83703</xdr:rowOff>
    </xdr:to>
    <xdr:sp macro="" textlink="">
      <xdr:nvSpPr>
        <xdr:cNvPr id="474" name="楕円 473"/>
        <xdr:cNvSpPr/>
      </xdr:nvSpPr>
      <xdr:spPr>
        <a:xfrm>
          <a:off x="7842250" y="179272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32072</xdr:rowOff>
    </xdr:from>
    <xdr:to>
      <xdr:col>50</xdr:col>
      <xdr:colOff>114300</xdr:colOff>
      <xdr:row>108</xdr:row>
      <xdr:rowOff>32903</xdr:rowOff>
    </xdr:to>
    <xdr:cxnSp macro="">
      <xdr:nvCxnSpPr>
        <xdr:cNvPr id="475" name="直線コネクタ 474"/>
        <xdr:cNvCxnSpPr/>
      </xdr:nvCxnSpPr>
      <xdr:spPr>
        <a:xfrm flipV="1">
          <a:off x="7886700" y="17977172"/>
          <a:ext cx="800100" cy="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154087</xdr:rowOff>
    </xdr:from>
    <xdr:to>
      <xdr:col>41</xdr:col>
      <xdr:colOff>101600</xdr:colOff>
      <xdr:row>108</xdr:row>
      <xdr:rowOff>84237</xdr:rowOff>
    </xdr:to>
    <xdr:sp macro="" textlink="">
      <xdr:nvSpPr>
        <xdr:cNvPr id="476" name="楕円 475"/>
        <xdr:cNvSpPr/>
      </xdr:nvSpPr>
      <xdr:spPr>
        <a:xfrm>
          <a:off x="7029450" y="1792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32903</xdr:rowOff>
    </xdr:from>
    <xdr:to>
      <xdr:col>45</xdr:col>
      <xdr:colOff>177800</xdr:colOff>
      <xdr:row>108</xdr:row>
      <xdr:rowOff>33437</xdr:rowOff>
    </xdr:to>
    <xdr:cxnSp macro="">
      <xdr:nvCxnSpPr>
        <xdr:cNvPr id="477" name="直線コネクタ 476"/>
        <xdr:cNvCxnSpPr/>
      </xdr:nvCxnSpPr>
      <xdr:spPr>
        <a:xfrm flipV="1">
          <a:off x="7080250" y="17978003"/>
          <a:ext cx="80645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156175</xdr:rowOff>
    </xdr:from>
    <xdr:to>
      <xdr:col>36</xdr:col>
      <xdr:colOff>165100</xdr:colOff>
      <xdr:row>108</xdr:row>
      <xdr:rowOff>86325</xdr:rowOff>
    </xdr:to>
    <xdr:sp macro="" textlink="">
      <xdr:nvSpPr>
        <xdr:cNvPr id="478" name="楕円 477"/>
        <xdr:cNvSpPr/>
      </xdr:nvSpPr>
      <xdr:spPr>
        <a:xfrm>
          <a:off x="6235700" y="1792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33437</xdr:rowOff>
    </xdr:from>
    <xdr:to>
      <xdr:col>41</xdr:col>
      <xdr:colOff>50800</xdr:colOff>
      <xdr:row>108</xdr:row>
      <xdr:rowOff>35525</xdr:rowOff>
    </xdr:to>
    <xdr:cxnSp macro="">
      <xdr:nvCxnSpPr>
        <xdr:cNvPr id="479" name="直線コネクタ 478"/>
        <xdr:cNvCxnSpPr/>
      </xdr:nvCxnSpPr>
      <xdr:spPr>
        <a:xfrm flipV="1">
          <a:off x="6286500" y="17978537"/>
          <a:ext cx="793750" cy="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103</xdr:row>
      <xdr:rowOff>133202</xdr:rowOff>
    </xdr:from>
    <xdr:ext cx="534377" cy="259045"/>
    <xdr:sp macro="" textlink="">
      <xdr:nvSpPr>
        <xdr:cNvPr id="480" name="n_1aveValue【港湾・漁港】&#10;一人当たり有形固定資産（償却資産）額"/>
        <xdr:cNvSpPr txBox="1"/>
      </xdr:nvSpPr>
      <xdr:spPr>
        <a:xfrm>
          <a:off x="8425961" y="1722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137065</xdr:rowOff>
    </xdr:from>
    <xdr:ext cx="534377" cy="259045"/>
    <xdr:sp macro="" textlink="">
      <xdr:nvSpPr>
        <xdr:cNvPr id="481" name="n_2aveValue【港湾・漁港】&#10;一人当たり有形固定資産（償却資産）額"/>
        <xdr:cNvSpPr txBox="1"/>
      </xdr:nvSpPr>
      <xdr:spPr>
        <a:xfrm>
          <a:off x="7644911" y="1722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19733</xdr:rowOff>
    </xdr:from>
    <xdr:ext cx="534377" cy="259045"/>
    <xdr:sp macro="" textlink="">
      <xdr:nvSpPr>
        <xdr:cNvPr id="482" name="n_3aveValue【港湾・漁港】&#10;一人当たり有形固定資産（償却資産）額"/>
        <xdr:cNvSpPr txBox="1"/>
      </xdr:nvSpPr>
      <xdr:spPr>
        <a:xfrm>
          <a:off x="6851161" y="1727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21249</xdr:rowOff>
    </xdr:from>
    <xdr:ext cx="534377" cy="259045"/>
    <xdr:sp macro="" textlink="">
      <xdr:nvSpPr>
        <xdr:cNvPr id="483" name="n_4aveValue【港湾・漁港】&#10;一人当たり有形固定資産（償却資産）額"/>
        <xdr:cNvSpPr txBox="1"/>
      </xdr:nvSpPr>
      <xdr:spPr>
        <a:xfrm>
          <a:off x="6038361" y="172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73999</xdr:rowOff>
    </xdr:from>
    <xdr:ext cx="534377" cy="259045"/>
    <xdr:sp macro="" textlink="">
      <xdr:nvSpPr>
        <xdr:cNvPr id="484" name="n_1mainValue【港湾・漁港】&#10;一人当たり有形固定資産（償却資産）額"/>
        <xdr:cNvSpPr txBox="1"/>
      </xdr:nvSpPr>
      <xdr:spPr>
        <a:xfrm>
          <a:off x="8425961" y="1801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74830</xdr:rowOff>
    </xdr:from>
    <xdr:ext cx="534377" cy="259045"/>
    <xdr:sp macro="" textlink="">
      <xdr:nvSpPr>
        <xdr:cNvPr id="485" name="n_2mainValue【港湾・漁港】&#10;一人当たり有形固定資産（償却資産）額"/>
        <xdr:cNvSpPr txBox="1"/>
      </xdr:nvSpPr>
      <xdr:spPr>
        <a:xfrm>
          <a:off x="7644911" y="1801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75364</xdr:rowOff>
    </xdr:from>
    <xdr:ext cx="534377" cy="259045"/>
    <xdr:sp macro="" textlink="">
      <xdr:nvSpPr>
        <xdr:cNvPr id="486" name="n_3mainValue【港湾・漁港】&#10;一人当たり有形固定資産（償却資産）額"/>
        <xdr:cNvSpPr txBox="1"/>
      </xdr:nvSpPr>
      <xdr:spPr>
        <a:xfrm>
          <a:off x="6851161" y="1802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77452</xdr:rowOff>
    </xdr:from>
    <xdr:ext cx="534377" cy="259045"/>
    <xdr:sp macro="" textlink="">
      <xdr:nvSpPr>
        <xdr:cNvPr id="487" name="n_4mainValue【港湾・漁港】&#10;一人当たり有形固定資産（償却資産）額"/>
        <xdr:cNvSpPr txBox="1"/>
      </xdr:nvSpPr>
      <xdr:spPr>
        <a:xfrm>
          <a:off x="6038361" y="1802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9" name="直線コネクタ 498"/>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0" name="テキスト ボックス 499"/>
        <xdr:cNvSpPr txBox="1"/>
      </xdr:nvSpPr>
      <xdr:spPr>
        <a:xfrm>
          <a:off x="10842791" y="6897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1" name="直線コネクタ 500"/>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2" name="テキスト ボックス 501"/>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3" name="直線コネクタ 502"/>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4" name="テキスト ボックス 503"/>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5" name="直線コネクタ 504"/>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6" name="テキスト ボックス 505"/>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7" name="直線コネクタ 506"/>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8" name="テキスト ボックス 507"/>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9" name="直線コネクタ 508"/>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0" name="テキスト ボックス 509"/>
        <xdr:cNvSpPr txBox="1"/>
      </xdr:nvSpPr>
      <xdr:spPr>
        <a:xfrm>
          <a:off x="10842791" y="53214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41</xdr:row>
      <xdr:rowOff>159476</xdr:rowOff>
    </xdr:to>
    <xdr:cxnSp macro="">
      <xdr:nvCxnSpPr>
        <xdr:cNvPr id="514" name="直線コネクタ 513"/>
        <xdr:cNvCxnSpPr/>
      </xdr:nvCxnSpPr>
      <xdr:spPr>
        <a:xfrm flipV="1">
          <a:off x="14699614" y="5496560"/>
          <a:ext cx="0" cy="1438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163303</xdr:rowOff>
    </xdr:from>
    <xdr:ext cx="405111" cy="259045"/>
    <xdr:sp macro="" textlink="">
      <xdr:nvSpPr>
        <xdr:cNvPr id="515" name="【認定こども園・幼稚園・保育所】&#10;有形固定資産減価償却率最小値テキスト"/>
        <xdr:cNvSpPr txBox="1"/>
      </xdr:nvSpPr>
      <xdr:spPr>
        <a:xfrm>
          <a:off x="14738350" y="6938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159476</xdr:rowOff>
    </xdr:from>
    <xdr:to>
      <xdr:col>86</xdr:col>
      <xdr:colOff>25400</xdr:colOff>
      <xdr:row>41</xdr:row>
      <xdr:rowOff>159476</xdr:rowOff>
    </xdr:to>
    <xdr:cxnSp macro="">
      <xdr:nvCxnSpPr>
        <xdr:cNvPr id="516" name="直線コネクタ 515"/>
        <xdr:cNvCxnSpPr/>
      </xdr:nvCxnSpPr>
      <xdr:spPr>
        <a:xfrm>
          <a:off x="14611350" y="69349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405111" cy="259045"/>
    <xdr:sp macro="" textlink="">
      <xdr:nvSpPr>
        <xdr:cNvPr id="517" name="【認定こども園・幼稚園・保育所】&#10;有形固定資産減価償却率最大値テキスト"/>
        <xdr:cNvSpPr txBox="1"/>
      </xdr:nvSpPr>
      <xdr:spPr>
        <a:xfrm>
          <a:off x="14738350" y="528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18" name="直線コネクタ 517"/>
        <xdr:cNvCxnSpPr/>
      </xdr:nvCxnSpPr>
      <xdr:spPr>
        <a:xfrm>
          <a:off x="14611350" y="5496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519" name="【認定こども園・幼稚園・保育所】&#10;有形固定資産減価償却率平均値テキスト"/>
        <xdr:cNvSpPr txBox="1"/>
      </xdr:nvSpPr>
      <xdr:spPr>
        <a:xfrm>
          <a:off x="14738350" y="6212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20" name="フローチャート: 判断 519"/>
        <xdr:cNvSpPr/>
      </xdr:nvSpPr>
      <xdr:spPr>
        <a:xfrm>
          <a:off x="14649450" y="63545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58057</xdr:rowOff>
    </xdr:from>
    <xdr:to>
      <xdr:col>81</xdr:col>
      <xdr:colOff>101600</xdr:colOff>
      <xdr:row>38</xdr:row>
      <xdr:rowOff>159657</xdr:rowOff>
    </xdr:to>
    <xdr:sp macro="" textlink="">
      <xdr:nvSpPr>
        <xdr:cNvPr id="521" name="フローチャート: 判断 520"/>
        <xdr:cNvSpPr/>
      </xdr:nvSpPr>
      <xdr:spPr>
        <a:xfrm>
          <a:off x="13887450" y="633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522" name="フローチャート: 判断 521"/>
        <xdr:cNvSpPr/>
      </xdr:nvSpPr>
      <xdr:spPr>
        <a:xfrm>
          <a:off x="1309370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523" name="フローチャート: 判断 522"/>
        <xdr:cNvSpPr/>
      </xdr:nvSpPr>
      <xdr:spPr>
        <a:xfrm>
          <a:off x="12299950" y="634147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44994</xdr:rowOff>
    </xdr:from>
    <xdr:to>
      <xdr:col>67</xdr:col>
      <xdr:colOff>101600</xdr:colOff>
      <xdr:row>38</xdr:row>
      <xdr:rowOff>146594</xdr:rowOff>
    </xdr:to>
    <xdr:sp macro="" textlink="">
      <xdr:nvSpPr>
        <xdr:cNvPr id="524" name="フローチャート: 判断 523"/>
        <xdr:cNvSpPr/>
      </xdr:nvSpPr>
      <xdr:spPr>
        <a:xfrm>
          <a:off x="11487150" y="632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59690</xdr:rowOff>
    </xdr:from>
    <xdr:to>
      <xdr:col>85</xdr:col>
      <xdr:colOff>177800</xdr:colOff>
      <xdr:row>41</xdr:row>
      <xdr:rowOff>161290</xdr:rowOff>
    </xdr:to>
    <xdr:sp macro="" textlink="">
      <xdr:nvSpPr>
        <xdr:cNvPr id="530" name="楕円 529"/>
        <xdr:cNvSpPr/>
      </xdr:nvSpPr>
      <xdr:spPr>
        <a:xfrm>
          <a:off x="14649450" y="68351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146067</xdr:rowOff>
    </xdr:from>
    <xdr:ext cx="405111" cy="259045"/>
    <xdr:sp macro="" textlink="">
      <xdr:nvSpPr>
        <xdr:cNvPr id="531" name="【認定こども園・幼稚園・保育所】&#10;有形固定資産減価償却率該当値テキスト"/>
        <xdr:cNvSpPr txBox="1"/>
      </xdr:nvSpPr>
      <xdr:spPr>
        <a:xfrm>
          <a:off x="14738350" y="675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20501</xdr:rowOff>
    </xdr:from>
    <xdr:to>
      <xdr:col>81</xdr:col>
      <xdr:colOff>101600</xdr:colOff>
      <xdr:row>41</xdr:row>
      <xdr:rowOff>122101</xdr:rowOff>
    </xdr:to>
    <xdr:sp macro="" textlink="">
      <xdr:nvSpPr>
        <xdr:cNvPr id="532" name="楕円 531"/>
        <xdr:cNvSpPr/>
      </xdr:nvSpPr>
      <xdr:spPr>
        <a:xfrm>
          <a:off x="13887450" y="679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71301</xdr:rowOff>
    </xdr:from>
    <xdr:to>
      <xdr:col>85</xdr:col>
      <xdr:colOff>127000</xdr:colOff>
      <xdr:row>41</xdr:row>
      <xdr:rowOff>110490</xdr:rowOff>
    </xdr:to>
    <xdr:cxnSp macro="">
      <xdr:nvCxnSpPr>
        <xdr:cNvPr id="533" name="直線コネクタ 532"/>
        <xdr:cNvCxnSpPr/>
      </xdr:nvCxnSpPr>
      <xdr:spPr>
        <a:xfrm>
          <a:off x="13938250" y="6846751"/>
          <a:ext cx="762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149497</xdr:rowOff>
    </xdr:from>
    <xdr:to>
      <xdr:col>76</xdr:col>
      <xdr:colOff>165100</xdr:colOff>
      <xdr:row>41</xdr:row>
      <xdr:rowOff>79647</xdr:rowOff>
    </xdr:to>
    <xdr:sp macro="" textlink="">
      <xdr:nvSpPr>
        <xdr:cNvPr id="534" name="楕円 533"/>
        <xdr:cNvSpPr/>
      </xdr:nvSpPr>
      <xdr:spPr>
        <a:xfrm>
          <a:off x="13093700" y="67598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28847</xdr:rowOff>
    </xdr:from>
    <xdr:to>
      <xdr:col>81</xdr:col>
      <xdr:colOff>50800</xdr:colOff>
      <xdr:row>41</xdr:row>
      <xdr:rowOff>71301</xdr:rowOff>
    </xdr:to>
    <xdr:cxnSp macro="">
      <xdr:nvCxnSpPr>
        <xdr:cNvPr id="535" name="直線コネクタ 534"/>
        <xdr:cNvCxnSpPr/>
      </xdr:nvCxnSpPr>
      <xdr:spPr>
        <a:xfrm>
          <a:off x="13144500" y="6804297"/>
          <a:ext cx="7937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46627</xdr:rowOff>
    </xdr:from>
    <xdr:to>
      <xdr:col>72</xdr:col>
      <xdr:colOff>38100</xdr:colOff>
      <xdr:row>41</xdr:row>
      <xdr:rowOff>148227</xdr:rowOff>
    </xdr:to>
    <xdr:sp macro="" textlink="">
      <xdr:nvSpPr>
        <xdr:cNvPr id="536" name="楕円 535"/>
        <xdr:cNvSpPr/>
      </xdr:nvSpPr>
      <xdr:spPr>
        <a:xfrm>
          <a:off x="12299950" y="68220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28847</xdr:rowOff>
    </xdr:from>
    <xdr:to>
      <xdr:col>76</xdr:col>
      <xdr:colOff>114300</xdr:colOff>
      <xdr:row>41</xdr:row>
      <xdr:rowOff>97427</xdr:rowOff>
    </xdr:to>
    <xdr:cxnSp macro="">
      <xdr:nvCxnSpPr>
        <xdr:cNvPr id="537" name="直線コネクタ 536"/>
        <xdr:cNvCxnSpPr/>
      </xdr:nvCxnSpPr>
      <xdr:spPr>
        <a:xfrm flipV="1">
          <a:off x="12344400" y="6804297"/>
          <a:ext cx="8001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907</xdr:rowOff>
    </xdr:from>
    <xdr:to>
      <xdr:col>67</xdr:col>
      <xdr:colOff>101600</xdr:colOff>
      <xdr:row>41</xdr:row>
      <xdr:rowOff>102507</xdr:rowOff>
    </xdr:to>
    <xdr:sp macro="" textlink="">
      <xdr:nvSpPr>
        <xdr:cNvPr id="538" name="楕円 537"/>
        <xdr:cNvSpPr/>
      </xdr:nvSpPr>
      <xdr:spPr>
        <a:xfrm>
          <a:off x="11487150" y="67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51707</xdr:rowOff>
    </xdr:from>
    <xdr:to>
      <xdr:col>71</xdr:col>
      <xdr:colOff>177800</xdr:colOff>
      <xdr:row>41</xdr:row>
      <xdr:rowOff>97427</xdr:rowOff>
    </xdr:to>
    <xdr:cxnSp macro="">
      <xdr:nvCxnSpPr>
        <xdr:cNvPr id="539" name="直線コネクタ 538"/>
        <xdr:cNvCxnSpPr/>
      </xdr:nvCxnSpPr>
      <xdr:spPr>
        <a:xfrm>
          <a:off x="11537950" y="6827157"/>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4734</xdr:rowOff>
    </xdr:from>
    <xdr:ext cx="405111" cy="259045"/>
    <xdr:sp macro="" textlink="">
      <xdr:nvSpPr>
        <xdr:cNvPr id="540" name="n_1aveValue【認定こども園・幼稚園・保育所】&#10;有形固定資産減価償却率"/>
        <xdr:cNvSpPr txBox="1"/>
      </xdr:nvSpPr>
      <xdr:spPr>
        <a:xfrm>
          <a:off x="13742044" y="611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166387</xdr:rowOff>
    </xdr:from>
    <xdr:ext cx="405111" cy="259045"/>
    <xdr:sp macro="" textlink="">
      <xdr:nvSpPr>
        <xdr:cNvPr id="541" name="n_2aveValue【認定こども園・幼稚園・保育所】&#10;有形固定資産減価償却率"/>
        <xdr:cNvSpPr txBox="1"/>
      </xdr:nvSpPr>
      <xdr:spPr>
        <a:xfrm>
          <a:off x="12960994" y="6116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542" name="n_3aveValue【認定こども園・幼稚園・保育所】&#10;有形固定資産減価償却率"/>
        <xdr:cNvSpPr txBox="1"/>
      </xdr:nvSpPr>
      <xdr:spPr>
        <a:xfrm>
          <a:off x="121672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163121</xdr:rowOff>
    </xdr:from>
    <xdr:ext cx="405111" cy="259045"/>
    <xdr:sp macro="" textlink="">
      <xdr:nvSpPr>
        <xdr:cNvPr id="543" name="n_4aveValue【認定こども園・幼稚園・保育所】&#10;有形固定資産減価償却率"/>
        <xdr:cNvSpPr txBox="1"/>
      </xdr:nvSpPr>
      <xdr:spPr>
        <a:xfrm>
          <a:off x="11354444" y="6113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113228</xdr:rowOff>
    </xdr:from>
    <xdr:ext cx="405111" cy="259045"/>
    <xdr:sp macro="" textlink="">
      <xdr:nvSpPr>
        <xdr:cNvPr id="544" name="n_1mainValue【認定こども園・幼稚園・保育所】&#10;有形固定資産減価償却率"/>
        <xdr:cNvSpPr txBox="1"/>
      </xdr:nvSpPr>
      <xdr:spPr>
        <a:xfrm>
          <a:off x="13742044" y="688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70774</xdr:rowOff>
    </xdr:from>
    <xdr:ext cx="405111" cy="259045"/>
    <xdr:sp macro="" textlink="">
      <xdr:nvSpPr>
        <xdr:cNvPr id="545" name="n_2mainValue【認定こども園・幼稚園・保育所】&#10;有形固定資産減価償却率"/>
        <xdr:cNvSpPr txBox="1"/>
      </xdr:nvSpPr>
      <xdr:spPr>
        <a:xfrm>
          <a:off x="12960994" y="6846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139354</xdr:rowOff>
    </xdr:from>
    <xdr:ext cx="405111" cy="259045"/>
    <xdr:sp macro="" textlink="">
      <xdr:nvSpPr>
        <xdr:cNvPr id="546" name="n_3mainValue【認定こども園・幼稚園・保育所】&#10;有形固定資産減価償却率"/>
        <xdr:cNvSpPr txBox="1"/>
      </xdr:nvSpPr>
      <xdr:spPr>
        <a:xfrm>
          <a:off x="12167244" y="691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93634</xdr:rowOff>
    </xdr:from>
    <xdr:ext cx="405111" cy="259045"/>
    <xdr:sp macro="" textlink="">
      <xdr:nvSpPr>
        <xdr:cNvPr id="547" name="n_4mainValue【認定こども園・幼稚園・保育所】&#10;有形固定資産減価償却率"/>
        <xdr:cNvSpPr txBox="1"/>
      </xdr:nvSpPr>
      <xdr:spPr>
        <a:xfrm>
          <a:off x="11354444"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78486</xdr:rowOff>
    </xdr:from>
    <xdr:to>
      <xdr:col>116</xdr:col>
      <xdr:colOff>62864</xdr:colOff>
      <xdr:row>41</xdr:row>
      <xdr:rowOff>78486</xdr:rowOff>
    </xdr:to>
    <xdr:cxnSp macro="">
      <xdr:nvCxnSpPr>
        <xdr:cNvPr id="569" name="直線コネクタ 568"/>
        <xdr:cNvCxnSpPr/>
      </xdr:nvCxnSpPr>
      <xdr:spPr>
        <a:xfrm flipV="1">
          <a:off x="19951064" y="5533136"/>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macro="" textlink="">
      <xdr:nvSpPr>
        <xdr:cNvPr id="570" name="【認定こども園・幼稚園・保育所】&#10;一人当たり面積最小値テキスト"/>
        <xdr:cNvSpPr txBox="1"/>
      </xdr:nvSpPr>
      <xdr:spPr>
        <a:xfrm>
          <a:off x="19989800" y="685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571" name="直線コネクタ 570"/>
        <xdr:cNvCxnSpPr/>
      </xdr:nvCxnSpPr>
      <xdr:spPr>
        <a:xfrm>
          <a:off x="19881850" y="68539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25163</xdr:rowOff>
    </xdr:from>
    <xdr:ext cx="469744" cy="259045"/>
    <xdr:sp macro="" textlink="">
      <xdr:nvSpPr>
        <xdr:cNvPr id="572" name="【認定こども園・幼稚園・保育所】&#10;一人当たり面積最大値テキスト"/>
        <xdr:cNvSpPr txBox="1"/>
      </xdr:nvSpPr>
      <xdr:spPr>
        <a:xfrm>
          <a:off x="19989800" y="531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78486</xdr:rowOff>
    </xdr:from>
    <xdr:to>
      <xdr:col>116</xdr:col>
      <xdr:colOff>152400</xdr:colOff>
      <xdr:row>33</xdr:row>
      <xdr:rowOff>78486</xdr:rowOff>
    </xdr:to>
    <xdr:cxnSp macro="">
      <xdr:nvCxnSpPr>
        <xdr:cNvPr id="573" name="直線コネクタ 572"/>
        <xdr:cNvCxnSpPr/>
      </xdr:nvCxnSpPr>
      <xdr:spPr>
        <a:xfrm>
          <a:off x="19881850" y="5533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83837</xdr:rowOff>
    </xdr:from>
    <xdr:ext cx="469744" cy="259045"/>
    <xdr:sp macro="" textlink="">
      <xdr:nvSpPr>
        <xdr:cNvPr id="574" name="【認定こども園・幼稚園・保育所】&#10;一人当たり面積平均値テキスト"/>
        <xdr:cNvSpPr txBox="1"/>
      </xdr:nvSpPr>
      <xdr:spPr>
        <a:xfrm>
          <a:off x="19989800" y="652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575" name="フローチャート: 判断 574"/>
        <xdr:cNvSpPr/>
      </xdr:nvSpPr>
      <xdr:spPr>
        <a:xfrm>
          <a:off x="19900900" y="6550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105410</xdr:rowOff>
    </xdr:from>
    <xdr:to>
      <xdr:col>112</xdr:col>
      <xdr:colOff>38100</xdr:colOff>
      <xdr:row>40</xdr:row>
      <xdr:rowOff>35560</xdr:rowOff>
    </xdr:to>
    <xdr:sp macro="" textlink="">
      <xdr:nvSpPr>
        <xdr:cNvPr id="576" name="フローチャート: 判断 575"/>
        <xdr:cNvSpPr/>
      </xdr:nvSpPr>
      <xdr:spPr>
        <a:xfrm>
          <a:off x="19157950" y="6550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114554</xdr:rowOff>
    </xdr:from>
    <xdr:to>
      <xdr:col>107</xdr:col>
      <xdr:colOff>101600</xdr:colOff>
      <xdr:row>40</xdr:row>
      <xdr:rowOff>44704</xdr:rowOff>
    </xdr:to>
    <xdr:sp macro="" textlink="">
      <xdr:nvSpPr>
        <xdr:cNvPr id="577" name="フローチャート: 判断 576"/>
        <xdr:cNvSpPr/>
      </xdr:nvSpPr>
      <xdr:spPr>
        <a:xfrm>
          <a:off x="18345150" y="6559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8" name="フローチャート: 判断 577"/>
        <xdr:cNvSpPr/>
      </xdr:nvSpPr>
      <xdr:spPr>
        <a:xfrm>
          <a:off x="17551400" y="6550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105410</xdr:rowOff>
    </xdr:from>
    <xdr:to>
      <xdr:col>98</xdr:col>
      <xdr:colOff>38100</xdr:colOff>
      <xdr:row>40</xdr:row>
      <xdr:rowOff>35560</xdr:rowOff>
    </xdr:to>
    <xdr:sp macro="" textlink="">
      <xdr:nvSpPr>
        <xdr:cNvPr id="579" name="フローチャート: 判断 578"/>
        <xdr:cNvSpPr/>
      </xdr:nvSpPr>
      <xdr:spPr>
        <a:xfrm>
          <a:off x="16757650" y="6550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139700</xdr:rowOff>
    </xdr:from>
    <xdr:to>
      <xdr:col>116</xdr:col>
      <xdr:colOff>114300</xdr:colOff>
      <xdr:row>39</xdr:row>
      <xdr:rowOff>69850</xdr:rowOff>
    </xdr:to>
    <xdr:sp macro="" textlink="">
      <xdr:nvSpPr>
        <xdr:cNvPr id="585" name="楕円 584"/>
        <xdr:cNvSpPr/>
      </xdr:nvSpPr>
      <xdr:spPr>
        <a:xfrm>
          <a:off x="19900900" y="6419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162577</xdr:rowOff>
    </xdr:from>
    <xdr:ext cx="469744" cy="259045"/>
    <xdr:sp macro="" textlink="">
      <xdr:nvSpPr>
        <xdr:cNvPr id="586" name="【認定こども園・幼稚園・保育所】&#10;一人当たり面積該当値テキスト"/>
        <xdr:cNvSpPr txBox="1"/>
      </xdr:nvSpPr>
      <xdr:spPr>
        <a:xfrm>
          <a:off x="19989800"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139700</xdr:rowOff>
    </xdr:from>
    <xdr:to>
      <xdr:col>112</xdr:col>
      <xdr:colOff>38100</xdr:colOff>
      <xdr:row>39</xdr:row>
      <xdr:rowOff>69850</xdr:rowOff>
    </xdr:to>
    <xdr:sp macro="" textlink="">
      <xdr:nvSpPr>
        <xdr:cNvPr id="587" name="楕円 586"/>
        <xdr:cNvSpPr/>
      </xdr:nvSpPr>
      <xdr:spPr>
        <a:xfrm>
          <a:off x="19157950" y="6419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19050</xdr:rowOff>
    </xdr:from>
    <xdr:to>
      <xdr:col>116</xdr:col>
      <xdr:colOff>63500</xdr:colOff>
      <xdr:row>39</xdr:row>
      <xdr:rowOff>19050</xdr:rowOff>
    </xdr:to>
    <xdr:cxnSp macro="">
      <xdr:nvCxnSpPr>
        <xdr:cNvPr id="588" name="直線コネクタ 587"/>
        <xdr:cNvCxnSpPr/>
      </xdr:nvCxnSpPr>
      <xdr:spPr>
        <a:xfrm>
          <a:off x="19202400" y="64643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139700</xdr:rowOff>
    </xdr:from>
    <xdr:to>
      <xdr:col>107</xdr:col>
      <xdr:colOff>101600</xdr:colOff>
      <xdr:row>39</xdr:row>
      <xdr:rowOff>69850</xdr:rowOff>
    </xdr:to>
    <xdr:sp macro="" textlink="">
      <xdr:nvSpPr>
        <xdr:cNvPr id="589" name="楕円 588"/>
        <xdr:cNvSpPr/>
      </xdr:nvSpPr>
      <xdr:spPr>
        <a:xfrm>
          <a:off x="18345150" y="6419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19050</xdr:rowOff>
    </xdr:from>
    <xdr:to>
      <xdr:col>111</xdr:col>
      <xdr:colOff>177800</xdr:colOff>
      <xdr:row>39</xdr:row>
      <xdr:rowOff>19050</xdr:rowOff>
    </xdr:to>
    <xdr:cxnSp macro="">
      <xdr:nvCxnSpPr>
        <xdr:cNvPr id="590" name="直線コネクタ 589"/>
        <xdr:cNvCxnSpPr/>
      </xdr:nvCxnSpPr>
      <xdr:spPr>
        <a:xfrm>
          <a:off x="18395950" y="64643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148844</xdr:rowOff>
    </xdr:from>
    <xdr:to>
      <xdr:col>102</xdr:col>
      <xdr:colOff>165100</xdr:colOff>
      <xdr:row>39</xdr:row>
      <xdr:rowOff>78994</xdr:rowOff>
    </xdr:to>
    <xdr:sp macro="" textlink="">
      <xdr:nvSpPr>
        <xdr:cNvPr id="591" name="楕円 590"/>
        <xdr:cNvSpPr/>
      </xdr:nvSpPr>
      <xdr:spPr>
        <a:xfrm>
          <a:off x="17551400" y="64289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19050</xdr:rowOff>
    </xdr:from>
    <xdr:to>
      <xdr:col>107</xdr:col>
      <xdr:colOff>50800</xdr:colOff>
      <xdr:row>39</xdr:row>
      <xdr:rowOff>28194</xdr:rowOff>
    </xdr:to>
    <xdr:cxnSp macro="">
      <xdr:nvCxnSpPr>
        <xdr:cNvPr id="592" name="直線コネクタ 591"/>
        <xdr:cNvCxnSpPr/>
      </xdr:nvCxnSpPr>
      <xdr:spPr>
        <a:xfrm flipV="1">
          <a:off x="17602200" y="6464300"/>
          <a:ext cx="7937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157988</xdr:rowOff>
    </xdr:from>
    <xdr:to>
      <xdr:col>98</xdr:col>
      <xdr:colOff>38100</xdr:colOff>
      <xdr:row>39</xdr:row>
      <xdr:rowOff>88138</xdr:rowOff>
    </xdr:to>
    <xdr:sp macro="" textlink="">
      <xdr:nvSpPr>
        <xdr:cNvPr id="593" name="楕円 592"/>
        <xdr:cNvSpPr/>
      </xdr:nvSpPr>
      <xdr:spPr>
        <a:xfrm>
          <a:off x="16757650" y="64381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28194</xdr:rowOff>
    </xdr:from>
    <xdr:to>
      <xdr:col>102</xdr:col>
      <xdr:colOff>114300</xdr:colOff>
      <xdr:row>39</xdr:row>
      <xdr:rowOff>37338</xdr:rowOff>
    </xdr:to>
    <xdr:cxnSp macro="">
      <xdr:nvCxnSpPr>
        <xdr:cNvPr id="594" name="直線コネクタ 593"/>
        <xdr:cNvCxnSpPr/>
      </xdr:nvCxnSpPr>
      <xdr:spPr>
        <a:xfrm flipV="1">
          <a:off x="16802100" y="6473444"/>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26687</xdr:rowOff>
    </xdr:from>
    <xdr:ext cx="469744" cy="259045"/>
    <xdr:sp macro="" textlink="">
      <xdr:nvSpPr>
        <xdr:cNvPr id="595" name="n_1aveValue【認定こども園・幼稚園・保育所】&#10;一人当たり面積"/>
        <xdr:cNvSpPr txBox="1"/>
      </xdr:nvSpPr>
      <xdr:spPr>
        <a:xfrm>
          <a:off x="18980227"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35831</xdr:rowOff>
    </xdr:from>
    <xdr:ext cx="469744" cy="259045"/>
    <xdr:sp macro="" textlink="">
      <xdr:nvSpPr>
        <xdr:cNvPr id="596" name="n_2aveValue【認定こども園・幼稚園・保育所】&#10;一人当たり面積"/>
        <xdr:cNvSpPr txBox="1"/>
      </xdr:nvSpPr>
      <xdr:spPr>
        <a:xfrm>
          <a:off x="18180127" y="664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597" name="n_3aveValue【認定こども園・幼稚園・保育所】&#10;一人当たり面積"/>
        <xdr:cNvSpPr txBox="1"/>
      </xdr:nvSpPr>
      <xdr:spPr>
        <a:xfrm>
          <a:off x="17386377"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macro="" textlink="">
      <xdr:nvSpPr>
        <xdr:cNvPr id="598" name="n_4aveValue【認定こども園・幼稚園・保育所】&#10;一人当たり面積"/>
        <xdr:cNvSpPr txBox="1"/>
      </xdr:nvSpPr>
      <xdr:spPr>
        <a:xfrm>
          <a:off x="16592627"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86377</xdr:rowOff>
    </xdr:from>
    <xdr:ext cx="469744" cy="259045"/>
    <xdr:sp macro="" textlink="">
      <xdr:nvSpPr>
        <xdr:cNvPr id="599" name="n_1mainValue【認定こども園・幼稚園・保育所】&#10;一人当たり面積"/>
        <xdr:cNvSpPr txBox="1"/>
      </xdr:nvSpPr>
      <xdr:spPr>
        <a:xfrm>
          <a:off x="189802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86377</xdr:rowOff>
    </xdr:from>
    <xdr:ext cx="469744" cy="259045"/>
    <xdr:sp macro="" textlink="">
      <xdr:nvSpPr>
        <xdr:cNvPr id="600" name="n_2mainValue【認定こども園・幼稚園・保育所】&#10;一人当たり面積"/>
        <xdr:cNvSpPr txBox="1"/>
      </xdr:nvSpPr>
      <xdr:spPr>
        <a:xfrm>
          <a:off x="181801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95521</xdr:rowOff>
    </xdr:from>
    <xdr:ext cx="469744" cy="259045"/>
    <xdr:sp macro="" textlink="">
      <xdr:nvSpPr>
        <xdr:cNvPr id="601" name="n_3mainValue【認定こども園・幼稚園・保育所】&#10;一人当たり面積"/>
        <xdr:cNvSpPr txBox="1"/>
      </xdr:nvSpPr>
      <xdr:spPr>
        <a:xfrm>
          <a:off x="17386377" y="621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104665</xdr:rowOff>
    </xdr:from>
    <xdr:ext cx="469744" cy="259045"/>
    <xdr:sp macro="" textlink="">
      <xdr:nvSpPr>
        <xdr:cNvPr id="602" name="n_4mainValue【認定こども園・幼稚園・保育所】&#10;一人当たり面積"/>
        <xdr:cNvSpPr txBox="1"/>
      </xdr:nvSpPr>
      <xdr:spPr>
        <a:xfrm>
          <a:off x="16592627"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3" name="テキスト ボックス 612"/>
        <xdr:cNvSpPr txBox="1"/>
      </xdr:nvSpPr>
      <xdr:spPr>
        <a:xfrm>
          <a:off x="108427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xdr:cNvSpPr txBox="1"/>
      </xdr:nvSpPr>
      <xdr:spPr>
        <a:xfrm>
          <a:off x="108427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34290</xdr:rowOff>
    </xdr:from>
    <xdr:to>
      <xdr:col>85</xdr:col>
      <xdr:colOff>126364</xdr:colOff>
      <xdr:row>64</xdr:row>
      <xdr:rowOff>68580</xdr:rowOff>
    </xdr:to>
    <xdr:cxnSp macro="">
      <xdr:nvCxnSpPr>
        <xdr:cNvPr id="625" name="直線コネクタ 624"/>
        <xdr:cNvCxnSpPr/>
      </xdr:nvCxnSpPr>
      <xdr:spPr>
        <a:xfrm flipV="1">
          <a:off x="14699614" y="9451340"/>
          <a:ext cx="0" cy="1189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26" name="【学校施設】&#10;有形固定資産減価償却率最小値テキスト"/>
        <xdr:cNvSpPr txBox="1"/>
      </xdr:nvSpPr>
      <xdr:spPr>
        <a:xfrm>
          <a:off x="14738350"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27" name="直線コネクタ 626"/>
        <xdr:cNvCxnSpPr/>
      </xdr:nvCxnSpPr>
      <xdr:spPr>
        <a:xfrm>
          <a:off x="14611350" y="10641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152417</xdr:rowOff>
    </xdr:from>
    <xdr:ext cx="405111" cy="259045"/>
    <xdr:sp macro="" textlink="">
      <xdr:nvSpPr>
        <xdr:cNvPr id="628" name="【学校施設】&#10;有形固定資産減価償却率最大値テキスト"/>
        <xdr:cNvSpPr txBox="1"/>
      </xdr:nvSpPr>
      <xdr:spPr>
        <a:xfrm>
          <a:off x="1473835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34290</xdr:rowOff>
    </xdr:from>
    <xdr:to>
      <xdr:col>86</xdr:col>
      <xdr:colOff>25400</xdr:colOff>
      <xdr:row>57</xdr:row>
      <xdr:rowOff>34290</xdr:rowOff>
    </xdr:to>
    <xdr:cxnSp macro="">
      <xdr:nvCxnSpPr>
        <xdr:cNvPr id="629" name="直線コネクタ 628"/>
        <xdr:cNvCxnSpPr/>
      </xdr:nvCxnSpPr>
      <xdr:spPr>
        <a:xfrm>
          <a:off x="14611350" y="94513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81805</xdr:rowOff>
    </xdr:from>
    <xdr:ext cx="405111" cy="259045"/>
    <xdr:sp macro="" textlink="">
      <xdr:nvSpPr>
        <xdr:cNvPr id="630" name="【学校施設】&#10;有形固定資産減価償却率平均値テキスト"/>
        <xdr:cNvSpPr txBox="1"/>
      </xdr:nvSpPr>
      <xdr:spPr>
        <a:xfrm>
          <a:off x="14738350" y="98290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58928</xdr:rowOff>
    </xdr:from>
    <xdr:to>
      <xdr:col>85</xdr:col>
      <xdr:colOff>177800</xdr:colOff>
      <xdr:row>60</xdr:row>
      <xdr:rowOff>160528</xdr:rowOff>
    </xdr:to>
    <xdr:sp macro="" textlink="">
      <xdr:nvSpPr>
        <xdr:cNvPr id="631" name="フローチャート: 判断 630"/>
        <xdr:cNvSpPr/>
      </xdr:nvSpPr>
      <xdr:spPr>
        <a:xfrm>
          <a:off x="14649450" y="997127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54356</xdr:rowOff>
    </xdr:from>
    <xdr:to>
      <xdr:col>81</xdr:col>
      <xdr:colOff>101600</xdr:colOff>
      <xdr:row>60</xdr:row>
      <xdr:rowOff>155956</xdr:rowOff>
    </xdr:to>
    <xdr:sp macro="" textlink="">
      <xdr:nvSpPr>
        <xdr:cNvPr id="632" name="フローチャート: 判断 631"/>
        <xdr:cNvSpPr/>
      </xdr:nvSpPr>
      <xdr:spPr>
        <a:xfrm>
          <a:off x="13887450" y="996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macro="" textlink="">
      <xdr:nvSpPr>
        <xdr:cNvPr id="633" name="フローチャート: 判断 632"/>
        <xdr:cNvSpPr/>
      </xdr:nvSpPr>
      <xdr:spPr>
        <a:xfrm>
          <a:off x="13093700" y="99804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634" name="フローチャート: 判断 633"/>
        <xdr:cNvSpPr/>
      </xdr:nvSpPr>
      <xdr:spPr>
        <a:xfrm>
          <a:off x="12299950" y="99529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26924</xdr:rowOff>
    </xdr:from>
    <xdr:to>
      <xdr:col>67</xdr:col>
      <xdr:colOff>101600</xdr:colOff>
      <xdr:row>60</xdr:row>
      <xdr:rowOff>128524</xdr:rowOff>
    </xdr:to>
    <xdr:sp macro="" textlink="">
      <xdr:nvSpPr>
        <xdr:cNvPr id="635" name="フローチャート: 判断 634"/>
        <xdr:cNvSpPr/>
      </xdr:nvSpPr>
      <xdr:spPr>
        <a:xfrm>
          <a:off x="11487150" y="9939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77216</xdr:rowOff>
    </xdr:from>
    <xdr:to>
      <xdr:col>85</xdr:col>
      <xdr:colOff>177800</xdr:colOff>
      <xdr:row>61</xdr:row>
      <xdr:rowOff>7366</xdr:rowOff>
    </xdr:to>
    <xdr:sp macro="" textlink="">
      <xdr:nvSpPr>
        <xdr:cNvPr id="641" name="楕円 640"/>
        <xdr:cNvSpPr/>
      </xdr:nvSpPr>
      <xdr:spPr>
        <a:xfrm>
          <a:off x="14649450" y="99895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55643</xdr:rowOff>
    </xdr:from>
    <xdr:ext cx="405111" cy="259045"/>
    <xdr:sp macro="" textlink="">
      <xdr:nvSpPr>
        <xdr:cNvPr id="642" name="【学校施設】&#10;有形固定資産減価償却率該当値テキスト"/>
        <xdr:cNvSpPr txBox="1"/>
      </xdr:nvSpPr>
      <xdr:spPr>
        <a:xfrm>
          <a:off x="14738350" y="996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150368</xdr:rowOff>
    </xdr:from>
    <xdr:to>
      <xdr:col>81</xdr:col>
      <xdr:colOff>101600</xdr:colOff>
      <xdr:row>61</xdr:row>
      <xdr:rowOff>80518</xdr:rowOff>
    </xdr:to>
    <xdr:sp macro="" textlink="">
      <xdr:nvSpPr>
        <xdr:cNvPr id="643" name="楕円 642"/>
        <xdr:cNvSpPr/>
      </xdr:nvSpPr>
      <xdr:spPr>
        <a:xfrm>
          <a:off x="13887450" y="100627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128016</xdr:rowOff>
    </xdr:from>
    <xdr:to>
      <xdr:col>85</xdr:col>
      <xdr:colOff>127000</xdr:colOff>
      <xdr:row>61</xdr:row>
      <xdr:rowOff>29718</xdr:rowOff>
    </xdr:to>
    <xdr:cxnSp macro="">
      <xdr:nvCxnSpPr>
        <xdr:cNvPr id="644" name="直線コネクタ 643"/>
        <xdr:cNvCxnSpPr/>
      </xdr:nvCxnSpPr>
      <xdr:spPr>
        <a:xfrm flipV="1">
          <a:off x="13938250" y="10040366"/>
          <a:ext cx="762000" cy="6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645" name="楕円 644"/>
        <xdr:cNvSpPr/>
      </xdr:nvSpPr>
      <xdr:spPr>
        <a:xfrm>
          <a:off x="13093700" y="9998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61</xdr:row>
      <xdr:rowOff>29718</xdr:rowOff>
    </xdr:to>
    <xdr:cxnSp macro="">
      <xdr:nvCxnSpPr>
        <xdr:cNvPr id="646" name="直線コネクタ 645"/>
        <xdr:cNvCxnSpPr/>
      </xdr:nvCxnSpPr>
      <xdr:spPr>
        <a:xfrm>
          <a:off x="13144500" y="10049510"/>
          <a:ext cx="79375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95504</xdr:rowOff>
    </xdr:from>
    <xdr:to>
      <xdr:col>72</xdr:col>
      <xdr:colOff>38100</xdr:colOff>
      <xdr:row>61</xdr:row>
      <xdr:rowOff>25654</xdr:rowOff>
    </xdr:to>
    <xdr:sp macro="" textlink="">
      <xdr:nvSpPr>
        <xdr:cNvPr id="647" name="楕円 646"/>
        <xdr:cNvSpPr/>
      </xdr:nvSpPr>
      <xdr:spPr>
        <a:xfrm>
          <a:off x="12299950" y="100078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137160</xdr:rowOff>
    </xdr:from>
    <xdr:to>
      <xdr:col>76</xdr:col>
      <xdr:colOff>114300</xdr:colOff>
      <xdr:row>60</xdr:row>
      <xdr:rowOff>146304</xdr:rowOff>
    </xdr:to>
    <xdr:cxnSp macro="">
      <xdr:nvCxnSpPr>
        <xdr:cNvPr id="648" name="直線コネクタ 647"/>
        <xdr:cNvCxnSpPr/>
      </xdr:nvCxnSpPr>
      <xdr:spPr>
        <a:xfrm flipV="1">
          <a:off x="12344400" y="10049510"/>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109220</xdr:rowOff>
    </xdr:from>
    <xdr:to>
      <xdr:col>67</xdr:col>
      <xdr:colOff>101600</xdr:colOff>
      <xdr:row>61</xdr:row>
      <xdr:rowOff>39370</xdr:rowOff>
    </xdr:to>
    <xdr:sp macro="" textlink="">
      <xdr:nvSpPr>
        <xdr:cNvPr id="649" name="楕円 648"/>
        <xdr:cNvSpPr/>
      </xdr:nvSpPr>
      <xdr:spPr>
        <a:xfrm>
          <a:off x="11487150" y="10021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146304</xdr:rowOff>
    </xdr:from>
    <xdr:to>
      <xdr:col>71</xdr:col>
      <xdr:colOff>177800</xdr:colOff>
      <xdr:row>60</xdr:row>
      <xdr:rowOff>160020</xdr:rowOff>
    </xdr:to>
    <xdr:cxnSp macro="">
      <xdr:nvCxnSpPr>
        <xdr:cNvPr id="650" name="直線コネクタ 649"/>
        <xdr:cNvCxnSpPr/>
      </xdr:nvCxnSpPr>
      <xdr:spPr>
        <a:xfrm flipV="1">
          <a:off x="11537950" y="10058654"/>
          <a:ext cx="8064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1033</xdr:rowOff>
    </xdr:from>
    <xdr:ext cx="405111" cy="259045"/>
    <xdr:sp macro="" textlink="">
      <xdr:nvSpPr>
        <xdr:cNvPr id="651" name="n_1aveValue【学校施設】&#10;有形固定資産減価償却率"/>
        <xdr:cNvSpPr txBox="1"/>
      </xdr:nvSpPr>
      <xdr:spPr>
        <a:xfrm>
          <a:off x="13742044" y="9748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14749</xdr:rowOff>
    </xdr:from>
    <xdr:ext cx="405111" cy="259045"/>
    <xdr:sp macro="" textlink="">
      <xdr:nvSpPr>
        <xdr:cNvPr id="652" name="n_2aveValue【学校施設】&#10;有形固定資産減価償却率"/>
        <xdr:cNvSpPr txBox="1"/>
      </xdr:nvSpPr>
      <xdr:spPr>
        <a:xfrm>
          <a:off x="12960994" y="9761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158767</xdr:rowOff>
    </xdr:from>
    <xdr:ext cx="405111" cy="259045"/>
    <xdr:sp macro="" textlink="">
      <xdr:nvSpPr>
        <xdr:cNvPr id="653" name="n_3aveValue【学校施設】&#10;有形固定資産減価償却率"/>
        <xdr:cNvSpPr txBox="1"/>
      </xdr:nvSpPr>
      <xdr:spPr>
        <a:xfrm>
          <a:off x="121672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145051</xdr:rowOff>
    </xdr:from>
    <xdr:ext cx="405111" cy="259045"/>
    <xdr:sp macro="" textlink="">
      <xdr:nvSpPr>
        <xdr:cNvPr id="654" name="n_4aveValue【学校施設】&#10;有形固定資産減価償却率"/>
        <xdr:cNvSpPr txBox="1"/>
      </xdr:nvSpPr>
      <xdr:spPr>
        <a:xfrm>
          <a:off x="11354444" y="972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71645</xdr:rowOff>
    </xdr:from>
    <xdr:ext cx="405111" cy="259045"/>
    <xdr:sp macro="" textlink="">
      <xdr:nvSpPr>
        <xdr:cNvPr id="655" name="n_1mainValue【学校施設】&#10;有形固定資産減価償却率"/>
        <xdr:cNvSpPr txBox="1"/>
      </xdr:nvSpPr>
      <xdr:spPr>
        <a:xfrm>
          <a:off x="13742044" y="10149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7637</xdr:rowOff>
    </xdr:from>
    <xdr:ext cx="405111" cy="259045"/>
    <xdr:sp macro="" textlink="">
      <xdr:nvSpPr>
        <xdr:cNvPr id="656" name="n_2mainValue【学校施設】&#10;有形固定資産減価償却率"/>
        <xdr:cNvSpPr txBox="1"/>
      </xdr:nvSpPr>
      <xdr:spPr>
        <a:xfrm>
          <a:off x="12960994"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16781</xdr:rowOff>
    </xdr:from>
    <xdr:ext cx="405111" cy="259045"/>
    <xdr:sp macro="" textlink="">
      <xdr:nvSpPr>
        <xdr:cNvPr id="657" name="n_3mainValue【学校施設】&#10;有形固定資産減価償却率"/>
        <xdr:cNvSpPr txBox="1"/>
      </xdr:nvSpPr>
      <xdr:spPr>
        <a:xfrm>
          <a:off x="12167244" y="1009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30497</xdr:rowOff>
    </xdr:from>
    <xdr:ext cx="405111" cy="259045"/>
    <xdr:sp macro="" textlink="">
      <xdr:nvSpPr>
        <xdr:cNvPr id="658" name="n_4mainValue【学校施設】&#10;有形固定資産減価償却率"/>
        <xdr:cNvSpPr txBox="1"/>
      </xdr:nvSpPr>
      <xdr:spPr>
        <a:xfrm>
          <a:off x="113544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0" name="直線コネクタ 669"/>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1" name="テキスト ボックス 670"/>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2" name="直線コネクタ 671"/>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3" name="テキスト ボックス 672"/>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4" name="直線コネクタ 673"/>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5" name="テキスト ボックス 674"/>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6" name="直線コネクタ 675"/>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7" name="テキスト ボックス 676"/>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学校施設】&#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41148</xdr:rowOff>
    </xdr:from>
    <xdr:to>
      <xdr:col>116</xdr:col>
      <xdr:colOff>62864</xdr:colOff>
      <xdr:row>64</xdr:row>
      <xdr:rowOff>73152</xdr:rowOff>
    </xdr:to>
    <xdr:cxnSp macro="">
      <xdr:nvCxnSpPr>
        <xdr:cNvPr id="681" name="直線コネクタ 680"/>
        <xdr:cNvCxnSpPr/>
      </xdr:nvCxnSpPr>
      <xdr:spPr>
        <a:xfrm flipV="1">
          <a:off x="19951064" y="9458198"/>
          <a:ext cx="0" cy="1187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76979</xdr:rowOff>
    </xdr:from>
    <xdr:ext cx="469744" cy="259045"/>
    <xdr:sp macro="" textlink="">
      <xdr:nvSpPr>
        <xdr:cNvPr id="682" name="【学校施設】&#10;一人当たり面積最小値テキスト"/>
        <xdr:cNvSpPr txBox="1"/>
      </xdr:nvSpPr>
      <xdr:spPr>
        <a:xfrm>
          <a:off x="19989800" y="106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73152</xdr:rowOff>
    </xdr:from>
    <xdr:to>
      <xdr:col>116</xdr:col>
      <xdr:colOff>152400</xdr:colOff>
      <xdr:row>64</xdr:row>
      <xdr:rowOff>73152</xdr:rowOff>
    </xdr:to>
    <xdr:cxnSp macro="">
      <xdr:nvCxnSpPr>
        <xdr:cNvPr id="683" name="直線コネクタ 682"/>
        <xdr:cNvCxnSpPr/>
      </xdr:nvCxnSpPr>
      <xdr:spPr>
        <a:xfrm>
          <a:off x="19881850" y="106459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159275</xdr:rowOff>
    </xdr:from>
    <xdr:ext cx="469744" cy="259045"/>
    <xdr:sp macro="" textlink="">
      <xdr:nvSpPr>
        <xdr:cNvPr id="684" name="【学校施設】&#10;一人当たり面積最大値テキスト"/>
        <xdr:cNvSpPr txBox="1"/>
      </xdr:nvSpPr>
      <xdr:spPr>
        <a:xfrm>
          <a:off x="19989800" y="924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41148</xdr:rowOff>
    </xdr:from>
    <xdr:to>
      <xdr:col>116</xdr:col>
      <xdr:colOff>152400</xdr:colOff>
      <xdr:row>57</xdr:row>
      <xdr:rowOff>41148</xdr:rowOff>
    </xdr:to>
    <xdr:cxnSp macro="">
      <xdr:nvCxnSpPr>
        <xdr:cNvPr id="685" name="直線コネクタ 684"/>
        <xdr:cNvCxnSpPr/>
      </xdr:nvCxnSpPr>
      <xdr:spPr>
        <a:xfrm>
          <a:off x="19881850" y="94581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41927</xdr:rowOff>
    </xdr:from>
    <xdr:ext cx="469744" cy="259045"/>
    <xdr:sp macro="" textlink="">
      <xdr:nvSpPr>
        <xdr:cNvPr id="686" name="【学校施設】&#10;一人当たり面積平均値テキスト"/>
        <xdr:cNvSpPr txBox="1"/>
      </xdr:nvSpPr>
      <xdr:spPr>
        <a:xfrm>
          <a:off x="19989800" y="10119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687" name="フローチャート: 判断 686"/>
        <xdr:cNvSpPr/>
      </xdr:nvSpPr>
      <xdr:spPr>
        <a:xfrm>
          <a:off x="19900900" y="1014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79502</xdr:rowOff>
    </xdr:from>
    <xdr:to>
      <xdr:col>112</xdr:col>
      <xdr:colOff>38100</xdr:colOff>
      <xdr:row>62</xdr:row>
      <xdr:rowOff>9652</xdr:rowOff>
    </xdr:to>
    <xdr:sp macro="" textlink="">
      <xdr:nvSpPr>
        <xdr:cNvPr id="688" name="フローチャート: 判断 687"/>
        <xdr:cNvSpPr/>
      </xdr:nvSpPr>
      <xdr:spPr>
        <a:xfrm>
          <a:off x="19157950" y="101569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79502</xdr:rowOff>
    </xdr:from>
    <xdr:to>
      <xdr:col>107</xdr:col>
      <xdr:colOff>101600</xdr:colOff>
      <xdr:row>62</xdr:row>
      <xdr:rowOff>9652</xdr:rowOff>
    </xdr:to>
    <xdr:sp macro="" textlink="">
      <xdr:nvSpPr>
        <xdr:cNvPr id="689" name="フローチャート: 判断 688"/>
        <xdr:cNvSpPr/>
      </xdr:nvSpPr>
      <xdr:spPr>
        <a:xfrm>
          <a:off x="18345150" y="10156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56642</xdr:rowOff>
    </xdr:from>
    <xdr:to>
      <xdr:col>102</xdr:col>
      <xdr:colOff>165100</xdr:colOff>
      <xdr:row>61</xdr:row>
      <xdr:rowOff>158242</xdr:rowOff>
    </xdr:to>
    <xdr:sp macro="" textlink="">
      <xdr:nvSpPr>
        <xdr:cNvPr id="690" name="フローチャート: 判断 689"/>
        <xdr:cNvSpPr/>
      </xdr:nvSpPr>
      <xdr:spPr>
        <a:xfrm>
          <a:off x="17551400" y="1013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159512</xdr:rowOff>
    </xdr:from>
    <xdr:to>
      <xdr:col>98</xdr:col>
      <xdr:colOff>38100</xdr:colOff>
      <xdr:row>61</xdr:row>
      <xdr:rowOff>89662</xdr:rowOff>
    </xdr:to>
    <xdr:sp macro="" textlink="">
      <xdr:nvSpPr>
        <xdr:cNvPr id="691" name="フローチャート: 判断 690"/>
        <xdr:cNvSpPr/>
      </xdr:nvSpPr>
      <xdr:spPr>
        <a:xfrm>
          <a:off x="16757650" y="100718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36068</xdr:rowOff>
    </xdr:from>
    <xdr:to>
      <xdr:col>116</xdr:col>
      <xdr:colOff>114300</xdr:colOff>
      <xdr:row>60</xdr:row>
      <xdr:rowOff>137668</xdr:rowOff>
    </xdr:to>
    <xdr:sp macro="" textlink="">
      <xdr:nvSpPr>
        <xdr:cNvPr id="697" name="楕円 696"/>
        <xdr:cNvSpPr/>
      </xdr:nvSpPr>
      <xdr:spPr>
        <a:xfrm>
          <a:off x="19900900" y="994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58945</xdr:rowOff>
    </xdr:from>
    <xdr:ext cx="469744" cy="259045"/>
    <xdr:sp macro="" textlink="">
      <xdr:nvSpPr>
        <xdr:cNvPr id="698" name="【学校施設】&#10;一人当たり面積該当値テキスト"/>
        <xdr:cNvSpPr txBox="1"/>
      </xdr:nvSpPr>
      <xdr:spPr>
        <a:xfrm>
          <a:off x="19989800" y="9806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118364</xdr:rowOff>
    </xdr:from>
    <xdr:to>
      <xdr:col>112</xdr:col>
      <xdr:colOff>38100</xdr:colOff>
      <xdr:row>61</xdr:row>
      <xdr:rowOff>48514</xdr:rowOff>
    </xdr:to>
    <xdr:sp macro="" textlink="">
      <xdr:nvSpPr>
        <xdr:cNvPr id="699" name="楕円 698"/>
        <xdr:cNvSpPr/>
      </xdr:nvSpPr>
      <xdr:spPr>
        <a:xfrm>
          <a:off x="19157950" y="100307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86868</xdr:rowOff>
    </xdr:from>
    <xdr:to>
      <xdr:col>116</xdr:col>
      <xdr:colOff>63500</xdr:colOff>
      <xdr:row>60</xdr:row>
      <xdr:rowOff>169164</xdr:rowOff>
    </xdr:to>
    <xdr:cxnSp macro="">
      <xdr:nvCxnSpPr>
        <xdr:cNvPr id="700" name="直線コネクタ 699"/>
        <xdr:cNvCxnSpPr/>
      </xdr:nvCxnSpPr>
      <xdr:spPr>
        <a:xfrm flipV="1">
          <a:off x="19202400" y="9999218"/>
          <a:ext cx="74930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129794</xdr:rowOff>
    </xdr:from>
    <xdr:to>
      <xdr:col>107</xdr:col>
      <xdr:colOff>101600</xdr:colOff>
      <xdr:row>61</xdr:row>
      <xdr:rowOff>59944</xdr:rowOff>
    </xdr:to>
    <xdr:sp macro="" textlink="">
      <xdr:nvSpPr>
        <xdr:cNvPr id="701" name="楕円 700"/>
        <xdr:cNvSpPr/>
      </xdr:nvSpPr>
      <xdr:spPr>
        <a:xfrm>
          <a:off x="18345150" y="100421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169164</xdr:rowOff>
    </xdr:from>
    <xdr:to>
      <xdr:col>111</xdr:col>
      <xdr:colOff>177800</xdr:colOff>
      <xdr:row>61</xdr:row>
      <xdr:rowOff>9144</xdr:rowOff>
    </xdr:to>
    <xdr:cxnSp macro="">
      <xdr:nvCxnSpPr>
        <xdr:cNvPr id="702" name="直線コネクタ 701"/>
        <xdr:cNvCxnSpPr/>
      </xdr:nvCxnSpPr>
      <xdr:spPr>
        <a:xfrm flipV="1">
          <a:off x="18395950" y="10075164"/>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168656</xdr:rowOff>
    </xdr:from>
    <xdr:to>
      <xdr:col>102</xdr:col>
      <xdr:colOff>165100</xdr:colOff>
      <xdr:row>61</xdr:row>
      <xdr:rowOff>98806</xdr:rowOff>
    </xdr:to>
    <xdr:sp macro="" textlink="">
      <xdr:nvSpPr>
        <xdr:cNvPr id="703" name="楕円 702"/>
        <xdr:cNvSpPr/>
      </xdr:nvSpPr>
      <xdr:spPr>
        <a:xfrm>
          <a:off x="17551400" y="1007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9144</xdr:rowOff>
    </xdr:from>
    <xdr:to>
      <xdr:col>107</xdr:col>
      <xdr:colOff>50800</xdr:colOff>
      <xdr:row>61</xdr:row>
      <xdr:rowOff>48006</xdr:rowOff>
    </xdr:to>
    <xdr:cxnSp macro="">
      <xdr:nvCxnSpPr>
        <xdr:cNvPr id="704" name="直線コネクタ 703"/>
        <xdr:cNvCxnSpPr/>
      </xdr:nvCxnSpPr>
      <xdr:spPr>
        <a:xfrm flipV="1">
          <a:off x="17602200" y="10086594"/>
          <a:ext cx="7937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15494</xdr:rowOff>
    </xdr:from>
    <xdr:to>
      <xdr:col>98</xdr:col>
      <xdr:colOff>38100</xdr:colOff>
      <xdr:row>61</xdr:row>
      <xdr:rowOff>117094</xdr:rowOff>
    </xdr:to>
    <xdr:sp macro="" textlink="">
      <xdr:nvSpPr>
        <xdr:cNvPr id="705" name="楕円 704"/>
        <xdr:cNvSpPr/>
      </xdr:nvSpPr>
      <xdr:spPr>
        <a:xfrm>
          <a:off x="16757650" y="100929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48006</xdr:rowOff>
    </xdr:from>
    <xdr:to>
      <xdr:col>102</xdr:col>
      <xdr:colOff>114300</xdr:colOff>
      <xdr:row>61</xdr:row>
      <xdr:rowOff>66294</xdr:rowOff>
    </xdr:to>
    <xdr:cxnSp macro="">
      <xdr:nvCxnSpPr>
        <xdr:cNvPr id="706" name="直線コネクタ 705"/>
        <xdr:cNvCxnSpPr/>
      </xdr:nvCxnSpPr>
      <xdr:spPr>
        <a:xfrm flipV="1">
          <a:off x="16802100" y="10125456"/>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779</xdr:rowOff>
    </xdr:from>
    <xdr:ext cx="469744" cy="259045"/>
    <xdr:sp macro="" textlink="">
      <xdr:nvSpPr>
        <xdr:cNvPr id="707" name="n_1aveValue【学校施設】&#10;一人当たり面積"/>
        <xdr:cNvSpPr txBox="1"/>
      </xdr:nvSpPr>
      <xdr:spPr>
        <a:xfrm>
          <a:off x="18980227" y="10243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779</xdr:rowOff>
    </xdr:from>
    <xdr:ext cx="469744" cy="259045"/>
    <xdr:sp macro="" textlink="">
      <xdr:nvSpPr>
        <xdr:cNvPr id="708" name="n_2aveValue【学校施設】&#10;一人当たり面積"/>
        <xdr:cNvSpPr txBox="1"/>
      </xdr:nvSpPr>
      <xdr:spPr>
        <a:xfrm>
          <a:off x="18180127" y="10243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149369</xdr:rowOff>
    </xdr:from>
    <xdr:ext cx="469744" cy="259045"/>
    <xdr:sp macro="" textlink="">
      <xdr:nvSpPr>
        <xdr:cNvPr id="709" name="n_3aveValue【学校施設】&#10;一人当たり面積"/>
        <xdr:cNvSpPr txBox="1"/>
      </xdr:nvSpPr>
      <xdr:spPr>
        <a:xfrm>
          <a:off x="17386377" y="1022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106189</xdr:rowOff>
    </xdr:from>
    <xdr:ext cx="469744" cy="259045"/>
    <xdr:sp macro="" textlink="">
      <xdr:nvSpPr>
        <xdr:cNvPr id="710" name="n_4aveValue【学校施設】&#10;一人当たり面積"/>
        <xdr:cNvSpPr txBox="1"/>
      </xdr:nvSpPr>
      <xdr:spPr>
        <a:xfrm>
          <a:off x="16592627" y="985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65041</xdr:rowOff>
    </xdr:from>
    <xdr:ext cx="469744" cy="259045"/>
    <xdr:sp macro="" textlink="">
      <xdr:nvSpPr>
        <xdr:cNvPr id="711" name="n_1mainValue【学校施設】&#10;一人当たり面積"/>
        <xdr:cNvSpPr txBox="1"/>
      </xdr:nvSpPr>
      <xdr:spPr>
        <a:xfrm>
          <a:off x="18980227" y="981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76471</xdr:rowOff>
    </xdr:from>
    <xdr:ext cx="469744" cy="259045"/>
    <xdr:sp macro="" textlink="">
      <xdr:nvSpPr>
        <xdr:cNvPr id="712" name="n_2mainValue【学校施設】&#10;一人当たり面積"/>
        <xdr:cNvSpPr txBox="1"/>
      </xdr:nvSpPr>
      <xdr:spPr>
        <a:xfrm>
          <a:off x="18180127" y="9823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115333</xdr:rowOff>
    </xdr:from>
    <xdr:ext cx="469744" cy="259045"/>
    <xdr:sp macro="" textlink="">
      <xdr:nvSpPr>
        <xdr:cNvPr id="713" name="n_3mainValue【学校施設】&#10;一人当たり面積"/>
        <xdr:cNvSpPr txBox="1"/>
      </xdr:nvSpPr>
      <xdr:spPr>
        <a:xfrm>
          <a:off x="17386377" y="9862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108221</xdr:rowOff>
    </xdr:from>
    <xdr:ext cx="469744" cy="259045"/>
    <xdr:sp macro="" textlink="">
      <xdr:nvSpPr>
        <xdr:cNvPr id="714" name="n_4mainValue【学校施設】&#10;一人当たり面積"/>
        <xdr:cNvSpPr txBox="1"/>
      </xdr:nvSpPr>
      <xdr:spPr>
        <a:xfrm>
          <a:off x="16592627" y="1018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112395</xdr:rowOff>
    </xdr:from>
    <xdr:to>
      <xdr:col>85</xdr:col>
      <xdr:colOff>126364</xdr:colOff>
      <xdr:row>86</xdr:row>
      <xdr:rowOff>13336</xdr:rowOff>
    </xdr:to>
    <xdr:cxnSp macro="">
      <xdr:nvCxnSpPr>
        <xdr:cNvPr id="739" name="直線コネクタ 738"/>
        <xdr:cNvCxnSpPr/>
      </xdr:nvCxnSpPr>
      <xdr:spPr>
        <a:xfrm flipV="1">
          <a:off x="14699614" y="12996545"/>
          <a:ext cx="0" cy="1221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17163</xdr:rowOff>
    </xdr:from>
    <xdr:ext cx="405111" cy="259045"/>
    <xdr:sp macro="" textlink="">
      <xdr:nvSpPr>
        <xdr:cNvPr id="740" name="【児童館】&#10;有形固定資産減価償却率最小値テキスト"/>
        <xdr:cNvSpPr txBox="1"/>
      </xdr:nvSpPr>
      <xdr:spPr>
        <a:xfrm>
          <a:off x="14738350" y="1422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13336</xdr:rowOff>
    </xdr:from>
    <xdr:to>
      <xdr:col>86</xdr:col>
      <xdr:colOff>25400</xdr:colOff>
      <xdr:row>86</xdr:row>
      <xdr:rowOff>13336</xdr:rowOff>
    </xdr:to>
    <xdr:cxnSp macro="">
      <xdr:nvCxnSpPr>
        <xdr:cNvPr id="741" name="直線コネクタ 740"/>
        <xdr:cNvCxnSpPr/>
      </xdr:nvCxnSpPr>
      <xdr:spPr>
        <a:xfrm>
          <a:off x="14611350" y="142182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59072</xdr:rowOff>
    </xdr:from>
    <xdr:ext cx="405111" cy="259045"/>
    <xdr:sp macro="" textlink="">
      <xdr:nvSpPr>
        <xdr:cNvPr id="742" name="【児童館】&#10;有形固定資産減価償却率最大値テキスト"/>
        <xdr:cNvSpPr txBox="1"/>
      </xdr:nvSpPr>
      <xdr:spPr>
        <a:xfrm>
          <a:off x="14738350" y="1277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112395</xdr:rowOff>
    </xdr:from>
    <xdr:to>
      <xdr:col>86</xdr:col>
      <xdr:colOff>25400</xdr:colOff>
      <xdr:row>78</xdr:row>
      <xdr:rowOff>112395</xdr:rowOff>
    </xdr:to>
    <xdr:cxnSp macro="">
      <xdr:nvCxnSpPr>
        <xdr:cNvPr id="743" name="直線コネクタ 742"/>
        <xdr:cNvCxnSpPr/>
      </xdr:nvCxnSpPr>
      <xdr:spPr>
        <a:xfrm>
          <a:off x="14611350" y="129965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744" name="【児童館】&#10;有形固定資産減価償却率平均値テキスト"/>
        <xdr:cNvSpPr txBox="1"/>
      </xdr:nvSpPr>
      <xdr:spPr>
        <a:xfrm>
          <a:off x="14738350" y="13410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745" name="フローチャート: 判断 744"/>
        <xdr:cNvSpPr/>
      </xdr:nvSpPr>
      <xdr:spPr>
        <a:xfrm>
          <a:off x="14649450" y="135528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746" name="フローチャート: 判断 745"/>
        <xdr:cNvSpPr/>
      </xdr:nvSpPr>
      <xdr:spPr>
        <a:xfrm>
          <a:off x="13887450" y="1357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50164</xdr:rowOff>
    </xdr:from>
    <xdr:to>
      <xdr:col>76</xdr:col>
      <xdr:colOff>165100</xdr:colOff>
      <xdr:row>82</xdr:row>
      <xdr:rowOff>151764</xdr:rowOff>
    </xdr:to>
    <xdr:sp macro="" textlink="">
      <xdr:nvSpPr>
        <xdr:cNvPr id="747" name="フローチャート: 判断 746"/>
        <xdr:cNvSpPr/>
      </xdr:nvSpPr>
      <xdr:spPr>
        <a:xfrm>
          <a:off x="13093700" y="1359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23495</xdr:rowOff>
    </xdr:from>
    <xdr:to>
      <xdr:col>72</xdr:col>
      <xdr:colOff>38100</xdr:colOff>
      <xdr:row>82</xdr:row>
      <xdr:rowOff>125095</xdr:rowOff>
    </xdr:to>
    <xdr:sp macro="" textlink="">
      <xdr:nvSpPr>
        <xdr:cNvPr id="748" name="フローチャート: 判断 747"/>
        <xdr:cNvSpPr/>
      </xdr:nvSpPr>
      <xdr:spPr>
        <a:xfrm>
          <a:off x="12299950" y="135680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49" name="フローチャート: 判断 748"/>
        <xdr:cNvSpPr/>
      </xdr:nvSpPr>
      <xdr:spPr>
        <a:xfrm>
          <a:off x="11487150" y="1356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88264</xdr:rowOff>
    </xdr:from>
    <xdr:to>
      <xdr:col>85</xdr:col>
      <xdr:colOff>177800</xdr:colOff>
      <xdr:row>83</xdr:row>
      <xdr:rowOff>18414</xdr:rowOff>
    </xdr:to>
    <xdr:sp macro="" textlink="">
      <xdr:nvSpPr>
        <xdr:cNvPr id="755" name="楕円 754"/>
        <xdr:cNvSpPr/>
      </xdr:nvSpPr>
      <xdr:spPr>
        <a:xfrm>
          <a:off x="14649450" y="136328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66691</xdr:rowOff>
    </xdr:from>
    <xdr:ext cx="405111" cy="259045"/>
    <xdr:sp macro="" textlink="">
      <xdr:nvSpPr>
        <xdr:cNvPr id="756" name="【児童館】&#10;有形固定資産減価償却率該当値テキスト"/>
        <xdr:cNvSpPr txBox="1"/>
      </xdr:nvSpPr>
      <xdr:spPr>
        <a:xfrm>
          <a:off x="14738350"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52070</xdr:rowOff>
    </xdr:from>
    <xdr:to>
      <xdr:col>81</xdr:col>
      <xdr:colOff>101600</xdr:colOff>
      <xdr:row>82</xdr:row>
      <xdr:rowOff>153670</xdr:rowOff>
    </xdr:to>
    <xdr:sp macro="" textlink="">
      <xdr:nvSpPr>
        <xdr:cNvPr id="757" name="楕円 756"/>
        <xdr:cNvSpPr/>
      </xdr:nvSpPr>
      <xdr:spPr>
        <a:xfrm>
          <a:off x="1388745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102870</xdr:rowOff>
    </xdr:from>
    <xdr:to>
      <xdr:col>85</xdr:col>
      <xdr:colOff>127000</xdr:colOff>
      <xdr:row>82</xdr:row>
      <xdr:rowOff>139064</xdr:rowOff>
    </xdr:to>
    <xdr:cxnSp macro="">
      <xdr:nvCxnSpPr>
        <xdr:cNvPr id="758" name="直線コネクタ 757"/>
        <xdr:cNvCxnSpPr/>
      </xdr:nvCxnSpPr>
      <xdr:spPr>
        <a:xfrm>
          <a:off x="13938250" y="13647420"/>
          <a:ext cx="762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164464</xdr:rowOff>
    </xdr:from>
    <xdr:to>
      <xdr:col>76</xdr:col>
      <xdr:colOff>165100</xdr:colOff>
      <xdr:row>84</xdr:row>
      <xdr:rowOff>94614</xdr:rowOff>
    </xdr:to>
    <xdr:sp macro="" textlink="">
      <xdr:nvSpPr>
        <xdr:cNvPr id="759" name="楕円 758"/>
        <xdr:cNvSpPr/>
      </xdr:nvSpPr>
      <xdr:spPr>
        <a:xfrm>
          <a:off x="13093700" y="138741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102870</xdr:rowOff>
    </xdr:from>
    <xdr:to>
      <xdr:col>81</xdr:col>
      <xdr:colOff>50800</xdr:colOff>
      <xdr:row>84</xdr:row>
      <xdr:rowOff>43814</xdr:rowOff>
    </xdr:to>
    <xdr:cxnSp macro="">
      <xdr:nvCxnSpPr>
        <xdr:cNvPr id="760" name="直線コネクタ 759"/>
        <xdr:cNvCxnSpPr/>
      </xdr:nvCxnSpPr>
      <xdr:spPr>
        <a:xfrm flipV="1">
          <a:off x="13144500" y="13647420"/>
          <a:ext cx="793750" cy="27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128270</xdr:rowOff>
    </xdr:from>
    <xdr:to>
      <xdr:col>72</xdr:col>
      <xdr:colOff>38100</xdr:colOff>
      <xdr:row>84</xdr:row>
      <xdr:rowOff>58420</xdr:rowOff>
    </xdr:to>
    <xdr:sp macro="" textlink="">
      <xdr:nvSpPr>
        <xdr:cNvPr id="761" name="楕円 760"/>
        <xdr:cNvSpPr/>
      </xdr:nvSpPr>
      <xdr:spPr>
        <a:xfrm>
          <a:off x="12299950" y="138379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7620</xdr:rowOff>
    </xdr:from>
    <xdr:to>
      <xdr:col>76</xdr:col>
      <xdr:colOff>114300</xdr:colOff>
      <xdr:row>84</xdr:row>
      <xdr:rowOff>43814</xdr:rowOff>
    </xdr:to>
    <xdr:cxnSp macro="">
      <xdr:nvCxnSpPr>
        <xdr:cNvPr id="762" name="直線コネクタ 761"/>
        <xdr:cNvCxnSpPr/>
      </xdr:nvCxnSpPr>
      <xdr:spPr>
        <a:xfrm>
          <a:off x="12344400" y="13882370"/>
          <a:ext cx="8001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90170</xdr:rowOff>
    </xdr:from>
    <xdr:to>
      <xdr:col>67</xdr:col>
      <xdr:colOff>101600</xdr:colOff>
      <xdr:row>84</xdr:row>
      <xdr:rowOff>20320</xdr:rowOff>
    </xdr:to>
    <xdr:sp macro="" textlink="">
      <xdr:nvSpPr>
        <xdr:cNvPr id="763" name="楕円 762"/>
        <xdr:cNvSpPr/>
      </xdr:nvSpPr>
      <xdr:spPr>
        <a:xfrm>
          <a:off x="11487150" y="13799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140970</xdr:rowOff>
    </xdr:from>
    <xdr:to>
      <xdr:col>71</xdr:col>
      <xdr:colOff>177800</xdr:colOff>
      <xdr:row>84</xdr:row>
      <xdr:rowOff>7620</xdr:rowOff>
    </xdr:to>
    <xdr:cxnSp macro="">
      <xdr:nvCxnSpPr>
        <xdr:cNvPr id="764" name="直線コネクタ 763"/>
        <xdr:cNvCxnSpPr/>
      </xdr:nvCxnSpPr>
      <xdr:spPr>
        <a:xfrm>
          <a:off x="11537950" y="13850620"/>
          <a:ext cx="80645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145432</xdr:rowOff>
    </xdr:from>
    <xdr:ext cx="405111" cy="259045"/>
    <xdr:sp macro="" textlink="">
      <xdr:nvSpPr>
        <xdr:cNvPr id="765" name="n_1aveValue【児童館】&#10;有形固定資産減価償却率"/>
        <xdr:cNvSpPr txBox="1"/>
      </xdr:nvSpPr>
      <xdr:spPr>
        <a:xfrm>
          <a:off x="13742044" y="1335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168291</xdr:rowOff>
    </xdr:from>
    <xdr:ext cx="405111" cy="259045"/>
    <xdr:sp macro="" textlink="">
      <xdr:nvSpPr>
        <xdr:cNvPr id="766" name="n_2aveValue【児童館】&#10;有形固定資産減価償却率"/>
        <xdr:cNvSpPr txBox="1"/>
      </xdr:nvSpPr>
      <xdr:spPr>
        <a:xfrm>
          <a:off x="12960994" y="13376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141622</xdr:rowOff>
    </xdr:from>
    <xdr:ext cx="405111" cy="259045"/>
    <xdr:sp macro="" textlink="">
      <xdr:nvSpPr>
        <xdr:cNvPr id="767" name="n_3aveValue【児童館】&#10;有形固定資産減価償却率"/>
        <xdr:cNvSpPr txBox="1"/>
      </xdr:nvSpPr>
      <xdr:spPr>
        <a:xfrm>
          <a:off x="12167244" y="1335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768" name="n_4aveValue【児童館】&#10;有形固定資産減価償却率"/>
        <xdr:cNvSpPr txBox="1"/>
      </xdr:nvSpPr>
      <xdr:spPr>
        <a:xfrm>
          <a:off x="11354444" y="1334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144797</xdr:rowOff>
    </xdr:from>
    <xdr:ext cx="405111" cy="259045"/>
    <xdr:sp macro="" textlink="">
      <xdr:nvSpPr>
        <xdr:cNvPr id="769" name="n_1mainValue【児童館】&#10;有形固定資産減価償却率"/>
        <xdr:cNvSpPr txBox="1"/>
      </xdr:nvSpPr>
      <xdr:spPr>
        <a:xfrm>
          <a:off x="13742044" y="1368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85741</xdr:rowOff>
    </xdr:from>
    <xdr:ext cx="405111" cy="259045"/>
    <xdr:sp macro="" textlink="">
      <xdr:nvSpPr>
        <xdr:cNvPr id="770" name="n_2mainValue【児童館】&#10;有形固定資産減価償却率"/>
        <xdr:cNvSpPr txBox="1"/>
      </xdr:nvSpPr>
      <xdr:spPr>
        <a:xfrm>
          <a:off x="1296099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49547</xdr:rowOff>
    </xdr:from>
    <xdr:ext cx="405111" cy="259045"/>
    <xdr:sp macro="" textlink="">
      <xdr:nvSpPr>
        <xdr:cNvPr id="771" name="n_3mainValue【児童館】&#10;有形固定資産減価償却率"/>
        <xdr:cNvSpPr txBox="1"/>
      </xdr:nvSpPr>
      <xdr:spPr>
        <a:xfrm>
          <a:off x="121672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11447</xdr:rowOff>
    </xdr:from>
    <xdr:ext cx="405111" cy="259045"/>
    <xdr:sp macro="" textlink="">
      <xdr:nvSpPr>
        <xdr:cNvPr id="772" name="n_4mainValue【児童館】&#10;有形固定資産減価償却率"/>
        <xdr:cNvSpPr txBox="1"/>
      </xdr:nvSpPr>
      <xdr:spPr>
        <a:xfrm>
          <a:off x="113544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児童館】&#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6" name="直線コネクタ 795"/>
        <xdr:cNvCxnSpPr/>
      </xdr:nvCxnSpPr>
      <xdr:spPr>
        <a:xfrm flipV="1">
          <a:off x="19951064" y="127762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7" name="【児童館】&#10;一人当たり面積最小値テキスト"/>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8" name="直線コネクタ 797"/>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99" name="【児童館】&#10;一人当たり面積最大値テキスト"/>
        <xdr:cNvSpPr txBox="1"/>
      </xdr:nvSpPr>
      <xdr:spPr>
        <a:xfrm>
          <a:off x="19989800" y="1255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800" name="直線コネクタ 799"/>
        <xdr:cNvCxnSpPr/>
      </xdr:nvCxnSpPr>
      <xdr:spPr>
        <a:xfrm>
          <a:off x="19881850" y="12776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41927</xdr:rowOff>
    </xdr:from>
    <xdr:ext cx="469744" cy="259045"/>
    <xdr:sp macro="" textlink="">
      <xdr:nvSpPr>
        <xdr:cNvPr id="801" name="【児童館】&#10;一人当たり面積平均値テキスト"/>
        <xdr:cNvSpPr txBox="1"/>
      </xdr:nvSpPr>
      <xdr:spPr>
        <a:xfrm>
          <a:off x="19989800" y="13586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02" name="フローチャート: 判断 801"/>
        <xdr:cNvSpPr/>
      </xdr:nvSpPr>
      <xdr:spPr>
        <a:xfrm>
          <a:off x="19900900" y="1360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803" name="フローチャート: 判断 802"/>
        <xdr:cNvSpPr/>
      </xdr:nvSpPr>
      <xdr:spPr>
        <a:xfrm>
          <a:off x="1915795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macro="" textlink="">
      <xdr:nvSpPr>
        <xdr:cNvPr id="804" name="フローチャート: 判断 803"/>
        <xdr:cNvSpPr/>
      </xdr:nvSpPr>
      <xdr:spPr>
        <a:xfrm>
          <a:off x="18345150" y="1364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05" name="フローチャート: 判断 804"/>
        <xdr:cNvSpPr/>
      </xdr:nvSpPr>
      <xdr:spPr>
        <a:xfrm>
          <a:off x="17551400" y="1364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06" name="フローチャート: 判断 805"/>
        <xdr:cNvSpPr/>
      </xdr:nvSpPr>
      <xdr:spPr>
        <a:xfrm>
          <a:off x="1675765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25400</xdr:rowOff>
    </xdr:from>
    <xdr:to>
      <xdr:col>116</xdr:col>
      <xdr:colOff>114300</xdr:colOff>
      <xdr:row>78</xdr:row>
      <xdr:rowOff>127000</xdr:rowOff>
    </xdr:to>
    <xdr:sp macro="" textlink="">
      <xdr:nvSpPr>
        <xdr:cNvPr id="812" name="楕円 811"/>
        <xdr:cNvSpPr/>
      </xdr:nvSpPr>
      <xdr:spPr>
        <a:xfrm>
          <a:off x="19900900" y="1290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48277</xdr:rowOff>
    </xdr:from>
    <xdr:ext cx="469744" cy="259045"/>
    <xdr:sp macro="" textlink="">
      <xdr:nvSpPr>
        <xdr:cNvPr id="813" name="【児童館】&#10;一人当たり面積該当値テキスト"/>
        <xdr:cNvSpPr txBox="1"/>
      </xdr:nvSpPr>
      <xdr:spPr>
        <a:xfrm>
          <a:off x="19989800" y="1276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25400</xdr:rowOff>
    </xdr:from>
    <xdr:to>
      <xdr:col>112</xdr:col>
      <xdr:colOff>38100</xdr:colOff>
      <xdr:row>78</xdr:row>
      <xdr:rowOff>127000</xdr:rowOff>
    </xdr:to>
    <xdr:sp macro="" textlink="">
      <xdr:nvSpPr>
        <xdr:cNvPr id="814" name="楕円 813"/>
        <xdr:cNvSpPr/>
      </xdr:nvSpPr>
      <xdr:spPr>
        <a:xfrm>
          <a:off x="19157950" y="12909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76200</xdr:rowOff>
    </xdr:from>
    <xdr:to>
      <xdr:col>116</xdr:col>
      <xdr:colOff>63500</xdr:colOff>
      <xdr:row>78</xdr:row>
      <xdr:rowOff>76200</xdr:rowOff>
    </xdr:to>
    <xdr:cxnSp macro="">
      <xdr:nvCxnSpPr>
        <xdr:cNvPr id="815" name="直線コネクタ 814"/>
        <xdr:cNvCxnSpPr/>
      </xdr:nvCxnSpPr>
      <xdr:spPr>
        <a:xfrm>
          <a:off x="19202400" y="129603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63500</xdr:rowOff>
    </xdr:from>
    <xdr:to>
      <xdr:col>107</xdr:col>
      <xdr:colOff>101600</xdr:colOff>
      <xdr:row>78</xdr:row>
      <xdr:rowOff>165100</xdr:rowOff>
    </xdr:to>
    <xdr:sp macro="" textlink="">
      <xdr:nvSpPr>
        <xdr:cNvPr id="816" name="楕円 815"/>
        <xdr:cNvSpPr/>
      </xdr:nvSpPr>
      <xdr:spPr>
        <a:xfrm>
          <a:off x="18345150" y="1294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76200</xdr:rowOff>
    </xdr:from>
    <xdr:to>
      <xdr:col>111</xdr:col>
      <xdr:colOff>177800</xdr:colOff>
      <xdr:row>78</xdr:row>
      <xdr:rowOff>114300</xdr:rowOff>
    </xdr:to>
    <xdr:cxnSp macro="">
      <xdr:nvCxnSpPr>
        <xdr:cNvPr id="817" name="直線コネクタ 816"/>
        <xdr:cNvCxnSpPr/>
      </xdr:nvCxnSpPr>
      <xdr:spPr>
        <a:xfrm flipV="1">
          <a:off x="18395950" y="1296035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6350</xdr:rowOff>
    </xdr:from>
    <xdr:to>
      <xdr:col>102</xdr:col>
      <xdr:colOff>165100</xdr:colOff>
      <xdr:row>79</xdr:row>
      <xdr:rowOff>107950</xdr:rowOff>
    </xdr:to>
    <xdr:sp macro="" textlink="">
      <xdr:nvSpPr>
        <xdr:cNvPr id="818" name="楕円 817"/>
        <xdr:cNvSpPr/>
      </xdr:nvSpPr>
      <xdr:spPr>
        <a:xfrm>
          <a:off x="175514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114300</xdr:rowOff>
    </xdr:from>
    <xdr:to>
      <xdr:col>107</xdr:col>
      <xdr:colOff>50800</xdr:colOff>
      <xdr:row>79</xdr:row>
      <xdr:rowOff>57150</xdr:rowOff>
    </xdr:to>
    <xdr:cxnSp macro="">
      <xdr:nvCxnSpPr>
        <xdr:cNvPr id="819" name="直線コネクタ 818"/>
        <xdr:cNvCxnSpPr/>
      </xdr:nvCxnSpPr>
      <xdr:spPr>
        <a:xfrm flipV="1">
          <a:off x="17602200" y="12998450"/>
          <a:ext cx="79375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6350</xdr:rowOff>
    </xdr:from>
    <xdr:to>
      <xdr:col>98</xdr:col>
      <xdr:colOff>38100</xdr:colOff>
      <xdr:row>79</xdr:row>
      <xdr:rowOff>107950</xdr:rowOff>
    </xdr:to>
    <xdr:sp macro="" textlink="">
      <xdr:nvSpPr>
        <xdr:cNvPr id="820" name="楕円 819"/>
        <xdr:cNvSpPr/>
      </xdr:nvSpPr>
      <xdr:spPr>
        <a:xfrm>
          <a:off x="16757650" y="130556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57150</xdr:rowOff>
    </xdr:from>
    <xdr:to>
      <xdr:col>102</xdr:col>
      <xdr:colOff>114300</xdr:colOff>
      <xdr:row>79</xdr:row>
      <xdr:rowOff>57150</xdr:rowOff>
    </xdr:to>
    <xdr:cxnSp macro="">
      <xdr:nvCxnSpPr>
        <xdr:cNvPr id="821" name="直線コネクタ 820"/>
        <xdr:cNvCxnSpPr/>
      </xdr:nvCxnSpPr>
      <xdr:spPr>
        <a:xfrm>
          <a:off x="16802100" y="13106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22" name="n_1aveValue【児童館】&#10;一人当たり面積"/>
        <xdr:cNvSpPr txBox="1"/>
      </xdr:nvSpPr>
      <xdr:spPr>
        <a:xfrm>
          <a:off x="1898022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22877</xdr:rowOff>
    </xdr:from>
    <xdr:ext cx="469744" cy="259045"/>
    <xdr:sp macro="" textlink="">
      <xdr:nvSpPr>
        <xdr:cNvPr id="823" name="n_2aveValue【児童館】&#10;一人当たり面積"/>
        <xdr:cNvSpPr txBox="1"/>
      </xdr:nvSpPr>
      <xdr:spPr>
        <a:xfrm>
          <a:off x="1818012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824" name="n_3aveValue【児童館】&#10;一人当たり面積"/>
        <xdr:cNvSpPr txBox="1"/>
      </xdr:nvSpPr>
      <xdr:spPr>
        <a:xfrm>
          <a:off x="1738637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22877</xdr:rowOff>
    </xdr:from>
    <xdr:ext cx="469744" cy="259045"/>
    <xdr:sp macro="" textlink="">
      <xdr:nvSpPr>
        <xdr:cNvPr id="825" name="n_4aveValue【児童館】&#10;一人当たり面積"/>
        <xdr:cNvSpPr txBox="1"/>
      </xdr:nvSpPr>
      <xdr:spPr>
        <a:xfrm>
          <a:off x="1659262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143527</xdr:rowOff>
    </xdr:from>
    <xdr:ext cx="469744" cy="259045"/>
    <xdr:sp macro="" textlink="">
      <xdr:nvSpPr>
        <xdr:cNvPr id="826" name="n_1mainValue【児童館】&#10;一人当たり面積"/>
        <xdr:cNvSpPr txBox="1"/>
      </xdr:nvSpPr>
      <xdr:spPr>
        <a:xfrm>
          <a:off x="18980227" y="1269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10177</xdr:rowOff>
    </xdr:from>
    <xdr:ext cx="469744" cy="259045"/>
    <xdr:sp macro="" textlink="">
      <xdr:nvSpPr>
        <xdr:cNvPr id="827" name="n_2mainValue【児童館】&#10;一人当たり面積"/>
        <xdr:cNvSpPr txBox="1"/>
      </xdr:nvSpPr>
      <xdr:spPr>
        <a:xfrm>
          <a:off x="18180127" y="1272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124477</xdr:rowOff>
    </xdr:from>
    <xdr:ext cx="469744" cy="259045"/>
    <xdr:sp macro="" textlink="">
      <xdr:nvSpPr>
        <xdr:cNvPr id="828" name="n_3mainValue【児童館】&#10;一人当たり面積"/>
        <xdr:cNvSpPr txBox="1"/>
      </xdr:nvSpPr>
      <xdr:spPr>
        <a:xfrm>
          <a:off x="17386377" y="1284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124477</xdr:rowOff>
    </xdr:from>
    <xdr:ext cx="469744" cy="259045"/>
    <xdr:sp macro="" textlink="">
      <xdr:nvSpPr>
        <xdr:cNvPr id="829" name="n_4mainValue【児童館】&#10;一人当たり面積"/>
        <xdr:cNvSpPr txBox="1"/>
      </xdr:nvSpPr>
      <xdr:spPr>
        <a:xfrm>
          <a:off x="16592627" y="1284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1" name="直線コネクタ 840"/>
        <xdr:cNvCxnSpPr/>
      </xdr:nvCxnSpPr>
      <xdr:spPr>
        <a:xfrm>
          <a:off x="11207750" y="18021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2" name="テキスト ボックス 841"/>
        <xdr:cNvSpPr txBox="1"/>
      </xdr:nvSpPr>
      <xdr:spPr>
        <a:xfrm>
          <a:off x="107977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3" name="直線コネクタ 842"/>
        <xdr:cNvCxnSpPr/>
      </xdr:nvCxnSpPr>
      <xdr:spPr>
        <a:xfrm>
          <a:off x="11207750" y="1756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4" name="テキスト ボックス 843"/>
        <xdr:cNvSpPr txBox="1"/>
      </xdr:nvSpPr>
      <xdr:spPr>
        <a:xfrm>
          <a:off x="108427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5" name="直線コネクタ 844"/>
        <xdr:cNvCxnSpPr/>
      </xdr:nvCxnSpPr>
      <xdr:spPr>
        <a:xfrm>
          <a:off x="11207750" y="17106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6" name="テキスト ボックス 845"/>
        <xdr:cNvSpPr txBox="1"/>
      </xdr:nvSpPr>
      <xdr:spPr>
        <a:xfrm>
          <a:off x="108427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7" name="直線コネクタ 846"/>
        <xdr:cNvCxnSpPr/>
      </xdr:nvCxnSpPr>
      <xdr:spPr>
        <a:xfrm>
          <a:off x="11207750" y="1664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8" name="テキスト ボックス 847"/>
        <xdr:cNvSpPr txBox="1"/>
      </xdr:nvSpPr>
      <xdr:spPr>
        <a:xfrm>
          <a:off x="108427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0" name="テキスト ボックス 849"/>
        <xdr:cNvSpPr txBox="1"/>
      </xdr:nvSpPr>
      <xdr:spPr>
        <a:xfrm>
          <a:off x="108427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1" name="【公民館】&#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163068</xdr:rowOff>
    </xdr:from>
    <xdr:to>
      <xdr:col>85</xdr:col>
      <xdr:colOff>126364</xdr:colOff>
      <xdr:row>107</xdr:row>
      <xdr:rowOff>41911</xdr:rowOff>
    </xdr:to>
    <xdr:cxnSp macro="">
      <xdr:nvCxnSpPr>
        <xdr:cNvPr id="852" name="直線コネクタ 851"/>
        <xdr:cNvCxnSpPr/>
      </xdr:nvCxnSpPr>
      <xdr:spPr>
        <a:xfrm flipV="1">
          <a:off x="14699614" y="16565118"/>
          <a:ext cx="0" cy="125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45738</xdr:rowOff>
    </xdr:from>
    <xdr:ext cx="405111" cy="259045"/>
    <xdr:sp macro="" textlink="">
      <xdr:nvSpPr>
        <xdr:cNvPr id="853" name="【公民館】&#10;有形固定資産減価償却率最小値テキスト"/>
        <xdr:cNvSpPr txBox="1"/>
      </xdr:nvSpPr>
      <xdr:spPr>
        <a:xfrm>
          <a:off x="14738350" y="178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41911</xdr:rowOff>
    </xdr:from>
    <xdr:to>
      <xdr:col>86</xdr:col>
      <xdr:colOff>25400</xdr:colOff>
      <xdr:row>107</xdr:row>
      <xdr:rowOff>41911</xdr:rowOff>
    </xdr:to>
    <xdr:cxnSp macro="">
      <xdr:nvCxnSpPr>
        <xdr:cNvPr id="854" name="直線コネクタ 853"/>
        <xdr:cNvCxnSpPr/>
      </xdr:nvCxnSpPr>
      <xdr:spPr>
        <a:xfrm>
          <a:off x="14611350" y="178155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109745</xdr:rowOff>
    </xdr:from>
    <xdr:ext cx="405111" cy="259045"/>
    <xdr:sp macro="" textlink="">
      <xdr:nvSpPr>
        <xdr:cNvPr id="855" name="【公民館】&#10;有形固定資産減価償却率最大値テキスト"/>
        <xdr:cNvSpPr txBox="1"/>
      </xdr:nvSpPr>
      <xdr:spPr>
        <a:xfrm>
          <a:off x="14738350" y="16340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163068</xdr:rowOff>
    </xdr:from>
    <xdr:to>
      <xdr:col>86</xdr:col>
      <xdr:colOff>25400</xdr:colOff>
      <xdr:row>99</xdr:row>
      <xdr:rowOff>163068</xdr:rowOff>
    </xdr:to>
    <xdr:cxnSp macro="">
      <xdr:nvCxnSpPr>
        <xdr:cNvPr id="856" name="直線コネクタ 855"/>
        <xdr:cNvCxnSpPr/>
      </xdr:nvCxnSpPr>
      <xdr:spPr>
        <a:xfrm>
          <a:off x="14611350" y="165651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89425</xdr:rowOff>
    </xdr:from>
    <xdr:ext cx="405111" cy="259045"/>
    <xdr:sp macro="" textlink="">
      <xdr:nvSpPr>
        <xdr:cNvPr id="857" name="【公民館】&#10;有形固定資産減価償却率平均値テキスト"/>
        <xdr:cNvSpPr txBox="1"/>
      </xdr:nvSpPr>
      <xdr:spPr>
        <a:xfrm>
          <a:off x="14738350" y="168343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66548</xdr:rowOff>
    </xdr:from>
    <xdr:to>
      <xdr:col>85</xdr:col>
      <xdr:colOff>177800</xdr:colOff>
      <xdr:row>102</xdr:row>
      <xdr:rowOff>168148</xdr:rowOff>
    </xdr:to>
    <xdr:sp macro="" textlink="">
      <xdr:nvSpPr>
        <xdr:cNvPr id="858" name="フローチャート: 判断 857"/>
        <xdr:cNvSpPr/>
      </xdr:nvSpPr>
      <xdr:spPr>
        <a:xfrm>
          <a:off x="14649450" y="1698294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39115</xdr:rowOff>
    </xdr:from>
    <xdr:to>
      <xdr:col>81</xdr:col>
      <xdr:colOff>101600</xdr:colOff>
      <xdr:row>102</xdr:row>
      <xdr:rowOff>140715</xdr:rowOff>
    </xdr:to>
    <xdr:sp macro="" textlink="">
      <xdr:nvSpPr>
        <xdr:cNvPr id="859" name="フローチャート: 判断 858"/>
        <xdr:cNvSpPr/>
      </xdr:nvSpPr>
      <xdr:spPr>
        <a:xfrm>
          <a:off x="13887450" y="1695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254</xdr:rowOff>
    </xdr:from>
    <xdr:to>
      <xdr:col>76</xdr:col>
      <xdr:colOff>165100</xdr:colOff>
      <xdr:row>102</xdr:row>
      <xdr:rowOff>101854</xdr:rowOff>
    </xdr:to>
    <xdr:sp macro="" textlink="">
      <xdr:nvSpPr>
        <xdr:cNvPr id="860" name="フローチャート: 判断 859"/>
        <xdr:cNvSpPr/>
      </xdr:nvSpPr>
      <xdr:spPr>
        <a:xfrm>
          <a:off x="13093700" y="1691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151130</xdr:rowOff>
    </xdr:from>
    <xdr:to>
      <xdr:col>72</xdr:col>
      <xdr:colOff>38100</xdr:colOff>
      <xdr:row>102</xdr:row>
      <xdr:rowOff>81280</xdr:rowOff>
    </xdr:to>
    <xdr:sp macro="" textlink="">
      <xdr:nvSpPr>
        <xdr:cNvPr id="861" name="フローチャート: 判断 860"/>
        <xdr:cNvSpPr/>
      </xdr:nvSpPr>
      <xdr:spPr>
        <a:xfrm>
          <a:off x="12299950" y="16896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135128</xdr:rowOff>
    </xdr:from>
    <xdr:to>
      <xdr:col>67</xdr:col>
      <xdr:colOff>101600</xdr:colOff>
      <xdr:row>102</xdr:row>
      <xdr:rowOff>65278</xdr:rowOff>
    </xdr:to>
    <xdr:sp macro="" textlink="">
      <xdr:nvSpPr>
        <xdr:cNvPr id="862" name="フローチャート: 判断 861"/>
        <xdr:cNvSpPr/>
      </xdr:nvSpPr>
      <xdr:spPr>
        <a:xfrm>
          <a:off x="11487150" y="1688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3" name="テキスト ボックス 862"/>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4" name="テキスト ボックス 863"/>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5" name="テキスト ボックス 864"/>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6" name="テキスト ボックス 865"/>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7" name="テキスト ボックス 866"/>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7113</xdr:rowOff>
    </xdr:from>
    <xdr:to>
      <xdr:col>85</xdr:col>
      <xdr:colOff>177800</xdr:colOff>
      <xdr:row>103</xdr:row>
      <xdr:rowOff>108713</xdr:rowOff>
    </xdr:to>
    <xdr:sp macro="" textlink="">
      <xdr:nvSpPr>
        <xdr:cNvPr id="868" name="楕円 867"/>
        <xdr:cNvSpPr/>
      </xdr:nvSpPr>
      <xdr:spPr>
        <a:xfrm>
          <a:off x="14649450" y="1709496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156990</xdr:rowOff>
    </xdr:from>
    <xdr:ext cx="405111" cy="259045"/>
    <xdr:sp macro="" textlink="">
      <xdr:nvSpPr>
        <xdr:cNvPr id="869" name="【公民館】&#10;有形固定資産減価償却率該当値テキスト"/>
        <xdr:cNvSpPr txBox="1"/>
      </xdr:nvSpPr>
      <xdr:spPr>
        <a:xfrm>
          <a:off x="14738350" y="1707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164846</xdr:rowOff>
    </xdr:from>
    <xdr:to>
      <xdr:col>81</xdr:col>
      <xdr:colOff>101600</xdr:colOff>
      <xdr:row>103</xdr:row>
      <xdr:rowOff>94996</xdr:rowOff>
    </xdr:to>
    <xdr:sp macro="" textlink="">
      <xdr:nvSpPr>
        <xdr:cNvPr id="870" name="楕円 869"/>
        <xdr:cNvSpPr/>
      </xdr:nvSpPr>
      <xdr:spPr>
        <a:xfrm>
          <a:off x="13887450" y="1708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44196</xdr:rowOff>
    </xdr:from>
    <xdr:to>
      <xdr:col>85</xdr:col>
      <xdr:colOff>127000</xdr:colOff>
      <xdr:row>103</xdr:row>
      <xdr:rowOff>57913</xdr:rowOff>
    </xdr:to>
    <xdr:cxnSp macro="">
      <xdr:nvCxnSpPr>
        <xdr:cNvPr id="871" name="直線コネクタ 870"/>
        <xdr:cNvCxnSpPr/>
      </xdr:nvCxnSpPr>
      <xdr:spPr>
        <a:xfrm>
          <a:off x="13938250" y="17132046"/>
          <a:ext cx="762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112268</xdr:rowOff>
    </xdr:from>
    <xdr:to>
      <xdr:col>76</xdr:col>
      <xdr:colOff>165100</xdr:colOff>
      <xdr:row>103</xdr:row>
      <xdr:rowOff>42418</xdr:rowOff>
    </xdr:to>
    <xdr:sp macro="" textlink="">
      <xdr:nvSpPr>
        <xdr:cNvPr id="872" name="楕円 871"/>
        <xdr:cNvSpPr/>
      </xdr:nvSpPr>
      <xdr:spPr>
        <a:xfrm>
          <a:off x="13093700" y="1702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163068</xdr:rowOff>
    </xdr:from>
    <xdr:to>
      <xdr:col>81</xdr:col>
      <xdr:colOff>50800</xdr:colOff>
      <xdr:row>103</xdr:row>
      <xdr:rowOff>44196</xdr:rowOff>
    </xdr:to>
    <xdr:cxnSp macro="">
      <xdr:nvCxnSpPr>
        <xdr:cNvPr id="873" name="直線コネクタ 872"/>
        <xdr:cNvCxnSpPr/>
      </xdr:nvCxnSpPr>
      <xdr:spPr>
        <a:xfrm>
          <a:off x="13144500" y="17079468"/>
          <a:ext cx="79375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119126</xdr:rowOff>
    </xdr:from>
    <xdr:to>
      <xdr:col>72</xdr:col>
      <xdr:colOff>38100</xdr:colOff>
      <xdr:row>103</xdr:row>
      <xdr:rowOff>49276</xdr:rowOff>
    </xdr:to>
    <xdr:sp macro="" textlink="">
      <xdr:nvSpPr>
        <xdr:cNvPr id="874" name="楕円 873"/>
        <xdr:cNvSpPr/>
      </xdr:nvSpPr>
      <xdr:spPr>
        <a:xfrm>
          <a:off x="12299950" y="170355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163068</xdr:rowOff>
    </xdr:from>
    <xdr:to>
      <xdr:col>76</xdr:col>
      <xdr:colOff>114300</xdr:colOff>
      <xdr:row>102</xdr:row>
      <xdr:rowOff>169926</xdr:rowOff>
    </xdr:to>
    <xdr:cxnSp macro="">
      <xdr:nvCxnSpPr>
        <xdr:cNvPr id="875" name="直線コネクタ 874"/>
        <xdr:cNvCxnSpPr/>
      </xdr:nvCxnSpPr>
      <xdr:spPr>
        <a:xfrm flipV="1">
          <a:off x="12344400" y="17079468"/>
          <a:ext cx="8001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68835</xdr:rowOff>
    </xdr:from>
    <xdr:to>
      <xdr:col>67</xdr:col>
      <xdr:colOff>101600</xdr:colOff>
      <xdr:row>102</xdr:row>
      <xdr:rowOff>170435</xdr:rowOff>
    </xdr:to>
    <xdr:sp macro="" textlink="">
      <xdr:nvSpPr>
        <xdr:cNvPr id="876" name="楕円 875"/>
        <xdr:cNvSpPr/>
      </xdr:nvSpPr>
      <xdr:spPr>
        <a:xfrm>
          <a:off x="11487150" y="169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119635</xdr:rowOff>
    </xdr:from>
    <xdr:to>
      <xdr:col>71</xdr:col>
      <xdr:colOff>177800</xdr:colOff>
      <xdr:row>102</xdr:row>
      <xdr:rowOff>169926</xdr:rowOff>
    </xdr:to>
    <xdr:cxnSp macro="">
      <xdr:nvCxnSpPr>
        <xdr:cNvPr id="877" name="直線コネクタ 876"/>
        <xdr:cNvCxnSpPr/>
      </xdr:nvCxnSpPr>
      <xdr:spPr>
        <a:xfrm>
          <a:off x="11537950" y="17036035"/>
          <a:ext cx="80645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157242</xdr:rowOff>
    </xdr:from>
    <xdr:ext cx="405111" cy="259045"/>
    <xdr:sp macro="" textlink="">
      <xdr:nvSpPr>
        <xdr:cNvPr id="878" name="n_1aveValue【公民館】&#10;有形固定資産減価償却率"/>
        <xdr:cNvSpPr txBox="1"/>
      </xdr:nvSpPr>
      <xdr:spPr>
        <a:xfrm>
          <a:off x="13742044" y="1673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118381</xdr:rowOff>
    </xdr:from>
    <xdr:ext cx="405111" cy="259045"/>
    <xdr:sp macro="" textlink="">
      <xdr:nvSpPr>
        <xdr:cNvPr id="879" name="n_2aveValue【公民館】&#10;有形固定資産減価償却率"/>
        <xdr:cNvSpPr txBox="1"/>
      </xdr:nvSpPr>
      <xdr:spPr>
        <a:xfrm>
          <a:off x="12960994" y="1669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97807</xdr:rowOff>
    </xdr:from>
    <xdr:ext cx="405111" cy="259045"/>
    <xdr:sp macro="" textlink="">
      <xdr:nvSpPr>
        <xdr:cNvPr id="880" name="n_3aveValue【公民館】&#10;有形固定資産減価償却率"/>
        <xdr:cNvSpPr txBox="1"/>
      </xdr:nvSpPr>
      <xdr:spPr>
        <a:xfrm>
          <a:off x="12167244" y="1667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81805</xdr:rowOff>
    </xdr:from>
    <xdr:ext cx="405111" cy="259045"/>
    <xdr:sp macro="" textlink="">
      <xdr:nvSpPr>
        <xdr:cNvPr id="881" name="n_4aveValue【公民館】&#10;有形固定資産減価償却率"/>
        <xdr:cNvSpPr txBox="1"/>
      </xdr:nvSpPr>
      <xdr:spPr>
        <a:xfrm>
          <a:off x="11354444" y="1665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86123</xdr:rowOff>
    </xdr:from>
    <xdr:ext cx="405111" cy="259045"/>
    <xdr:sp macro="" textlink="">
      <xdr:nvSpPr>
        <xdr:cNvPr id="882" name="n_1mainValue【公民館】&#10;有形固定資産減価償却率"/>
        <xdr:cNvSpPr txBox="1"/>
      </xdr:nvSpPr>
      <xdr:spPr>
        <a:xfrm>
          <a:off x="13742044" y="17173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33545</xdr:rowOff>
    </xdr:from>
    <xdr:ext cx="405111" cy="259045"/>
    <xdr:sp macro="" textlink="">
      <xdr:nvSpPr>
        <xdr:cNvPr id="883" name="n_2mainValue【公民館】&#10;有形固定資産減価償却率"/>
        <xdr:cNvSpPr txBox="1"/>
      </xdr:nvSpPr>
      <xdr:spPr>
        <a:xfrm>
          <a:off x="12960994" y="17121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40403</xdr:rowOff>
    </xdr:from>
    <xdr:ext cx="405111" cy="259045"/>
    <xdr:sp macro="" textlink="">
      <xdr:nvSpPr>
        <xdr:cNvPr id="884" name="n_3mainValue【公民館】&#10;有形固定資産減価償却率"/>
        <xdr:cNvSpPr txBox="1"/>
      </xdr:nvSpPr>
      <xdr:spPr>
        <a:xfrm>
          <a:off x="12167244" y="1712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161562</xdr:rowOff>
    </xdr:from>
    <xdr:ext cx="405111" cy="259045"/>
    <xdr:sp macro="" textlink="">
      <xdr:nvSpPr>
        <xdr:cNvPr id="885" name="n_4mainValue【公民館】&#10;有形固定資産減価償却率"/>
        <xdr:cNvSpPr txBox="1"/>
      </xdr:nvSpPr>
      <xdr:spPr>
        <a:xfrm>
          <a:off x="11354444" y="170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6" name="正方形/長方形 885"/>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7" name="正方形/長方形 886"/>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8" name="正方形/長方形 887"/>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9" name="正方形/長方形 888"/>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0" name="正方形/長方形 889"/>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1" name="正方形/長方形 890"/>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2" name="正方形/長方形 891"/>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3" name="正方形/長方形 892"/>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4" name="テキスト ボックス 893"/>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5" name="直線コネクタ 894"/>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6" name="直線コネクタ 895"/>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7" name="テキスト ボックス 896"/>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8" name="直線コネクタ 897"/>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9" name="テキスト ボックス 898"/>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0" name="直線コネクタ 899"/>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1" name="テキスト ボックス 900"/>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2" name="直線コネクタ 901"/>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3" name="テキスト ボックス 902"/>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4" name="直線コネクタ 903"/>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5" name="テキスト ボックス 904"/>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44450</xdr:rowOff>
    </xdr:from>
    <xdr:to>
      <xdr:col>116</xdr:col>
      <xdr:colOff>62864</xdr:colOff>
      <xdr:row>108</xdr:row>
      <xdr:rowOff>139700</xdr:rowOff>
    </xdr:to>
    <xdr:cxnSp macro="">
      <xdr:nvCxnSpPr>
        <xdr:cNvPr id="909" name="直線コネクタ 908"/>
        <xdr:cNvCxnSpPr/>
      </xdr:nvCxnSpPr>
      <xdr:spPr>
        <a:xfrm flipV="1">
          <a:off x="19951064" y="167894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910" name="【公民館】&#10;一人当たり面積最小値テキスト"/>
        <xdr:cNvSpPr txBox="1"/>
      </xdr:nvSpPr>
      <xdr:spPr>
        <a:xfrm>
          <a:off x="19989800" y="180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911" name="直線コネクタ 910"/>
        <xdr:cNvCxnSpPr/>
      </xdr:nvCxnSpPr>
      <xdr:spPr>
        <a:xfrm>
          <a:off x="19881850" y="18084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162577</xdr:rowOff>
    </xdr:from>
    <xdr:ext cx="469744" cy="259045"/>
    <xdr:sp macro="" textlink="">
      <xdr:nvSpPr>
        <xdr:cNvPr id="912" name="【公民館】&#10;一人当たり面積最大値テキスト"/>
        <xdr:cNvSpPr txBox="1"/>
      </xdr:nvSpPr>
      <xdr:spPr>
        <a:xfrm>
          <a:off x="19989800"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44450</xdr:rowOff>
    </xdr:from>
    <xdr:to>
      <xdr:col>116</xdr:col>
      <xdr:colOff>152400</xdr:colOff>
      <xdr:row>101</xdr:row>
      <xdr:rowOff>44450</xdr:rowOff>
    </xdr:to>
    <xdr:cxnSp macro="">
      <xdr:nvCxnSpPr>
        <xdr:cNvPr id="913" name="直線コネクタ 912"/>
        <xdr:cNvCxnSpPr/>
      </xdr:nvCxnSpPr>
      <xdr:spPr>
        <a:xfrm>
          <a:off x="19881850" y="16789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92727</xdr:rowOff>
    </xdr:from>
    <xdr:ext cx="469744" cy="259045"/>
    <xdr:sp macro="" textlink="">
      <xdr:nvSpPr>
        <xdr:cNvPr id="914" name="【公民館】&#10;一人当たり面積平均値テキスト"/>
        <xdr:cNvSpPr txBox="1"/>
      </xdr:nvSpPr>
      <xdr:spPr>
        <a:xfrm>
          <a:off x="19989800" y="17352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69850</xdr:rowOff>
    </xdr:from>
    <xdr:to>
      <xdr:col>116</xdr:col>
      <xdr:colOff>114300</xdr:colOff>
      <xdr:row>106</xdr:row>
      <xdr:rowOff>0</xdr:rowOff>
    </xdr:to>
    <xdr:sp macro="" textlink="">
      <xdr:nvSpPr>
        <xdr:cNvPr id="915" name="フローチャート: 判断 914"/>
        <xdr:cNvSpPr/>
      </xdr:nvSpPr>
      <xdr:spPr>
        <a:xfrm>
          <a:off x="19900900" y="175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95250</xdr:rowOff>
    </xdr:from>
    <xdr:to>
      <xdr:col>112</xdr:col>
      <xdr:colOff>38100</xdr:colOff>
      <xdr:row>106</xdr:row>
      <xdr:rowOff>25400</xdr:rowOff>
    </xdr:to>
    <xdr:sp macro="" textlink="">
      <xdr:nvSpPr>
        <xdr:cNvPr id="916" name="フローチャート: 判断 915"/>
        <xdr:cNvSpPr/>
      </xdr:nvSpPr>
      <xdr:spPr>
        <a:xfrm>
          <a:off x="19157950" y="17526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917" name="フローチャート: 判断 916"/>
        <xdr:cNvSpPr/>
      </xdr:nvSpPr>
      <xdr:spPr>
        <a:xfrm>
          <a:off x="18345150" y="1755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120650</xdr:rowOff>
    </xdr:from>
    <xdr:to>
      <xdr:col>102</xdr:col>
      <xdr:colOff>165100</xdr:colOff>
      <xdr:row>106</xdr:row>
      <xdr:rowOff>50800</xdr:rowOff>
    </xdr:to>
    <xdr:sp macro="" textlink="">
      <xdr:nvSpPr>
        <xdr:cNvPr id="918" name="フローチャート: 判断 917"/>
        <xdr:cNvSpPr/>
      </xdr:nvSpPr>
      <xdr:spPr>
        <a:xfrm>
          <a:off x="17551400" y="1755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120650</xdr:rowOff>
    </xdr:from>
    <xdr:to>
      <xdr:col>98</xdr:col>
      <xdr:colOff>38100</xdr:colOff>
      <xdr:row>106</xdr:row>
      <xdr:rowOff>50800</xdr:rowOff>
    </xdr:to>
    <xdr:sp macro="" textlink="">
      <xdr:nvSpPr>
        <xdr:cNvPr id="919" name="フローチャート: 判断 918"/>
        <xdr:cNvSpPr/>
      </xdr:nvSpPr>
      <xdr:spPr>
        <a:xfrm>
          <a:off x="16757650" y="175514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25400</xdr:rowOff>
    </xdr:from>
    <xdr:to>
      <xdr:col>116</xdr:col>
      <xdr:colOff>114300</xdr:colOff>
      <xdr:row>108</xdr:row>
      <xdr:rowOff>127000</xdr:rowOff>
    </xdr:to>
    <xdr:sp macro="" textlink="">
      <xdr:nvSpPr>
        <xdr:cNvPr id="925" name="楕円 924"/>
        <xdr:cNvSpPr/>
      </xdr:nvSpPr>
      <xdr:spPr>
        <a:xfrm>
          <a:off x="199009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111777</xdr:rowOff>
    </xdr:from>
    <xdr:ext cx="469744" cy="259045"/>
    <xdr:sp macro="" textlink="">
      <xdr:nvSpPr>
        <xdr:cNvPr id="926" name="【公民館】&#10;一人当たり面積該当値テキスト"/>
        <xdr:cNvSpPr txBox="1"/>
      </xdr:nvSpPr>
      <xdr:spPr>
        <a:xfrm>
          <a:off x="19989800" y="1788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25400</xdr:rowOff>
    </xdr:from>
    <xdr:to>
      <xdr:col>112</xdr:col>
      <xdr:colOff>38100</xdr:colOff>
      <xdr:row>108</xdr:row>
      <xdr:rowOff>127000</xdr:rowOff>
    </xdr:to>
    <xdr:sp macro="" textlink="">
      <xdr:nvSpPr>
        <xdr:cNvPr id="927" name="楕円 926"/>
        <xdr:cNvSpPr/>
      </xdr:nvSpPr>
      <xdr:spPr>
        <a:xfrm>
          <a:off x="19157950" y="179705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76200</xdr:rowOff>
    </xdr:from>
    <xdr:to>
      <xdr:col>116</xdr:col>
      <xdr:colOff>63500</xdr:colOff>
      <xdr:row>108</xdr:row>
      <xdr:rowOff>76200</xdr:rowOff>
    </xdr:to>
    <xdr:cxnSp macro="">
      <xdr:nvCxnSpPr>
        <xdr:cNvPr id="928" name="直線コネクタ 927"/>
        <xdr:cNvCxnSpPr/>
      </xdr:nvCxnSpPr>
      <xdr:spPr>
        <a:xfrm>
          <a:off x="19202400" y="180213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25400</xdr:rowOff>
    </xdr:from>
    <xdr:to>
      <xdr:col>107</xdr:col>
      <xdr:colOff>101600</xdr:colOff>
      <xdr:row>108</xdr:row>
      <xdr:rowOff>127000</xdr:rowOff>
    </xdr:to>
    <xdr:sp macro="" textlink="">
      <xdr:nvSpPr>
        <xdr:cNvPr id="929" name="楕円 928"/>
        <xdr:cNvSpPr/>
      </xdr:nvSpPr>
      <xdr:spPr>
        <a:xfrm>
          <a:off x="1834515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76200</xdr:rowOff>
    </xdr:from>
    <xdr:to>
      <xdr:col>111</xdr:col>
      <xdr:colOff>177800</xdr:colOff>
      <xdr:row>108</xdr:row>
      <xdr:rowOff>76200</xdr:rowOff>
    </xdr:to>
    <xdr:cxnSp macro="">
      <xdr:nvCxnSpPr>
        <xdr:cNvPr id="930" name="直線コネクタ 929"/>
        <xdr:cNvCxnSpPr/>
      </xdr:nvCxnSpPr>
      <xdr:spPr>
        <a:xfrm>
          <a:off x="18395950" y="180213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25400</xdr:rowOff>
    </xdr:from>
    <xdr:to>
      <xdr:col>102</xdr:col>
      <xdr:colOff>165100</xdr:colOff>
      <xdr:row>108</xdr:row>
      <xdr:rowOff>127000</xdr:rowOff>
    </xdr:to>
    <xdr:sp macro="" textlink="">
      <xdr:nvSpPr>
        <xdr:cNvPr id="931" name="楕円 930"/>
        <xdr:cNvSpPr/>
      </xdr:nvSpPr>
      <xdr:spPr>
        <a:xfrm>
          <a:off x="175514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76200</xdr:rowOff>
    </xdr:to>
    <xdr:cxnSp macro="">
      <xdr:nvCxnSpPr>
        <xdr:cNvPr id="932" name="直線コネクタ 931"/>
        <xdr:cNvCxnSpPr/>
      </xdr:nvCxnSpPr>
      <xdr:spPr>
        <a:xfrm>
          <a:off x="17602200" y="180213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25400</xdr:rowOff>
    </xdr:from>
    <xdr:to>
      <xdr:col>98</xdr:col>
      <xdr:colOff>38100</xdr:colOff>
      <xdr:row>108</xdr:row>
      <xdr:rowOff>127000</xdr:rowOff>
    </xdr:to>
    <xdr:sp macro="" textlink="">
      <xdr:nvSpPr>
        <xdr:cNvPr id="933" name="楕円 932"/>
        <xdr:cNvSpPr/>
      </xdr:nvSpPr>
      <xdr:spPr>
        <a:xfrm>
          <a:off x="16757650" y="179705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76200</xdr:rowOff>
    </xdr:from>
    <xdr:to>
      <xdr:col>102</xdr:col>
      <xdr:colOff>114300</xdr:colOff>
      <xdr:row>108</xdr:row>
      <xdr:rowOff>76200</xdr:rowOff>
    </xdr:to>
    <xdr:cxnSp macro="">
      <xdr:nvCxnSpPr>
        <xdr:cNvPr id="934" name="直線コネクタ 933"/>
        <xdr:cNvCxnSpPr/>
      </xdr:nvCxnSpPr>
      <xdr:spPr>
        <a:xfrm>
          <a:off x="16802100" y="180213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41927</xdr:rowOff>
    </xdr:from>
    <xdr:ext cx="469744" cy="259045"/>
    <xdr:sp macro="" textlink="">
      <xdr:nvSpPr>
        <xdr:cNvPr id="935" name="n_1aveValue【公民館】&#10;一人当たり面積"/>
        <xdr:cNvSpPr txBox="1"/>
      </xdr:nvSpPr>
      <xdr:spPr>
        <a:xfrm>
          <a:off x="18980227" y="1730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936" name="n_2aveValue【公民館】&#10;一人当たり面積"/>
        <xdr:cNvSpPr txBox="1"/>
      </xdr:nvSpPr>
      <xdr:spPr>
        <a:xfrm>
          <a:off x="1818012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67327</xdr:rowOff>
    </xdr:from>
    <xdr:ext cx="469744" cy="259045"/>
    <xdr:sp macro="" textlink="">
      <xdr:nvSpPr>
        <xdr:cNvPr id="937" name="n_3aveValue【公民館】&#10;一人当たり面積"/>
        <xdr:cNvSpPr txBox="1"/>
      </xdr:nvSpPr>
      <xdr:spPr>
        <a:xfrm>
          <a:off x="1738637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67327</xdr:rowOff>
    </xdr:from>
    <xdr:ext cx="469744" cy="259045"/>
    <xdr:sp macro="" textlink="">
      <xdr:nvSpPr>
        <xdr:cNvPr id="938" name="n_4aveValue【公民館】&#10;一人当たり面積"/>
        <xdr:cNvSpPr txBox="1"/>
      </xdr:nvSpPr>
      <xdr:spPr>
        <a:xfrm>
          <a:off x="1659262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118127</xdr:rowOff>
    </xdr:from>
    <xdr:ext cx="469744" cy="259045"/>
    <xdr:sp macro="" textlink="">
      <xdr:nvSpPr>
        <xdr:cNvPr id="939" name="n_1mainValue【公民館】&#10;一人当たり面積"/>
        <xdr:cNvSpPr txBox="1"/>
      </xdr:nvSpPr>
      <xdr:spPr>
        <a:xfrm>
          <a:off x="189802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118127</xdr:rowOff>
    </xdr:from>
    <xdr:ext cx="469744" cy="259045"/>
    <xdr:sp macro="" textlink="">
      <xdr:nvSpPr>
        <xdr:cNvPr id="940" name="n_2mainValue【公民館】&#10;一人当たり面積"/>
        <xdr:cNvSpPr txBox="1"/>
      </xdr:nvSpPr>
      <xdr:spPr>
        <a:xfrm>
          <a:off x="181801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118127</xdr:rowOff>
    </xdr:from>
    <xdr:ext cx="469744" cy="259045"/>
    <xdr:sp macro="" textlink="">
      <xdr:nvSpPr>
        <xdr:cNvPr id="941" name="n_3mainValue【公民館】&#10;一人当たり面積"/>
        <xdr:cNvSpPr txBox="1"/>
      </xdr:nvSpPr>
      <xdr:spPr>
        <a:xfrm>
          <a:off x="1738637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118127</xdr:rowOff>
    </xdr:from>
    <xdr:ext cx="469744" cy="259045"/>
    <xdr:sp macro="" textlink="">
      <xdr:nvSpPr>
        <xdr:cNvPr id="942" name="n_4mainValue【公民館】&#10;一人当たり面積"/>
        <xdr:cNvSpPr txBox="1"/>
      </xdr:nvSpPr>
      <xdr:spPr>
        <a:xfrm>
          <a:off x="165926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類似団体と比較して、特に認定こども園・幼稚園・保育所や公営住宅などで減価償却率が高くなっている。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　認定こども園・幼稚園・保育所については、特に幼稚園の有形固定資産減価償却率が高くなっている。神戸市では平成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子ども・子育て支援新制度実施後の神戸市立幼稚園のあり方」を策定し、市街地における幼稚園の規模を適正化する観点から、令和２年度までに計９園の閉園を進め、施設総量の削減を図ってきた。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年度には幼稚園を含めた学校施設にかかる個別施設計画を策定しており、同計画に基づいて老朽化対策に取り組んでいく。</a:t>
          </a:r>
        </a:p>
        <a:p>
          <a:r>
            <a:rPr kumimoji="1" lang="ja-JP" altLang="en-US" sz="1300">
              <a:latin typeface="ＭＳ Ｐゴシック" panose="020B0600070205080204" pitchFamily="50" charset="-128"/>
              <a:ea typeface="ＭＳ Ｐゴシック" panose="020B0600070205080204" pitchFamily="50" charset="-128"/>
            </a:rPr>
            <a:t>　また、市営住宅については、令和２年度に作成した第３次市営住宅マネジメント計画に基づき、引き続き適正な住宅ストックとなるよう、再編と回収に取り組んでいく。</a:t>
          </a:r>
        </a:p>
        <a:p>
          <a:r>
            <a:rPr kumimoji="1" lang="ja-JP" altLang="en-US" sz="1300">
              <a:latin typeface="ＭＳ Ｐゴシック" panose="020B0600070205080204" pitchFamily="50" charset="-128"/>
              <a:ea typeface="ＭＳ Ｐゴシック" panose="020B0600070205080204" pitchFamily="50" charset="-128"/>
            </a:rPr>
            <a:t>　一方、道路については、舗装のひび割れ率やわだちを定量的に評価し、計画的かつ緊急性の高いものから順次道路補修整備、また道路改良工事に合わせて計画的に舗装補修を行ってきており、有形固定資産減価償却率は上昇傾向にはあるものの全国平均を下回っている。今後も、引き続き計画的に道路修繕を実施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兵庫県神戸市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1,493,543
1,434,404
556.93
1,005,169,825
984,587,697
1,410,769
463,449,254
1,123,240,309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xdr:cNvSpPr txBox="1"/>
      </xdr:nvSpPr>
      <xdr:spPr>
        <a:xfrm>
          <a:off x="339891" y="7211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xdr:cNvSpPr txBox="1"/>
      </xdr:nvSpPr>
      <xdr:spPr>
        <a:xfrm>
          <a:off x="339891" y="684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xdr:rowOff>
    </xdr:from>
    <xdr:to>
      <xdr:col>24</xdr:col>
      <xdr:colOff>62865</xdr:colOff>
      <xdr:row>40</xdr:row>
      <xdr:rowOff>114300</xdr:rowOff>
    </xdr:to>
    <xdr:cxnSp macro="">
      <xdr:nvCxnSpPr>
        <xdr:cNvPr id="57" name="直線コネクタ 56"/>
        <xdr:cNvCxnSpPr/>
      </xdr:nvCxnSpPr>
      <xdr:spPr>
        <a:xfrm flipV="1">
          <a:off x="4177665" y="5462270"/>
          <a:ext cx="0" cy="1262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118127</xdr:rowOff>
    </xdr:from>
    <xdr:ext cx="405111" cy="259045"/>
    <xdr:sp macro="" textlink="">
      <xdr:nvSpPr>
        <xdr:cNvPr id="58" name="【図書館】&#10;有形固定資産減価償却率最小値テキスト"/>
        <xdr:cNvSpPr txBox="1"/>
      </xdr:nvSpPr>
      <xdr:spPr>
        <a:xfrm>
          <a:off x="4216400" y="672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114300</xdr:rowOff>
    </xdr:from>
    <xdr:to>
      <xdr:col>24</xdr:col>
      <xdr:colOff>152400</xdr:colOff>
      <xdr:row>40</xdr:row>
      <xdr:rowOff>114300</xdr:rowOff>
    </xdr:to>
    <xdr:cxnSp macro="">
      <xdr:nvCxnSpPr>
        <xdr:cNvPr id="59" name="直線コネクタ 58"/>
        <xdr:cNvCxnSpPr/>
      </xdr:nvCxnSpPr>
      <xdr:spPr>
        <a:xfrm>
          <a:off x="4108450" y="6724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125747</xdr:rowOff>
    </xdr:from>
    <xdr:ext cx="405111" cy="259045"/>
    <xdr:sp macro="" textlink="">
      <xdr:nvSpPr>
        <xdr:cNvPr id="60" name="【図書館】&#10;有形固定資産減価償却率最大値テキスト"/>
        <xdr:cNvSpPr txBox="1"/>
      </xdr:nvSpPr>
      <xdr:spPr>
        <a:xfrm>
          <a:off x="4216400" y="525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xdr:rowOff>
    </xdr:from>
    <xdr:to>
      <xdr:col>24</xdr:col>
      <xdr:colOff>152400</xdr:colOff>
      <xdr:row>33</xdr:row>
      <xdr:rowOff>7620</xdr:rowOff>
    </xdr:to>
    <xdr:cxnSp macro="">
      <xdr:nvCxnSpPr>
        <xdr:cNvPr id="61" name="直線コネクタ 60"/>
        <xdr:cNvCxnSpPr/>
      </xdr:nvCxnSpPr>
      <xdr:spPr>
        <a:xfrm>
          <a:off x="4108450" y="54622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2" name="【図書館】&#10;有形固定資産減価償却率平均値テキスト"/>
        <xdr:cNvSpPr txBox="1"/>
      </xdr:nvSpPr>
      <xdr:spPr>
        <a:xfrm>
          <a:off x="4216400" y="5875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3" name="フローチャート: 判断 62"/>
        <xdr:cNvSpPr/>
      </xdr:nvSpPr>
      <xdr:spPr>
        <a:xfrm>
          <a:off x="4127500" y="60172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macro="" textlink="">
      <xdr:nvSpPr>
        <xdr:cNvPr id="64" name="フローチャート: 判断 63"/>
        <xdr:cNvSpPr/>
      </xdr:nvSpPr>
      <xdr:spPr>
        <a:xfrm>
          <a:off x="3384550" y="6021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162560</xdr:rowOff>
    </xdr:from>
    <xdr:to>
      <xdr:col>15</xdr:col>
      <xdr:colOff>101600</xdr:colOff>
      <xdr:row>36</xdr:row>
      <xdr:rowOff>92710</xdr:rowOff>
    </xdr:to>
    <xdr:sp macro="" textlink="">
      <xdr:nvSpPr>
        <xdr:cNvPr id="65" name="フローチャート: 判断 64"/>
        <xdr:cNvSpPr/>
      </xdr:nvSpPr>
      <xdr:spPr>
        <a:xfrm>
          <a:off x="2571750" y="5947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97790</xdr:rowOff>
    </xdr:from>
    <xdr:to>
      <xdr:col>10</xdr:col>
      <xdr:colOff>165100</xdr:colOff>
      <xdr:row>36</xdr:row>
      <xdr:rowOff>27940</xdr:rowOff>
    </xdr:to>
    <xdr:sp macro="" textlink="">
      <xdr:nvSpPr>
        <xdr:cNvPr id="66" name="フローチャート: 判断 65"/>
        <xdr:cNvSpPr/>
      </xdr:nvSpPr>
      <xdr:spPr>
        <a:xfrm>
          <a:off x="1778000" y="5882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48260</xdr:rowOff>
    </xdr:from>
    <xdr:to>
      <xdr:col>6</xdr:col>
      <xdr:colOff>38100</xdr:colOff>
      <xdr:row>35</xdr:row>
      <xdr:rowOff>149860</xdr:rowOff>
    </xdr:to>
    <xdr:sp macro="" textlink="">
      <xdr:nvSpPr>
        <xdr:cNvPr id="67" name="フローチャート: 判断 66"/>
        <xdr:cNvSpPr/>
      </xdr:nvSpPr>
      <xdr:spPr>
        <a:xfrm>
          <a:off x="984250" y="5833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73" name="楕円 72"/>
        <xdr:cNvSpPr/>
      </xdr:nvSpPr>
      <xdr:spPr>
        <a:xfrm>
          <a:off x="4127500" y="6070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99077</xdr:rowOff>
    </xdr:from>
    <xdr:ext cx="405111" cy="259045"/>
    <xdr:sp macro="" textlink="">
      <xdr:nvSpPr>
        <xdr:cNvPr id="74" name="【図書館】&#10;有形固定資産減価償却率該当値テキスト"/>
        <xdr:cNvSpPr txBox="1"/>
      </xdr:nvSpPr>
      <xdr:spPr>
        <a:xfrm>
          <a:off x="42164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124460</xdr:rowOff>
    </xdr:from>
    <xdr:to>
      <xdr:col>20</xdr:col>
      <xdr:colOff>38100</xdr:colOff>
      <xdr:row>37</xdr:row>
      <xdr:rowOff>54610</xdr:rowOff>
    </xdr:to>
    <xdr:sp macro="" textlink="">
      <xdr:nvSpPr>
        <xdr:cNvPr id="75" name="楕円 74"/>
        <xdr:cNvSpPr/>
      </xdr:nvSpPr>
      <xdr:spPr>
        <a:xfrm>
          <a:off x="3384550" y="60744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0</xdr:rowOff>
    </xdr:from>
    <xdr:to>
      <xdr:col>24</xdr:col>
      <xdr:colOff>63500</xdr:colOff>
      <xdr:row>37</xdr:row>
      <xdr:rowOff>3810</xdr:rowOff>
    </xdr:to>
    <xdr:cxnSp macro="">
      <xdr:nvCxnSpPr>
        <xdr:cNvPr id="76" name="直線コネクタ 75"/>
        <xdr:cNvCxnSpPr/>
      </xdr:nvCxnSpPr>
      <xdr:spPr>
        <a:xfrm flipV="1">
          <a:off x="3429000" y="611505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40640</xdr:rowOff>
    </xdr:from>
    <xdr:to>
      <xdr:col>15</xdr:col>
      <xdr:colOff>101600</xdr:colOff>
      <xdr:row>36</xdr:row>
      <xdr:rowOff>142240</xdr:rowOff>
    </xdr:to>
    <xdr:sp macro="" textlink="">
      <xdr:nvSpPr>
        <xdr:cNvPr id="77" name="楕円 76"/>
        <xdr:cNvSpPr/>
      </xdr:nvSpPr>
      <xdr:spPr>
        <a:xfrm>
          <a:off x="2571750" y="599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91440</xdr:rowOff>
    </xdr:from>
    <xdr:to>
      <xdr:col>19</xdr:col>
      <xdr:colOff>177800</xdr:colOff>
      <xdr:row>37</xdr:row>
      <xdr:rowOff>3810</xdr:rowOff>
    </xdr:to>
    <xdr:cxnSp macro="">
      <xdr:nvCxnSpPr>
        <xdr:cNvPr id="78" name="直線コネクタ 77"/>
        <xdr:cNvCxnSpPr/>
      </xdr:nvCxnSpPr>
      <xdr:spPr>
        <a:xfrm>
          <a:off x="2622550" y="6041390"/>
          <a:ext cx="806450"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9" name="楕円 78"/>
        <xdr:cNvSpPr/>
      </xdr:nvSpPr>
      <xdr:spPr>
        <a:xfrm>
          <a:off x="17780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91440</xdr:rowOff>
    </xdr:from>
    <xdr:to>
      <xdr:col>15</xdr:col>
      <xdr:colOff>50800</xdr:colOff>
      <xdr:row>36</xdr:row>
      <xdr:rowOff>99060</xdr:rowOff>
    </xdr:to>
    <xdr:cxnSp macro="">
      <xdr:nvCxnSpPr>
        <xdr:cNvPr id="80" name="直線コネクタ 79"/>
        <xdr:cNvCxnSpPr/>
      </xdr:nvCxnSpPr>
      <xdr:spPr>
        <a:xfrm flipV="1">
          <a:off x="1828800" y="604139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139700</xdr:rowOff>
    </xdr:from>
    <xdr:to>
      <xdr:col>6</xdr:col>
      <xdr:colOff>38100</xdr:colOff>
      <xdr:row>36</xdr:row>
      <xdr:rowOff>69850</xdr:rowOff>
    </xdr:to>
    <xdr:sp macro="" textlink="">
      <xdr:nvSpPr>
        <xdr:cNvPr id="81" name="楕円 80"/>
        <xdr:cNvSpPr/>
      </xdr:nvSpPr>
      <xdr:spPr>
        <a:xfrm>
          <a:off x="984250" y="59245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19050</xdr:rowOff>
    </xdr:from>
    <xdr:to>
      <xdr:col>10</xdr:col>
      <xdr:colOff>114300</xdr:colOff>
      <xdr:row>36</xdr:row>
      <xdr:rowOff>99060</xdr:rowOff>
    </xdr:to>
    <xdr:cxnSp macro="">
      <xdr:nvCxnSpPr>
        <xdr:cNvPr id="82" name="直線コネクタ 81"/>
        <xdr:cNvCxnSpPr/>
      </xdr:nvCxnSpPr>
      <xdr:spPr>
        <a:xfrm>
          <a:off x="1028700" y="5969000"/>
          <a:ext cx="8001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17797</xdr:rowOff>
    </xdr:from>
    <xdr:ext cx="405111" cy="259045"/>
    <xdr:sp macro="" textlink="">
      <xdr:nvSpPr>
        <xdr:cNvPr id="83" name="n_1aveValue【図書館】&#10;有形固定資産減価償却率"/>
        <xdr:cNvSpPr txBox="1"/>
      </xdr:nvSpPr>
      <xdr:spPr>
        <a:xfrm>
          <a:off x="3239144" y="58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macro="" textlink="">
      <xdr:nvSpPr>
        <xdr:cNvPr id="84" name="n_2aveValue【図書館】&#10;有形固定資産減価償却率"/>
        <xdr:cNvSpPr txBox="1"/>
      </xdr:nvSpPr>
      <xdr:spPr>
        <a:xfrm>
          <a:off x="24390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44467</xdr:rowOff>
    </xdr:from>
    <xdr:ext cx="405111" cy="259045"/>
    <xdr:sp macro="" textlink="">
      <xdr:nvSpPr>
        <xdr:cNvPr id="85" name="n_3aveValue【図書館】&#10;有形固定資産減価償却率"/>
        <xdr:cNvSpPr txBox="1"/>
      </xdr:nvSpPr>
      <xdr:spPr>
        <a:xfrm>
          <a:off x="1645294" y="566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166387</xdr:rowOff>
    </xdr:from>
    <xdr:ext cx="405111" cy="259045"/>
    <xdr:sp macro="" textlink="">
      <xdr:nvSpPr>
        <xdr:cNvPr id="86" name="n_4aveValue【図書館】&#10;有形固定資産減価償却率"/>
        <xdr:cNvSpPr txBox="1"/>
      </xdr:nvSpPr>
      <xdr:spPr>
        <a:xfrm>
          <a:off x="851544" y="562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45737</xdr:rowOff>
    </xdr:from>
    <xdr:ext cx="405111" cy="259045"/>
    <xdr:sp macro="" textlink="">
      <xdr:nvSpPr>
        <xdr:cNvPr id="87" name="n_1mainValue【図書館】&#10;有形固定資産減価償却率"/>
        <xdr:cNvSpPr txBox="1"/>
      </xdr:nvSpPr>
      <xdr:spPr>
        <a:xfrm>
          <a:off x="32391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133367</xdr:rowOff>
    </xdr:from>
    <xdr:ext cx="405111" cy="259045"/>
    <xdr:sp macro="" textlink="">
      <xdr:nvSpPr>
        <xdr:cNvPr id="88" name="n_2mainValue【図書館】&#10;有形固定資産減価償却率"/>
        <xdr:cNvSpPr txBox="1"/>
      </xdr:nvSpPr>
      <xdr:spPr>
        <a:xfrm>
          <a:off x="24390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140987</xdr:rowOff>
    </xdr:from>
    <xdr:ext cx="405111" cy="259045"/>
    <xdr:sp macro="" textlink="">
      <xdr:nvSpPr>
        <xdr:cNvPr id="89" name="n_3mainValue【図書館】&#10;有形固定資産減価償却率"/>
        <xdr:cNvSpPr txBox="1"/>
      </xdr:nvSpPr>
      <xdr:spPr>
        <a:xfrm>
          <a:off x="164529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60977</xdr:rowOff>
    </xdr:from>
    <xdr:ext cx="405111" cy="259045"/>
    <xdr:sp macro="" textlink="">
      <xdr:nvSpPr>
        <xdr:cNvPr id="90" name="n_4mainValue【図書館】&#10;有形固定資産減価償却率"/>
        <xdr:cNvSpPr txBox="1"/>
      </xdr:nvSpPr>
      <xdr:spPr>
        <a:xfrm>
          <a:off x="8515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xdr:cNvSpPr txBox="1"/>
      </xdr:nvSpPr>
      <xdr:spPr>
        <a:xfrm>
          <a:off x="55272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42</xdr:row>
      <xdr:rowOff>76200</xdr:rowOff>
    </xdr:to>
    <xdr:cxnSp macro="">
      <xdr:nvCxnSpPr>
        <xdr:cNvPr id="115" name="直線コネクタ 114"/>
        <xdr:cNvCxnSpPr/>
      </xdr:nvCxnSpPr>
      <xdr:spPr>
        <a:xfrm flipV="1">
          <a:off x="9429115" y="55880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macro="" textlink="">
      <xdr:nvSpPr>
        <xdr:cNvPr id="116" name="【図書館】&#10;一人当たり面積最小値テキスト"/>
        <xdr:cNvSpPr txBox="1"/>
      </xdr:nvSpPr>
      <xdr:spPr>
        <a:xfrm>
          <a:off x="9467850" y="702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17" name="直線コネクタ 116"/>
        <xdr:cNvCxnSpPr/>
      </xdr:nvCxnSpPr>
      <xdr:spPr>
        <a:xfrm>
          <a:off x="9359900" y="7016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macro="" textlink="">
      <xdr:nvSpPr>
        <xdr:cNvPr id="118" name="【図書館】&#10;一人当たり面積最大値テキスト"/>
        <xdr:cNvSpPr txBox="1"/>
      </xdr:nvSpPr>
      <xdr:spPr>
        <a:xfrm>
          <a:off x="9467850" y="536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19" name="直線コネクタ 118"/>
        <xdr:cNvCxnSpPr/>
      </xdr:nvCxnSpPr>
      <xdr:spPr>
        <a:xfrm>
          <a:off x="9359900" y="5588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10177</xdr:rowOff>
    </xdr:from>
    <xdr:ext cx="469744" cy="259045"/>
    <xdr:sp macro="" textlink="">
      <xdr:nvSpPr>
        <xdr:cNvPr id="120" name="【図書館】&#10;一人当たり面積平均値テキスト"/>
        <xdr:cNvSpPr txBox="1"/>
      </xdr:nvSpPr>
      <xdr:spPr>
        <a:xfrm>
          <a:off x="9467850" y="6455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21" name="フローチャート: 判断 120"/>
        <xdr:cNvSpPr/>
      </xdr:nvSpPr>
      <xdr:spPr>
        <a:xfrm>
          <a:off x="9398000" y="6604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158750</xdr:rowOff>
    </xdr:from>
    <xdr:to>
      <xdr:col>50</xdr:col>
      <xdr:colOff>165100</xdr:colOff>
      <xdr:row>40</xdr:row>
      <xdr:rowOff>88900</xdr:rowOff>
    </xdr:to>
    <xdr:sp macro="" textlink="">
      <xdr:nvSpPr>
        <xdr:cNvPr id="122" name="フローチャート: 判断 121"/>
        <xdr:cNvSpPr/>
      </xdr:nvSpPr>
      <xdr:spPr>
        <a:xfrm>
          <a:off x="8636000" y="6604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158750</xdr:rowOff>
    </xdr:from>
    <xdr:to>
      <xdr:col>46</xdr:col>
      <xdr:colOff>38100</xdr:colOff>
      <xdr:row>40</xdr:row>
      <xdr:rowOff>88900</xdr:rowOff>
    </xdr:to>
    <xdr:sp macro="" textlink="">
      <xdr:nvSpPr>
        <xdr:cNvPr id="123" name="フローチャート: 判断 122"/>
        <xdr:cNvSpPr/>
      </xdr:nvSpPr>
      <xdr:spPr>
        <a:xfrm>
          <a:off x="7842250" y="6604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158750</xdr:rowOff>
    </xdr:from>
    <xdr:to>
      <xdr:col>41</xdr:col>
      <xdr:colOff>101600</xdr:colOff>
      <xdr:row>40</xdr:row>
      <xdr:rowOff>88900</xdr:rowOff>
    </xdr:to>
    <xdr:sp macro="" textlink="">
      <xdr:nvSpPr>
        <xdr:cNvPr id="124" name="フローチャート: 判断 123"/>
        <xdr:cNvSpPr/>
      </xdr:nvSpPr>
      <xdr:spPr>
        <a:xfrm>
          <a:off x="7029450" y="6604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25" name="フローチャート: 判断 124"/>
        <xdr:cNvSpPr/>
      </xdr:nvSpPr>
      <xdr:spPr>
        <a:xfrm>
          <a:off x="6235700" y="6604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44450</xdr:rowOff>
    </xdr:from>
    <xdr:to>
      <xdr:col>55</xdr:col>
      <xdr:colOff>50800</xdr:colOff>
      <xdr:row>41</xdr:row>
      <xdr:rowOff>146050</xdr:rowOff>
    </xdr:to>
    <xdr:sp macro="" textlink="">
      <xdr:nvSpPr>
        <xdr:cNvPr id="131" name="楕円 130"/>
        <xdr:cNvSpPr/>
      </xdr:nvSpPr>
      <xdr:spPr>
        <a:xfrm>
          <a:off x="9398000" y="6819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22877</xdr:rowOff>
    </xdr:from>
    <xdr:ext cx="469744" cy="259045"/>
    <xdr:sp macro="" textlink="">
      <xdr:nvSpPr>
        <xdr:cNvPr id="132" name="【図書館】&#10;一人当たり面積該当値テキスト"/>
        <xdr:cNvSpPr txBox="1"/>
      </xdr:nvSpPr>
      <xdr:spPr>
        <a:xfrm>
          <a:off x="9467850"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82550</xdr:rowOff>
    </xdr:from>
    <xdr:to>
      <xdr:col>50</xdr:col>
      <xdr:colOff>165100</xdr:colOff>
      <xdr:row>42</xdr:row>
      <xdr:rowOff>12700</xdr:rowOff>
    </xdr:to>
    <xdr:sp macro="" textlink="">
      <xdr:nvSpPr>
        <xdr:cNvPr id="133" name="楕円 132"/>
        <xdr:cNvSpPr/>
      </xdr:nvSpPr>
      <xdr:spPr>
        <a:xfrm>
          <a:off x="8636000" y="6858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133350</xdr:rowOff>
    </xdr:to>
    <xdr:cxnSp macro="">
      <xdr:nvCxnSpPr>
        <xdr:cNvPr id="134" name="直線コネクタ 133"/>
        <xdr:cNvCxnSpPr/>
      </xdr:nvCxnSpPr>
      <xdr:spPr>
        <a:xfrm flipV="1">
          <a:off x="8686800" y="687070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82550</xdr:rowOff>
    </xdr:from>
    <xdr:to>
      <xdr:col>46</xdr:col>
      <xdr:colOff>38100</xdr:colOff>
      <xdr:row>42</xdr:row>
      <xdr:rowOff>12700</xdr:rowOff>
    </xdr:to>
    <xdr:sp macro="" textlink="">
      <xdr:nvSpPr>
        <xdr:cNvPr id="135" name="楕円 134"/>
        <xdr:cNvSpPr/>
      </xdr:nvSpPr>
      <xdr:spPr>
        <a:xfrm>
          <a:off x="7842250" y="6858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133350</xdr:rowOff>
    </xdr:from>
    <xdr:to>
      <xdr:col>50</xdr:col>
      <xdr:colOff>114300</xdr:colOff>
      <xdr:row>41</xdr:row>
      <xdr:rowOff>133350</xdr:rowOff>
    </xdr:to>
    <xdr:cxnSp macro="">
      <xdr:nvCxnSpPr>
        <xdr:cNvPr id="136" name="直線コネクタ 135"/>
        <xdr:cNvCxnSpPr/>
      </xdr:nvCxnSpPr>
      <xdr:spPr>
        <a:xfrm>
          <a:off x="7886700" y="69088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82550</xdr:rowOff>
    </xdr:from>
    <xdr:to>
      <xdr:col>41</xdr:col>
      <xdr:colOff>101600</xdr:colOff>
      <xdr:row>42</xdr:row>
      <xdr:rowOff>12700</xdr:rowOff>
    </xdr:to>
    <xdr:sp macro="" textlink="">
      <xdr:nvSpPr>
        <xdr:cNvPr id="137" name="楕円 136"/>
        <xdr:cNvSpPr/>
      </xdr:nvSpPr>
      <xdr:spPr>
        <a:xfrm>
          <a:off x="7029450" y="6858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133350</xdr:rowOff>
    </xdr:from>
    <xdr:to>
      <xdr:col>45</xdr:col>
      <xdr:colOff>177800</xdr:colOff>
      <xdr:row>41</xdr:row>
      <xdr:rowOff>133350</xdr:rowOff>
    </xdr:to>
    <xdr:cxnSp macro="">
      <xdr:nvCxnSpPr>
        <xdr:cNvPr id="138" name="直線コネクタ 137"/>
        <xdr:cNvCxnSpPr/>
      </xdr:nvCxnSpPr>
      <xdr:spPr>
        <a:xfrm>
          <a:off x="7080250" y="69088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82550</xdr:rowOff>
    </xdr:from>
    <xdr:to>
      <xdr:col>36</xdr:col>
      <xdr:colOff>165100</xdr:colOff>
      <xdr:row>42</xdr:row>
      <xdr:rowOff>12700</xdr:rowOff>
    </xdr:to>
    <xdr:sp macro="" textlink="">
      <xdr:nvSpPr>
        <xdr:cNvPr id="139" name="楕円 138"/>
        <xdr:cNvSpPr/>
      </xdr:nvSpPr>
      <xdr:spPr>
        <a:xfrm>
          <a:off x="6235700" y="6858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133350</xdr:rowOff>
    </xdr:from>
    <xdr:to>
      <xdr:col>41</xdr:col>
      <xdr:colOff>50800</xdr:colOff>
      <xdr:row>41</xdr:row>
      <xdr:rowOff>133350</xdr:rowOff>
    </xdr:to>
    <xdr:cxnSp macro="">
      <xdr:nvCxnSpPr>
        <xdr:cNvPr id="140" name="直線コネクタ 139"/>
        <xdr:cNvCxnSpPr/>
      </xdr:nvCxnSpPr>
      <xdr:spPr>
        <a:xfrm>
          <a:off x="6286500" y="69088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105427</xdr:rowOff>
    </xdr:from>
    <xdr:ext cx="469744" cy="259045"/>
    <xdr:sp macro="" textlink="">
      <xdr:nvSpPr>
        <xdr:cNvPr id="141" name="n_1aveValue【図書館】&#10;一人当たり面積"/>
        <xdr:cNvSpPr txBox="1"/>
      </xdr:nvSpPr>
      <xdr:spPr>
        <a:xfrm>
          <a:off x="8458277" y="638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105427</xdr:rowOff>
    </xdr:from>
    <xdr:ext cx="469744" cy="259045"/>
    <xdr:sp macro="" textlink="">
      <xdr:nvSpPr>
        <xdr:cNvPr id="142" name="n_2aveValue【図書館】&#10;一人当たり面積"/>
        <xdr:cNvSpPr txBox="1"/>
      </xdr:nvSpPr>
      <xdr:spPr>
        <a:xfrm>
          <a:off x="7677227" y="638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macro="" textlink="">
      <xdr:nvSpPr>
        <xdr:cNvPr id="143" name="n_3aveValue【図書館】&#10;一人当たり面積"/>
        <xdr:cNvSpPr txBox="1"/>
      </xdr:nvSpPr>
      <xdr:spPr>
        <a:xfrm>
          <a:off x="6864427" y="638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105427</xdr:rowOff>
    </xdr:from>
    <xdr:ext cx="469744" cy="259045"/>
    <xdr:sp macro="" textlink="">
      <xdr:nvSpPr>
        <xdr:cNvPr id="144" name="n_4aveValue【図書館】&#10;一人当たり面積"/>
        <xdr:cNvSpPr txBox="1"/>
      </xdr:nvSpPr>
      <xdr:spPr>
        <a:xfrm>
          <a:off x="6070677" y="638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3827</xdr:rowOff>
    </xdr:from>
    <xdr:ext cx="469744" cy="259045"/>
    <xdr:sp macro="" textlink="">
      <xdr:nvSpPr>
        <xdr:cNvPr id="145" name="n_1mainValue【図書館】&#10;一人当たり面積"/>
        <xdr:cNvSpPr txBox="1"/>
      </xdr:nvSpPr>
      <xdr:spPr>
        <a:xfrm>
          <a:off x="8458277" y="694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3827</xdr:rowOff>
    </xdr:from>
    <xdr:ext cx="469744" cy="259045"/>
    <xdr:sp macro="" textlink="">
      <xdr:nvSpPr>
        <xdr:cNvPr id="146" name="n_2mainValue【図書館】&#10;一人当たり面積"/>
        <xdr:cNvSpPr txBox="1"/>
      </xdr:nvSpPr>
      <xdr:spPr>
        <a:xfrm>
          <a:off x="7677227" y="694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3827</xdr:rowOff>
    </xdr:from>
    <xdr:ext cx="469744" cy="259045"/>
    <xdr:sp macro="" textlink="">
      <xdr:nvSpPr>
        <xdr:cNvPr id="147" name="n_3mainValue【図書館】&#10;一人当たり面積"/>
        <xdr:cNvSpPr txBox="1"/>
      </xdr:nvSpPr>
      <xdr:spPr>
        <a:xfrm>
          <a:off x="6864427" y="694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3827</xdr:rowOff>
    </xdr:from>
    <xdr:ext cx="469744" cy="259045"/>
    <xdr:sp macro="" textlink="">
      <xdr:nvSpPr>
        <xdr:cNvPr id="148" name="n_4mainValue【図書館】&#10;一人当たり面積"/>
        <xdr:cNvSpPr txBox="1"/>
      </xdr:nvSpPr>
      <xdr:spPr>
        <a:xfrm>
          <a:off x="6070677" y="694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xdr:cNvSpPr txBox="1"/>
      </xdr:nvSpPr>
      <xdr:spPr>
        <a:xfrm>
          <a:off x="3398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0</xdr:rowOff>
    </xdr:from>
    <xdr:to>
      <xdr:col>24</xdr:col>
      <xdr:colOff>62865</xdr:colOff>
      <xdr:row>64</xdr:row>
      <xdr:rowOff>60960</xdr:rowOff>
    </xdr:to>
    <xdr:cxnSp macro="">
      <xdr:nvCxnSpPr>
        <xdr:cNvPr id="173" name="直線コネクタ 172"/>
        <xdr:cNvCxnSpPr/>
      </xdr:nvCxnSpPr>
      <xdr:spPr>
        <a:xfrm flipV="1">
          <a:off x="4177665" y="908685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4" name="【体育館・プール】&#10;有形固定資産減価償却率最小値テキスト"/>
        <xdr:cNvSpPr txBox="1"/>
      </xdr:nvSpPr>
      <xdr:spPr>
        <a:xfrm>
          <a:off x="4216400"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5" name="直線コネクタ 174"/>
        <xdr:cNvCxnSpPr/>
      </xdr:nvCxnSpPr>
      <xdr:spPr>
        <a:xfrm>
          <a:off x="4108450" y="1063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118127</xdr:rowOff>
    </xdr:from>
    <xdr:ext cx="405111" cy="259045"/>
    <xdr:sp macro="" textlink="">
      <xdr:nvSpPr>
        <xdr:cNvPr id="176" name="【体育館・プール】&#10;有形固定資産減価償却率最大値テキスト"/>
        <xdr:cNvSpPr txBox="1"/>
      </xdr:nvSpPr>
      <xdr:spPr>
        <a:xfrm>
          <a:off x="4216400"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0</xdr:rowOff>
    </xdr:from>
    <xdr:to>
      <xdr:col>24</xdr:col>
      <xdr:colOff>152400</xdr:colOff>
      <xdr:row>55</xdr:row>
      <xdr:rowOff>0</xdr:rowOff>
    </xdr:to>
    <xdr:cxnSp macro="">
      <xdr:nvCxnSpPr>
        <xdr:cNvPr id="177" name="直線コネクタ 176"/>
        <xdr:cNvCxnSpPr/>
      </xdr:nvCxnSpPr>
      <xdr:spPr>
        <a:xfrm>
          <a:off x="4108450" y="9086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34307</xdr:rowOff>
    </xdr:from>
    <xdr:ext cx="405111" cy="259045"/>
    <xdr:sp macro="" textlink="">
      <xdr:nvSpPr>
        <xdr:cNvPr id="178" name="【体育館・プール】&#10;有形固定資産減価償却率平均値テキスト"/>
        <xdr:cNvSpPr txBox="1"/>
      </xdr:nvSpPr>
      <xdr:spPr>
        <a:xfrm>
          <a:off x="4216400" y="9616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macro="" textlink="">
      <xdr:nvSpPr>
        <xdr:cNvPr id="179" name="フローチャート: 判断 178"/>
        <xdr:cNvSpPr/>
      </xdr:nvSpPr>
      <xdr:spPr>
        <a:xfrm>
          <a:off x="4127500" y="963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2540</xdr:rowOff>
    </xdr:from>
    <xdr:to>
      <xdr:col>20</xdr:col>
      <xdr:colOff>38100</xdr:colOff>
      <xdr:row>58</xdr:row>
      <xdr:rowOff>104140</xdr:rowOff>
    </xdr:to>
    <xdr:sp macro="" textlink="">
      <xdr:nvSpPr>
        <xdr:cNvPr id="180" name="フローチャート: 判断 179"/>
        <xdr:cNvSpPr/>
      </xdr:nvSpPr>
      <xdr:spPr>
        <a:xfrm>
          <a:off x="3384550" y="9584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132080</xdr:rowOff>
    </xdr:from>
    <xdr:to>
      <xdr:col>15</xdr:col>
      <xdr:colOff>101600</xdr:colOff>
      <xdr:row>58</xdr:row>
      <xdr:rowOff>62230</xdr:rowOff>
    </xdr:to>
    <xdr:sp macro="" textlink="">
      <xdr:nvSpPr>
        <xdr:cNvPr id="181" name="フローチャート: 判断 180"/>
        <xdr:cNvSpPr/>
      </xdr:nvSpPr>
      <xdr:spPr>
        <a:xfrm>
          <a:off x="2571750" y="9549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78740</xdr:rowOff>
    </xdr:from>
    <xdr:to>
      <xdr:col>10</xdr:col>
      <xdr:colOff>165100</xdr:colOff>
      <xdr:row>58</xdr:row>
      <xdr:rowOff>8890</xdr:rowOff>
    </xdr:to>
    <xdr:sp macro="" textlink="">
      <xdr:nvSpPr>
        <xdr:cNvPr id="182" name="フローチャート: 判断 181"/>
        <xdr:cNvSpPr/>
      </xdr:nvSpPr>
      <xdr:spPr>
        <a:xfrm>
          <a:off x="1778000" y="94957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17780</xdr:rowOff>
    </xdr:from>
    <xdr:to>
      <xdr:col>6</xdr:col>
      <xdr:colOff>38100</xdr:colOff>
      <xdr:row>57</xdr:row>
      <xdr:rowOff>119380</xdr:rowOff>
    </xdr:to>
    <xdr:sp macro="" textlink="">
      <xdr:nvSpPr>
        <xdr:cNvPr id="183" name="フローチャート: 判断 182"/>
        <xdr:cNvSpPr/>
      </xdr:nvSpPr>
      <xdr:spPr>
        <a:xfrm>
          <a:off x="984250" y="94348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143510</xdr:rowOff>
    </xdr:from>
    <xdr:to>
      <xdr:col>24</xdr:col>
      <xdr:colOff>114300</xdr:colOff>
      <xdr:row>57</xdr:row>
      <xdr:rowOff>73660</xdr:rowOff>
    </xdr:to>
    <xdr:sp macro="" textlink="">
      <xdr:nvSpPr>
        <xdr:cNvPr id="189" name="楕円 188"/>
        <xdr:cNvSpPr/>
      </xdr:nvSpPr>
      <xdr:spPr>
        <a:xfrm>
          <a:off x="4127500" y="9395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166387</xdr:rowOff>
    </xdr:from>
    <xdr:ext cx="405111" cy="259045"/>
    <xdr:sp macro="" textlink="">
      <xdr:nvSpPr>
        <xdr:cNvPr id="190" name="【体育館・プール】&#10;有形固定資産減価償却率該当値テキスト"/>
        <xdr:cNvSpPr txBox="1"/>
      </xdr:nvSpPr>
      <xdr:spPr>
        <a:xfrm>
          <a:off x="4216400" y="925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67310</xdr:rowOff>
    </xdr:from>
    <xdr:to>
      <xdr:col>20</xdr:col>
      <xdr:colOff>38100</xdr:colOff>
      <xdr:row>57</xdr:row>
      <xdr:rowOff>168910</xdr:rowOff>
    </xdr:to>
    <xdr:sp macro="" textlink="">
      <xdr:nvSpPr>
        <xdr:cNvPr id="191" name="楕円 190"/>
        <xdr:cNvSpPr/>
      </xdr:nvSpPr>
      <xdr:spPr>
        <a:xfrm>
          <a:off x="3384550" y="94843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22860</xdr:rowOff>
    </xdr:from>
    <xdr:to>
      <xdr:col>24</xdr:col>
      <xdr:colOff>63500</xdr:colOff>
      <xdr:row>57</xdr:row>
      <xdr:rowOff>118110</xdr:rowOff>
    </xdr:to>
    <xdr:cxnSp macro="">
      <xdr:nvCxnSpPr>
        <xdr:cNvPr id="192" name="直線コネクタ 191"/>
        <xdr:cNvCxnSpPr/>
      </xdr:nvCxnSpPr>
      <xdr:spPr>
        <a:xfrm flipV="1">
          <a:off x="3429000" y="9439910"/>
          <a:ext cx="7493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170180</xdr:rowOff>
    </xdr:from>
    <xdr:to>
      <xdr:col>15</xdr:col>
      <xdr:colOff>101600</xdr:colOff>
      <xdr:row>57</xdr:row>
      <xdr:rowOff>100330</xdr:rowOff>
    </xdr:to>
    <xdr:sp macro="" textlink="">
      <xdr:nvSpPr>
        <xdr:cNvPr id="193" name="楕円 192"/>
        <xdr:cNvSpPr/>
      </xdr:nvSpPr>
      <xdr:spPr>
        <a:xfrm>
          <a:off x="2571750" y="941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49530</xdr:rowOff>
    </xdr:from>
    <xdr:to>
      <xdr:col>19</xdr:col>
      <xdr:colOff>177800</xdr:colOff>
      <xdr:row>57</xdr:row>
      <xdr:rowOff>118110</xdr:rowOff>
    </xdr:to>
    <xdr:cxnSp macro="">
      <xdr:nvCxnSpPr>
        <xdr:cNvPr id="194" name="直線コネクタ 193"/>
        <xdr:cNvCxnSpPr/>
      </xdr:nvCxnSpPr>
      <xdr:spPr>
        <a:xfrm>
          <a:off x="2622550" y="9466580"/>
          <a:ext cx="8064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93980</xdr:rowOff>
    </xdr:from>
    <xdr:to>
      <xdr:col>10</xdr:col>
      <xdr:colOff>165100</xdr:colOff>
      <xdr:row>57</xdr:row>
      <xdr:rowOff>24130</xdr:rowOff>
    </xdr:to>
    <xdr:sp macro="" textlink="">
      <xdr:nvSpPr>
        <xdr:cNvPr id="195" name="楕円 194"/>
        <xdr:cNvSpPr/>
      </xdr:nvSpPr>
      <xdr:spPr>
        <a:xfrm>
          <a:off x="1778000" y="9345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144780</xdr:rowOff>
    </xdr:from>
    <xdr:to>
      <xdr:col>15</xdr:col>
      <xdr:colOff>50800</xdr:colOff>
      <xdr:row>57</xdr:row>
      <xdr:rowOff>49530</xdr:rowOff>
    </xdr:to>
    <xdr:cxnSp macro="">
      <xdr:nvCxnSpPr>
        <xdr:cNvPr id="196" name="直線コネクタ 195"/>
        <xdr:cNvCxnSpPr/>
      </xdr:nvCxnSpPr>
      <xdr:spPr>
        <a:xfrm>
          <a:off x="1828800" y="9396730"/>
          <a:ext cx="79375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25400</xdr:rowOff>
    </xdr:from>
    <xdr:to>
      <xdr:col>6</xdr:col>
      <xdr:colOff>38100</xdr:colOff>
      <xdr:row>56</xdr:row>
      <xdr:rowOff>127000</xdr:rowOff>
    </xdr:to>
    <xdr:sp macro="" textlink="">
      <xdr:nvSpPr>
        <xdr:cNvPr id="197" name="楕円 196"/>
        <xdr:cNvSpPr/>
      </xdr:nvSpPr>
      <xdr:spPr>
        <a:xfrm>
          <a:off x="984250" y="9277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76200</xdr:rowOff>
    </xdr:from>
    <xdr:to>
      <xdr:col>10</xdr:col>
      <xdr:colOff>114300</xdr:colOff>
      <xdr:row>56</xdr:row>
      <xdr:rowOff>144780</xdr:rowOff>
    </xdr:to>
    <xdr:cxnSp macro="">
      <xdr:nvCxnSpPr>
        <xdr:cNvPr id="198" name="直線コネクタ 197"/>
        <xdr:cNvCxnSpPr/>
      </xdr:nvCxnSpPr>
      <xdr:spPr>
        <a:xfrm>
          <a:off x="1028700" y="9328150"/>
          <a:ext cx="8001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95267</xdr:rowOff>
    </xdr:from>
    <xdr:ext cx="405111" cy="259045"/>
    <xdr:sp macro="" textlink="">
      <xdr:nvSpPr>
        <xdr:cNvPr id="199" name="n_1aveValue【体育館・プール】&#10;有形固定資産減価償却率"/>
        <xdr:cNvSpPr txBox="1"/>
      </xdr:nvSpPr>
      <xdr:spPr>
        <a:xfrm>
          <a:off x="3239144" y="967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53357</xdr:rowOff>
    </xdr:from>
    <xdr:ext cx="405111" cy="259045"/>
    <xdr:sp macro="" textlink="">
      <xdr:nvSpPr>
        <xdr:cNvPr id="200" name="n_2aveValue【体育館・プール】&#10;有形固定資産減価償却率"/>
        <xdr:cNvSpPr txBox="1"/>
      </xdr:nvSpPr>
      <xdr:spPr>
        <a:xfrm>
          <a:off x="2439044" y="963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xdr:rowOff>
    </xdr:from>
    <xdr:ext cx="405111" cy="259045"/>
    <xdr:sp macro="" textlink="">
      <xdr:nvSpPr>
        <xdr:cNvPr id="201" name="n_3aveValue【体育館・プール】&#10;有形固定資産減価償却率"/>
        <xdr:cNvSpPr txBox="1"/>
      </xdr:nvSpPr>
      <xdr:spPr>
        <a:xfrm>
          <a:off x="1645294"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110507</xdr:rowOff>
    </xdr:from>
    <xdr:ext cx="405111" cy="259045"/>
    <xdr:sp macro="" textlink="">
      <xdr:nvSpPr>
        <xdr:cNvPr id="202" name="n_4aveValue【体育館・プール】&#10;有形固定資産減価償却率"/>
        <xdr:cNvSpPr txBox="1"/>
      </xdr:nvSpPr>
      <xdr:spPr>
        <a:xfrm>
          <a:off x="851544" y="952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13987</xdr:rowOff>
    </xdr:from>
    <xdr:ext cx="405111" cy="259045"/>
    <xdr:sp macro="" textlink="">
      <xdr:nvSpPr>
        <xdr:cNvPr id="203" name="n_1mainValue【体育館・プール】&#10;有形固定資産減価償却率"/>
        <xdr:cNvSpPr txBox="1"/>
      </xdr:nvSpPr>
      <xdr:spPr>
        <a:xfrm>
          <a:off x="3239144" y="926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116857</xdr:rowOff>
    </xdr:from>
    <xdr:ext cx="405111" cy="259045"/>
    <xdr:sp macro="" textlink="">
      <xdr:nvSpPr>
        <xdr:cNvPr id="204" name="n_2mainValue【体育館・プール】&#10;有形固定資産減価償却率"/>
        <xdr:cNvSpPr txBox="1"/>
      </xdr:nvSpPr>
      <xdr:spPr>
        <a:xfrm>
          <a:off x="2439044" y="920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40657</xdr:rowOff>
    </xdr:from>
    <xdr:ext cx="405111" cy="259045"/>
    <xdr:sp macro="" textlink="">
      <xdr:nvSpPr>
        <xdr:cNvPr id="205" name="n_3mainValue【体育館・プール】&#10;有形固定資産減価償却率"/>
        <xdr:cNvSpPr txBox="1"/>
      </xdr:nvSpPr>
      <xdr:spPr>
        <a:xfrm>
          <a:off x="1645294" y="912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143527</xdr:rowOff>
    </xdr:from>
    <xdr:ext cx="405111" cy="259045"/>
    <xdr:sp macro="" textlink="">
      <xdr:nvSpPr>
        <xdr:cNvPr id="206" name="n_4mainValue【体育館・プール】&#10;有形固定資産減価償却率"/>
        <xdr:cNvSpPr txBox="1"/>
      </xdr:nvSpPr>
      <xdr:spPr>
        <a:xfrm>
          <a:off x="851544" y="906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7" name="テキスト ボックス 216"/>
        <xdr:cNvSpPr txBox="1"/>
      </xdr:nvSpPr>
      <xdr:spPr>
        <a:xfrm>
          <a:off x="55272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82550</xdr:rowOff>
    </xdr:from>
    <xdr:to>
      <xdr:col>54</xdr:col>
      <xdr:colOff>189865</xdr:colOff>
      <xdr:row>63</xdr:row>
      <xdr:rowOff>120650</xdr:rowOff>
    </xdr:to>
    <xdr:cxnSp macro="">
      <xdr:nvCxnSpPr>
        <xdr:cNvPr id="231" name="直線コネクタ 230"/>
        <xdr:cNvCxnSpPr/>
      </xdr:nvCxnSpPr>
      <xdr:spPr>
        <a:xfrm flipV="1">
          <a:off x="9429115" y="91694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124477</xdr:rowOff>
    </xdr:from>
    <xdr:ext cx="469744" cy="259045"/>
    <xdr:sp macro="" textlink="">
      <xdr:nvSpPr>
        <xdr:cNvPr id="232" name="【体育館・プール】&#10;一人当たり面積最小値テキスト"/>
        <xdr:cNvSpPr txBox="1"/>
      </xdr:nvSpPr>
      <xdr:spPr>
        <a:xfrm>
          <a:off x="9467850" y="1053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120650</xdr:rowOff>
    </xdr:from>
    <xdr:to>
      <xdr:col>55</xdr:col>
      <xdr:colOff>88900</xdr:colOff>
      <xdr:row>63</xdr:row>
      <xdr:rowOff>120650</xdr:rowOff>
    </xdr:to>
    <xdr:cxnSp macro="">
      <xdr:nvCxnSpPr>
        <xdr:cNvPr id="233" name="直線コネクタ 232"/>
        <xdr:cNvCxnSpPr/>
      </xdr:nvCxnSpPr>
      <xdr:spPr>
        <a:xfrm>
          <a:off x="9359900" y="10528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29227</xdr:rowOff>
    </xdr:from>
    <xdr:ext cx="469744" cy="259045"/>
    <xdr:sp macro="" textlink="">
      <xdr:nvSpPr>
        <xdr:cNvPr id="234" name="【体育館・プール】&#10;一人当たり面積最大値テキスト"/>
        <xdr:cNvSpPr txBox="1"/>
      </xdr:nvSpPr>
      <xdr:spPr>
        <a:xfrm>
          <a:off x="9467850" y="895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82550</xdr:rowOff>
    </xdr:from>
    <xdr:to>
      <xdr:col>55</xdr:col>
      <xdr:colOff>88900</xdr:colOff>
      <xdr:row>55</xdr:row>
      <xdr:rowOff>82550</xdr:rowOff>
    </xdr:to>
    <xdr:cxnSp macro="">
      <xdr:nvCxnSpPr>
        <xdr:cNvPr id="235" name="直線コネクタ 234"/>
        <xdr:cNvCxnSpPr/>
      </xdr:nvCxnSpPr>
      <xdr:spPr>
        <a:xfrm>
          <a:off x="9359900" y="9169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143527</xdr:rowOff>
    </xdr:from>
    <xdr:ext cx="469744" cy="259045"/>
    <xdr:sp macro="" textlink="">
      <xdr:nvSpPr>
        <xdr:cNvPr id="236" name="【体育館・プール】&#10;一人当たり面積平均値テキスト"/>
        <xdr:cNvSpPr txBox="1"/>
      </xdr:nvSpPr>
      <xdr:spPr>
        <a:xfrm>
          <a:off x="9467850" y="10055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165100</xdr:rowOff>
    </xdr:from>
    <xdr:to>
      <xdr:col>55</xdr:col>
      <xdr:colOff>50800</xdr:colOff>
      <xdr:row>61</xdr:row>
      <xdr:rowOff>95250</xdr:rowOff>
    </xdr:to>
    <xdr:sp macro="" textlink="">
      <xdr:nvSpPr>
        <xdr:cNvPr id="237" name="フローチャート: 判断 236"/>
        <xdr:cNvSpPr/>
      </xdr:nvSpPr>
      <xdr:spPr>
        <a:xfrm>
          <a:off x="9398000" y="100774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macro="" textlink="">
      <xdr:nvSpPr>
        <xdr:cNvPr id="238" name="フローチャート: 判断 237"/>
        <xdr:cNvSpPr/>
      </xdr:nvSpPr>
      <xdr:spPr>
        <a:xfrm>
          <a:off x="86360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19050</xdr:rowOff>
    </xdr:from>
    <xdr:to>
      <xdr:col>46</xdr:col>
      <xdr:colOff>38100</xdr:colOff>
      <xdr:row>61</xdr:row>
      <xdr:rowOff>120650</xdr:rowOff>
    </xdr:to>
    <xdr:sp macro="" textlink="">
      <xdr:nvSpPr>
        <xdr:cNvPr id="239" name="フローチャート: 判断 238"/>
        <xdr:cNvSpPr/>
      </xdr:nvSpPr>
      <xdr:spPr>
        <a:xfrm>
          <a:off x="7842250" y="10096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40" name="フローチャート: 判断 239"/>
        <xdr:cNvSpPr/>
      </xdr:nvSpPr>
      <xdr:spPr>
        <a:xfrm>
          <a:off x="702945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19050</xdr:rowOff>
    </xdr:from>
    <xdr:to>
      <xdr:col>36</xdr:col>
      <xdr:colOff>165100</xdr:colOff>
      <xdr:row>61</xdr:row>
      <xdr:rowOff>120650</xdr:rowOff>
    </xdr:to>
    <xdr:sp macro="" textlink="">
      <xdr:nvSpPr>
        <xdr:cNvPr id="241" name="フローチャート: 判断 240"/>
        <xdr:cNvSpPr/>
      </xdr:nvSpPr>
      <xdr:spPr>
        <a:xfrm>
          <a:off x="62357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50800</xdr:rowOff>
    </xdr:from>
    <xdr:to>
      <xdr:col>55</xdr:col>
      <xdr:colOff>50800</xdr:colOff>
      <xdr:row>58</xdr:row>
      <xdr:rowOff>152400</xdr:rowOff>
    </xdr:to>
    <xdr:sp macro="" textlink="">
      <xdr:nvSpPr>
        <xdr:cNvPr id="247" name="楕円 246"/>
        <xdr:cNvSpPr/>
      </xdr:nvSpPr>
      <xdr:spPr>
        <a:xfrm>
          <a:off x="9398000" y="9632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73677</xdr:rowOff>
    </xdr:from>
    <xdr:ext cx="469744" cy="259045"/>
    <xdr:sp macro="" textlink="">
      <xdr:nvSpPr>
        <xdr:cNvPr id="248" name="【体育館・プール】&#10;一人当たり面積該当値テキスト"/>
        <xdr:cNvSpPr txBox="1"/>
      </xdr:nvSpPr>
      <xdr:spPr>
        <a:xfrm>
          <a:off x="946785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114300</xdr:rowOff>
    </xdr:from>
    <xdr:to>
      <xdr:col>50</xdr:col>
      <xdr:colOff>165100</xdr:colOff>
      <xdr:row>59</xdr:row>
      <xdr:rowOff>44450</xdr:rowOff>
    </xdr:to>
    <xdr:sp macro="" textlink="">
      <xdr:nvSpPr>
        <xdr:cNvPr id="249" name="楕円 248"/>
        <xdr:cNvSpPr/>
      </xdr:nvSpPr>
      <xdr:spPr>
        <a:xfrm>
          <a:off x="8636000" y="9696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101600</xdr:rowOff>
    </xdr:from>
    <xdr:to>
      <xdr:col>55</xdr:col>
      <xdr:colOff>0</xdr:colOff>
      <xdr:row>58</xdr:row>
      <xdr:rowOff>165100</xdr:rowOff>
    </xdr:to>
    <xdr:cxnSp macro="">
      <xdr:nvCxnSpPr>
        <xdr:cNvPr id="250" name="直線コネクタ 249"/>
        <xdr:cNvCxnSpPr/>
      </xdr:nvCxnSpPr>
      <xdr:spPr>
        <a:xfrm flipV="1">
          <a:off x="8686800" y="9683750"/>
          <a:ext cx="74295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127000</xdr:rowOff>
    </xdr:from>
    <xdr:to>
      <xdr:col>46</xdr:col>
      <xdr:colOff>38100</xdr:colOff>
      <xdr:row>59</xdr:row>
      <xdr:rowOff>57150</xdr:rowOff>
    </xdr:to>
    <xdr:sp macro="" textlink="">
      <xdr:nvSpPr>
        <xdr:cNvPr id="251" name="楕円 250"/>
        <xdr:cNvSpPr/>
      </xdr:nvSpPr>
      <xdr:spPr>
        <a:xfrm>
          <a:off x="7842250" y="9709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165100</xdr:rowOff>
    </xdr:from>
    <xdr:to>
      <xdr:col>50</xdr:col>
      <xdr:colOff>114300</xdr:colOff>
      <xdr:row>59</xdr:row>
      <xdr:rowOff>6350</xdr:rowOff>
    </xdr:to>
    <xdr:cxnSp macro="">
      <xdr:nvCxnSpPr>
        <xdr:cNvPr id="252" name="直線コネクタ 251"/>
        <xdr:cNvCxnSpPr/>
      </xdr:nvCxnSpPr>
      <xdr:spPr>
        <a:xfrm flipV="1">
          <a:off x="7886700" y="9747250"/>
          <a:ext cx="8001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127000</xdr:rowOff>
    </xdr:from>
    <xdr:to>
      <xdr:col>41</xdr:col>
      <xdr:colOff>101600</xdr:colOff>
      <xdr:row>59</xdr:row>
      <xdr:rowOff>57150</xdr:rowOff>
    </xdr:to>
    <xdr:sp macro="" textlink="">
      <xdr:nvSpPr>
        <xdr:cNvPr id="253" name="楕円 252"/>
        <xdr:cNvSpPr/>
      </xdr:nvSpPr>
      <xdr:spPr>
        <a:xfrm>
          <a:off x="7029450" y="9709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6350</xdr:rowOff>
    </xdr:from>
    <xdr:to>
      <xdr:col>45</xdr:col>
      <xdr:colOff>177800</xdr:colOff>
      <xdr:row>59</xdr:row>
      <xdr:rowOff>6350</xdr:rowOff>
    </xdr:to>
    <xdr:cxnSp macro="">
      <xdr:nvCxnSpPr>
        <xdr:cNvPr id="254" name="直線コネクタ 253"/>
        <xdr:cNvCxnSpPr/>
      </xdr:nvCxnSpPr>
      <xdr:spPr>
        <a:xfrm>
          <a:off x="7080250" y="97536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139700</xdr:rowOff>
    </xdr:from>
    <xdr:to>
      <xdr:col>36</xdr:col>
      <xdr:colOff>165100</xdr:colOff>
      <xdr:row>59</xdr:row>
      <xdr:rowOff>69850</xdr:rowOff>
    </xdr:to>
    <xdr:sp macro="" textlink="">
      <xdr:nvSpPr>
        <xdr:cNvPr id="255" name="楕円 254"/>
        <xdr:cNvSpPr/>
      </xdr:nvSpPr>
      <xdr:spPr>
        <a:xfrm>
          <a:off x="6235700" y="9721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6350</xdr:rowOff>
    </xdr:from>
    <xdr:to>
      <xdr:col>41</xdr:col>
      <xdr:colOff>50800</xdr:colOff>
      <xdr:row>59</xdr:row>
      <xdr:rowOff>19050</xdr:rowOff>
    </xdr:to>
    <xdr:cxnSp macro="">
      <xdr:nvCxnSpPr>
        <xdr:cNvPr id="256" name="直線コネクタ 255"/>
        <xdr:cNvCxnSpPr/>
      </xdr:nvCxnSpPr>
      <xdr:spPr>
        <a:xfrm flipV="1">
          <a:off x="6286500" y="975360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99077</xdr:rowOff>
    </xdr:from>
    <xdr:ext cx="469744" cy="259045"/>
    <xdr:sp macro="" textlink="">
      <xdr:nvSpPr>
        <xdr:cNvPr id="257" name="n_1aveValue【体育館・プール】&#10;一人当たり面積"/>
        <xdr:cNvSpPr txBox="1"/>
      </xdr:nvSpPr>
      <xdr:spPr>
        <a:xfrm>
          <a:off x="845827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111777</xdr:rowOff>
    </xdr:from>
    <xdr:ext cx="469744" cy="259045"/>
    <xdr:sp macro="" textlink="">
      <xdr:nvSpPr>
        <xdr:cNvPr id="258" name="n_2aveValue【体育館・プール】&#10;一人当たり面積"/>
        <xdr:cNvSpPr txBox="1"/>
      </xdr:nvSpPr>
      <xdr:spPr>
        <a:xfrm>
          <a:off x="7677227" y="1018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99077</xdr:rowOff>
    </xdr:from>
    <xdr:ext cx="469744" cy="259045"/>
    <xdr:sp macro="" textlink="">
      <xdr:nvSpPr>
        <xdr:cNvPr id="259" name="n_3aveValue【体育館・プール】&#10;一人当たり面積"/>
        <xdr:cNvSpPr txBox="1"/>
      </xdr:nvSpPr>
      <xdr:spPr>
        <a:xfrm>
          <a:off x="686442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111777</xdr:rowOff>
    </xdr:from>
    <xdr:ext cx="469744" cy="259045"/>
    <xdr:sp macro="" textlink="">
      <xdr:nvSpPr>
        <xdr:cNvPr id="260" name="n_4aveValue【体育館・プール】&#10;一人当たり面積"/>
        <xdr:cNvSpPr txBox="1"/>
      </xdr:nvSpPr>
      <xdr:spPr>
        <a:xfrm>
          <a:off x="6070677" y="1018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60977</xdr:rowOff>
    </xdr:from>
    <xdr:ext cx="469744" cy="259045"/>
    <xdr:sp macro="" textlink="">
      <xdr:nvSpPr>
        <xdr:cNvPr id="261" name="n_1mainValue【体育館・プール】&#10;一人当たり面積"/>
        <xdr:cNvSpPr txBox="1"/>
      </xdr:nvSpPr>
      <xdr:spPr>
        <a:xfrm>
          <a:off x="8458277" y="947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73677</xdr:rowOff>
    </xdr:from>
    <xdr:ext cx="469744" cy="259045"/>
    <xdr:sp macro="" textlink="">
      <xdr:nvSpPr>
        <xdr:cNvPr id="262" name="n_2mainValue【体育館・プール】&#10;一人当たり面積"/>
        <xdr:cNvSpPr txBox="1"/>
      </xdr:nvSpPr>
      <xdr:spPr>
        <a:xfrm>
          <a:off x="7677227"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73677</xdr:rowOff>
    </xdr:from>
    <xdr:ext cx="469744" cy="259045"/>
    <xdr:sp macro="" textlink="">
      <xdr:nvSpPr>
        <xdr:cNvPr id="263" name="n_3mainValue【体育館・プール】&#10;一人当たり面積"/>
        <xdr:cNvSpPr txBox="1"/>
      </xdr:nvSpPr>
      <xdr:spPr>
        <a:xfrm>
          <a:off x="6864427"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86377</xdr:rowOff>
    </xdr:from>
    <xdr:ext cx="469744" cy="259045"/>
    <xdr:sp macro="" textlink="">
      <xdr:nvSpPr>
        <xdr:cNvPr id="264" name="n_4mainValue【体育館・プール】&#10;一人当たり面積"/>
        <xdr:cNvSpPr txBox="1"/>
      </xdr:nvSpPr>
      <xdr:spPr>
        <a:xfrm>
          <a:off x="6070677" y="950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5" name="テキスト ボックス 274"/>
        <xdr:cNvSpPr txBox="1"/>
      </xdr:nvSpPr>
      <xdr:spPr>
        <a:xfrm>
          <a:off x="339891" y="14545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7" name="テキスト ボックス 276"/>
        <xdr:cNvSpPr txBox="1"/>
      </xdr:nvSpPr>
      <xdr:spPr>
        <a:xfrm>
          <a:off x="3398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127254</xdr:rowOff>
    </xdr:from>
    <xdr:to>
      <xdr:col>24</xdr:col>
      <xdr:colOff>62865</xdr:colOff>
      <xdr:row>86</xdr:row>
      <xdr:rowOff>143256</xdr:rowOff>
    </xdr:to>
    <xdr:cxnSp macro="">
      <xdr:nvCxnSpPr>
        <xdr:cNvPr id="287" name="直線コネクタ 286"/>
        <xdr:cNvCxnSpPr/>
      </xdr:nvCxnSpPr>
      <xdr:spPr>
        <a:xfrm flipV="1">
          <a:off x="4177665" y="12846304"/>
          <a:ext cx="0" cy="1501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147083</xdr:rowOff>
    </xdr:from>
    <xdr:ext cx="405111" cy="259045"/>
    <xdr:sp macro="" textlink="">
      <xdr:nvSpPr>
        <xdr:cNvPr id="288" name="【福祉施設】&#10;有形固定資産減価償却率最小値テキスト"/>
        <xdr:cNvSpPr txBox="1"/>
      </xdr:nvSpPr>
      <xdr:spPr>
        <a:xfrm>
          <a:off x="4216400" y="14352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143256</xdr:rowOff>
    </xdr:from>
    <xdr:to>
      <xdr:col>24</xdr:col>
      <xdr:colOff>152400</xdr:colOff>
      <xdr:row>86</xdr:row>
      <xdr:rowOff>143256</xdr:rowOff>
    </xdr:to>
    <xdr:cxnSp macro="">
      <xdr:nvCxnSpPr>
        <xdr:cNvPr id="289" name="直線コネクタ 288"/>
        <xdr:cNvCxnSpPr/>
      </xdr:nvCxnSpPr>
      <xdr:spPr>
        <a:xfrm>
          <a:off x="4108450" y="143482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73931</xdr:rowOff>
    </xdr:from>
    <xdr:ext cx="405111" cy="259045"/>
    <xdr:sp macro="" textlink="">
      <xdr:nvSpPr>
        <xdr:cNvPr id="290" name="【福祉施設】&#10;有形固定資産減価償却率最大値テキスト"/>
        <xdr:cNvSpPr txBox="1"/>
      </xdr:nvSpPr>
      <xdr:spPr>
        <a:xfrm>
          <a:off x="4216400" y="12627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127254</xdr:rowOff>
    </xdr:from>
    <xdr:to>
      <xdr:col>24</xdr:col>
      <xdr:colOff>152400</xdr:colOff>
      <xdr:row>77</xdr:row>
      <xdr:rowOff>127254</xdr:rowOff>
    </xdr:to>
    <xdr:cxnSp macro="">
      <xdr:nvCxnSpPr>
        <xdr:cNvPr id="291" name="直線コネクタ 290"/>
        <xdr:cNvCxnSpPr/>
      </xdr:nvCxnSpPr>
      <xdr:spPr>
        <a:xfrm>
          <a:off x="4108450" y="128463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92" name="【福祉施設】&#10;有形固定資産減価償却率平均値テキスト"/>
        <xdr:cNvSpPr txBox="1"/>
      </xdr:nvSpPr>
      <xdr:spPr>
        <a:xfrm>
          <a:off x="4216400" y="13565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93" name="フローチャート: 判断 292"/>
        <xdr:cNvSpPr/>
      </xdr:nvSpPr>
      <xdr:spPr>
        <a:xfrm>
          <a:off x="4127500" y="13586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42163</xdr:rowOff>
    </xdr:from>
    <xdr:to>
      <xdr:col>20</xdr:col>
      <xdr:colOff>38100</xdr:colOff>
      <xdr:row>82</xdr:row>
      <xdr:rowOff>143763</xdr:rowOff>
    </xdr:to>
    <xdr:sp macro="" textlink="">
      <xdr:nvSpPr>
        <xdr:cNvPr id="294" name="フローチャート: 判断 293"/>
        <xdr:cNvSpPr/>
      </xdr:nvSpPr>
      <xdr:spPr>
        <a:xfrm>
          <a:off x="3384550" y="135867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10161</xdr:rowOff>
    </xdr:from>
    <xdr:to>
      <xdr:col>15</xdr:col>
      <xdr:colOff>101600</xdr:colOff>
      <xdr:row>82</xdr:row>
      <xdr:rowOff>111761</xdr:rowOff>
    </xdr:to>
    <xdr:sp macro="" textlink="">
      <xdr:nvSpPr>
        <xdr:cNvPr id="295" name="フローチャート: 判断 294"/>
        <xdr:cNvSpPr/>
      </xdr:nvSpPr>
      <xdr:spPr>
        <a:xfrm>
          <a:off x="2571750" y="1355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140463</xdr:rowOff>
    </xdr:from>
    <xdr:to>
      <xdr:col>10</xdr:col>
      <xdr:colOff>165100</xdr:colOff>
      <xdr:row>82</xdr:row>
      <xdr:rowOff>70613</xdr:rowOff>
    </xdr:to>
    <xdr:sp macro="" textlink="">
      <xdr:nvSpPr>
        <xdr:cNvPr id="296" name="フローチャート: 判断 295"/>
        <xdr:cNvSpPr/>
      </xdr:nvSpPr>
      <xdr:spPr>
        <a:xfrm>
          <a:off x="1778000" y="135199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94742</xdr:rowOff>
    </xdr:from>
    <xdr:to>
      <xdr:col>6</xdr:col>
      <xdr:colOff>38100</xdr:colOff>
      <xdr:row>82</xdr:row>
      <xdr:rowOff>24892</xdr:rowOff>
    </xdr:to>
    <xdr:sp macro="" textlink="">
      <xdr:nvSpPr>
        <xdr:cNvPr id="297" name="フローチャート: 判断 296"/>
        <xdr:cNvSpPr/>
      </xdr:nvSpPr>
      <xdr:spPr>
        <a:xfrm>
          <a:off x="984250" y="134741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303" name="楕円 302"/>
        <xdr:cNvSpPr/>
      </xdr:nvSpPr>
      <xdr:spPr>
        <a:xfrm>
          <a:off x="4127500" y="135427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14749</xdr:rowOff>
    </xdr:from>
    <xdr:ext cx="405111" cy="259045"/>
    <xdr:sp macro="" textlink="">
      <xdr:nvSpPr>
        <xdr:cNvPr id="304" name="【福祉施設】&#10;有形固定資産減価償却率該当値テキスト"/>
        <xdr:cNvSpPr txBox="1"/>
      </xdr:nvSpPr>
      <xdr:spPr>
        <a:xfrm>
          <a:off x="4216400" y="1339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81026</xdr:rowOff>
    </xdr:from>
    <xdr:to>
      <xdr:col>20</xdr:col>
      <xdr:colOff>38100</xdr:colOff>
      <xdr:row>82</xdr:row>
      <xdr:rowOff>11176</xdr:rowOff>
    </xdr:to>
    <xdr:sp macro="" textlink="">
      <xdr:nvSpPr>
        <xdr:cNvPr id="305" name="楕円 304"/>
        <xdr:cNvSpPr/>
      </xdr:nvSpPr>
      <xdr:spPr>
        <a:xfrm>
          <a:off x="3384550" y="134604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131826</xdr:rowOff>
    </xdr:from>
    <xdr:to>
      <xdr:col>24</xdr:col>
      <xdr:colOff>63500</xdr:colOff>
      <xdr:row>82</xdr:row>
      <xdr:rowOff>42672</xdr:rowOff>
    </xdr:to>
    <xdr:cxnSp macro="">
      <xdr:nvCxnSpPr>
        <xdr:cNvPr id="306" name="直線コネクタ 305"/>
        <xdr:cNvCxnSpPr/>
      </xdr:nvCxnSpPr>
      <xdr:spPr>
        <a:xfrm>
          <a:off x="3429000" y="13511276"/>
          <a:ext cx="74930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165608</xdr:rowOff>
    </xdr:from>
    <xdr:to>
      <xdr:col>15</xdr:col>
      <xdr:colOff>101600</xdr:colOff>
      <xdr:row>81</xdr:row>
      <xdr:rowOff>95758</xdr:rowOff>
    </xdr:to>
    <xdr:sp macro="" textlink="">
      <xdr:nvSpPr>
        <xdr:cNvPr id="307" name="楕円 306"/>
        <xdr:cNvSpPr/>
      </xdr:nvSpPr>
      <xdr:spPr>
        <a:xfrm>
          <a:off x="2571750" y="133799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44958</xdr:rowOff>
    </xdr:from>
    <xdr:to>
      <xdr:col>19</xdr:col>
      <xdr:colOff>177800</xdr:colOff>
      <xdr:row>81</xdr:row>
      <xdr:rowOff>131826</xdr:rowOff>
    </xdr:to>
    <xdr:cxnSp macro="">
      <xdr:nvCxnSpPr>
        <xdr:cNvPr id="308" name="直線コネクタ 307"/>
        <xdr:cNvCxnSpPr/>
      </xdr:nvCxnSpPr>
      <xdr:spPr>
        <a:xfrm>
          <a:off x="2622550" y="13424408"/>
          <a:ext cx="80645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106172</xdr:rowOff>
    </xdr:from>
    <xdr:to>
      <xdr:col>10</xdr:col>
      <xdr:colOff>165100</xdr:colOff>
      <xdr:row>81</xdr:row>
      <xdr:rowOff>36322</xdr:rowOff>
    </xdr:to>
    <xdr:sp macro="" textlink="">
      <xdr:nvSpPr>
        <xdr:cNvPr id="309" name="楕円 308"/>
        <xdr:cNvSpPr/>
      </xdr:nvSpPr>
      <xdr:spPr>
        <a:xfrm>
          <a:off x="1778000" y="133205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156972</xdr:rowOff>
    </xdr:from>
    <xdr:to>
      <xdr:col>15</xdr:col>
      <xdr:colOff>50800</xdr:colOff>
      <xdr:row>81</xdr:row>
      <xdr:rowOff>44958</xdr:rowOff>
    </xdr:to>
    <xdr:cxnSp macro="">
      <xdr:nvCxnSpPr>
        <xdr:cNvPr id="310" name="直線コネクタ 309"/>
        <xdr:cNvCxnSpPr/>
      </xdr:nvCxnSpPr>
      <xdr:spPr>
        <a:xfrm>
          <a:off x="1828800" y="13371322"/>
          <a:ext cx="79375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83313</xdr:rowOff>
    </xdr:from>
    <xdr:to>
      <xdr:col>6</xdr:col>
      <xdr:colOff>38100</xdr:colOff>
      <xdr:row>81</xdr:row>
      <xdr:rowOff>13463</xdr:rowOff>
    </xdr:to>
    <xdr:sp macro="" textlink="">
      <xdr:nvSpPr>
        <xdr:cNvPr id="311" name="楕円 310"/>
        <xdr:cNvSpPr/>
      </xdr:nvSpPr>
      <xdr:spPr>
        <a:xfrm>
          <a:off x="984250" y="132976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134113</xdr:rowOff>
    </xdr:from>
    <xdr:to>
      <xdr:col>10</xdr:col>
      <xdr:colOff>114300</xdr:colOff>
      <xdr:row>80</xdr:row>
      <xdr:rowOff>156972</xdr:rowOff>
    </xdr:to>
    <xdr:cxnSp macro="">
      <xdr:nvCxnSpPr>
        <xdr:cNvPr id="312" name="直線コネクタ 311"/>
        <xdr:cNvCxnSpPr/>
      </xdr:nvCxnSpPr>
      <xdr:spPr>
        <a:xfrm>
          <a:off x="1028700" y="13348463"/>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134890</xdr:rowOff>
    </xdr:from>
    <xdr:ext cx="405111" cy="259045"/>
    <xdr:sp macro="" textlink="">
      <xdr:nvSpPr>
        <xdr:cNvPr id="313" name="n_1aveValue【福祉施設】&#10;有形固定資産減価償却率"/>
        <xdr:cNvSpPr txBox="1"/>
      </xdr:nvSpPr>
      <xdr:spPr>
        <a:xfrm>
          <a:off x="3239144" y="13679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102888</xdr:rowOff>
    </xdr:from>
    <xdr:ext cx="405111" cy="259045"/>
    <xdr:sp macro="" textlink="">
      <xdr:nvSpPr>
        <xdr:cNvPr id="314" name="n_2aveValue【福祉施設】&#10;有形固定資産減価償却率"/>
        <xdr:cNvSpPr txBox="1"/>
      </xdr:nvSpPr>
      <xdr:spPr>
        <a:xfrm>
          <a:off x="2439044" y="1364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61740</xdr:rowOff>
    </xdr:from>
    <xdr:ext cx="405111" cy="259045"/>
    <xdr:sp macro="" textlink="">
      <xdr:nvSpPr>
        <xdr:cNvPr id="315" name="n_3aveValue【福祉施設】&#10;有形固定資産減価償却率"/>
        <xdr:cNvSpPr txBox="1"/>
      </xdr:nvSpPr>
      <xdr:spPr>
        <a:xfrm>
          <a:off x="1645294" y="1360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16019</xdr:rowOff>
    </xdr:from>
    <xdr:ext cx="405111" cy="259045"/>
    <xdr:sp macro="" textlink="">
      <xdr:nvSpPr>
        <xdr:cNvPr id="316" name="n_4aveValue【福祉施設】&#10;有形固定資産減価償却率"/>
        <xdr:cNvSpPr txBox="1"/>
      </xdr:nvSpPr>
      <xdr:spPr>
        <a:xfrm>
          <a:off x="851544" y="1356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27703</xdr:rowOff>
    </xdr:from>
    <xdr:ext cx="405111" cy="259045"/>
    <xdr:sp macro="" textlink="">
      <xdr:nvSpPr>
        <xdr:cNvPr id="317" name="n_1mainValue【福祉施設】&#10;有形固定資産減価償却率"/>
        <xdr:cNvSpPr txBox="1"/>
      </xdr:nvSpPr>
      <xdr:spPr>
        <a:xfrm>
          <a:off x="3239144" y="13242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112285</xdr:rowOff>
    </xdr:from>
    <xdr:ext cx="405111" cy="259045"/>
    <xdr:sp macro="" textlink="">
      <xdr:nvSpPr>
        <xdr:cNvPr id="318" name="n_2mainValue【福祉施設】&#10;有形固定資産減価償却率"/>
        <xdr:cNvSpPr txBox="1"/>
      </xdr:nvSpPr>
      <xdr:spPr>
        <a:xfrm>
          <a:off x="2439044" y="1316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52849</xdr:rowOff>
    </xdr:from>
    <xdr:ext cx="405111" cy="259045"/>
    <xdr:sp macro="" textlink="">
      <xdr:nvSpPr>
        <xdr:cNvPr id="319" name="n_3mainValue【福祉施設】&#10;有形固定資産減価償却率"/>
        <xdr:cNvSpPr txBox="1"/>
      </xdr:nvSpPr>
      <xdr:spPr>
        <a:xfrm>
          <a:off x="1645294" y="1310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29990</xdr:rowOff>
    </xdr:from>
    <xdr:ext cx="405111" cy="259045"/>
    <xdr:sp macro="" textlink="">
      <xdr:nvSpPr>
        <xdr:cNvPr id="320" name="n_4mainValue【福祉施設】&#10;有形固定資産減価償却率"/>
        <xdr:cNvSpPr txBox="1"/>
      </xdr:nvSpPr>
      <xdr:spPr>
        <a:xfrm>
          <a:off x="851544" y="1307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70757</xdr:rowOff>
    </xdr:from>
    <xdr:to>
      <xdr:col>54</xdr:col>
      <xdr:colOff>189865</xdr:colOff>
      <xdr:row>85</xdr:row>
      <xdr:rowOff>144236</xdr:rowOff>
    </xdr:to>
    <xdr:cxnSp macro="">
      <xdr:nvCxnSpPr>
        <xdr:cNvPr id="346" name="直線コネクタ 345"/>
        <xdr:cNvCxnSpPr/>
      </xdr:nvCxnSpPr>
      <xdr:spPr>
        <a:xfrm flipV="1">
          <a:off x="9429115" y="12954907"/>
          <a:ext cx="0" cy="122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148063</xdr:rowOff>
    </xdr:from>
    <xdr:ext cx="469744" cy="259045"/>
    <xdr:sp macro="" textlink="">
      <xdr:nvSpPr>
        <xdr:cNvPr id="347" name="【福祉施設】&#10;一人当たり面積最小値テキスト"/>
        <xdr:cNvSpPr txBox="1"/>
      </xdr:nvSpPr>
      <xdr:spPr>
        <a:xfrm>
          <a:off x="9467850" y="1418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144236</xdr:rowOff>
    </xdr:from>
    <xdr:to>
      <xdr:col>55</xdr:col>
      <xdr:colOff>88900</xdr:colOff>
      <xdr:row>85</xdr:row>
      <xdr:rowOff>144236</xdr:rowOff>
    </xdr:to>
    <xdr:cxnSp macro="">
      <xdr:nvCxnSpPr>
        <xdr:cNvPr id="348" name="直線コネクタ 347"/>
        <xdr:cNvCxnSpPr/>
      </xdr:nvCxnSpPr>
      <xdr:spPr>
        <a:xfrm>
          <a:off x="9359900" y="141840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17434</xdr:rowOff>
    </xdr:from>
    <xdr:ext cx="469744" cy="259045"/>
    <xdr:sp macro="" textlink="">
      <xdr:nvSpPr>
        <xdr:cNvPr id="349" name="【福祉施設】&#10;一人当たり面積最大値テキスト"/>
        <xdr:cNvSpPr txBox="1"/>
      </xdr:nvSpPr>
      <xdr:spPr>
        <a:xfrm>
          <a:off x="9467850" y="1273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70757</xdr:rowOff>
    </xdr:from>
    <xdr:to>
      <xdr:col>55</xdr:col>
      <xdr:colOff>88900</xdr:colOff>
      <xdr:row>78</xdr:row>
      <xdr:rowOff>70757</xdr:rowOff>
    </xdr:to>
    <xdr:cxnSp macro="">
      <xdr:nvCxnSpPr>
        <xdr:cNvPr id="350" name="直線コネクタ 349"/>
        <xdr:cNvCxnSpPr/>
      </xdr:nvCxnSpPr>
      <xdr:spPr>
        <a:xfrm>
          <a:off x="9359900" y="129549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153506</xdr:rowOff>
    </xdr:from>
    <xdr:ext cx="469744" cy="259045"/>
    <xdr:sp macro="" textlink="">
      <xdr:nvSpPr>
        <xdr:cNvPr id="351" name="【福祉施設】&#10;一人当たり面積平均値テキスト"/>
        <xdr:cNvSpPr txBox="1"/>
      </xdr:nvSpPr>
      <xdr:spPr>
        <a:xfrm>
          <a:off x="9467850" y="13532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3629</xdr:rowOff>
    </xdr:from>
    <xdr:to>
      <xdr:col>55</xdr:col>
      <xdr:colOff>50800</xdr:colOff>
      <xdr:row>82</xdr:row>
      <xdr:rowOff>105229</xdr:rowOff>
    </xdr:to>
    <xdr:sp macro="" textlink="">
      <xdr:nvSpPr>
        <xdr:cNvPr id="352" name="フローチャート: 判断 351"/>
        <xdr:cNvSpPr/>
      </xdr:nvSpPr>
      <xdr:spPr>
        <a:xfrm>
          <a:off x="9398000" y="135481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68943</xdr:rowOff>
    </xdr:from>
    <xdr:to>
      <xdr:col>50</xdr:col>
      <xdr:colOff>165100</xdr:colOff>
      <xdr:row>82</xdr:row>
      <xdr:rowOff>170543</xdr:rowOff>
    </xdr:to>
    <xdr:sp macro="" textlink="">
      <xdr:nvSpPr>
        <xdr:cNvPr id="353" name="フローチャート: 判断 352"/>
        <xdr:cNvSpPr/>
      </xdr:nvSpPr>
      <xdr:spPr>
        <a:xfrm>
          <a:off x="8636000" y="136134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68943</xdr:rowOff>
    </xdr:from>
    <xdr:to>
      <xdr:col>46</xdr:col>
      <xdr:colOff>38100</xdr:colOff>
      <xdr:row>82</xdr:row>
      <xdr:rowOff>170543</xdr:rowOff>
    </xdr:to>
    <xdr:sp macro="" textlink="">
      <xdr:nvSpPr>
        <xdr:cNvPr id="354" name="フローチャート: 判断 353"/>
        <xdr:cNvSpPr/>
      </xdr:nvSpPr>
      <xdr:spPr>
        <a:xfrm>
          <a:off x="7842250" y="136134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68943</xdr:rowOff>
    </xdr:from>
    <xdr:to>
      <xdr:col>41</xdr:col>
      <xdr:colOff>101600</xdr:colOff>
      <xdr:row>82</xdr:row>
      <xdr:rowOff>170543</xdr:rowOff>
    </xdr:to>
    <xdr:sp macro="" textlink="">
      <xdr:nvSpPr>
        <xdr:cNvPr id="355" name="フローチャート: 判断 354"/>
        <xdr:cNvSpPr/>
      </xdr:nvSpPr>
      <xdr:spPr>
        <a:xfrm>
          <a:off x="7029450" y="136134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85271</xdr:rowOff>
    </xdr:from>
    <xdr:to>
      <xdr:col>36</xdr:col>
      <xdr:colOff>165100</xdr:colOff>
      <xdr:row>83</xdr:row>
      <xdr:rowOff>15421</xdr:rowOff>
    </xdr:to>
    <xdr:sp macro="" textlink="">
      <xdr:nvSpPr>
        <xdr:cNvPr id="356" name="フローチャート: 判断 355"/>
        <xdr:cNvSpPr/>
      </xdr:nvSpPr>
      <xdr:spPr>
        <a:xfrm>
          <a:off x="6235700" y="136298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166914</xdr:rowOff>
    </xdr:from>
    <xdr:to>
      <xdr:col>55</xdr:col>
      <xdr:colOff>50800</xdr:colOff>
      <xdr:row>81</xdr:row>
      <xdr:rowOff>97064</xdr:rowOff>
    </xdr:to>
    <xdr:sp macro="" textlink="">
      <xdr:nvSpPr>
        <xdr:cNvPr id="362" name="楕円 361"/>
        <xdr:cNvSpPr/>
      </xdr:nvSpPr>
      <xdr:spPr>
        <a:xfrm>
          <a:off x="9398000" y="133812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18341</xdr:rowOff>
    </xdr:from>
    <xdr:ext cx="469744" cy="259045"/>
    <xdr:sp macro="" textlink="">
      <xdr:nvSpPr>
        <xdr:cNvPr id="363" name="【福祉施設】&#10;一人当たり面積該当値テキスト"/>
        <xdr:cNvSpPr txBox="1"/>
      </xdr:nvSpPr>
      <xdr:spPr>
        <a:xfrm>
          <a:off x="9467850" y="1323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166914</xdr:rowOff>
    </xdr:from>
    <xdr:to>
      <xdr:col>50</xdr:col>
      <xdr:colOff>165100</xdr:colOff>
      <xdr:row>81</xdr:row>
      <xdr:rowOff>97064</xdr:rowOff>
    </xdr:to>
    <xdr:sp macro="" textlink="">
      <xdr:nvSpPr>
        <xdr:cNvPr id="364" name="楕円 363"/>
        <xdr:cNvSpPr/>
      </xdr:nvSpPr>
      <xdr:spPr>
        <a:xfrm>
          <a:off x="8636000" y="133812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46264</xdr:rowOff>
    </xdr:from>
    <xdr:to>
      <xdr:col>55</xdr:col>
      <xdr:colOff>0</xdr:colOff>
      <xdr:row>81</xdr:row>
      <xdr:rowOff>46264</xdr:rowOff>
    </xdr:to>
    <xdr:cxnSp macro="">
      <xdr:nvCxnSpPr>
        <xdr:cNvPr id="365" name="直線コネクタ 364"/>
        <xdr:cNvCxnSpPr/>
      </xdr:nvCxnSpPr>
      <xdr:spPr>
        <a:xfrm>
          <a:off x="8686800" y="1342571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11793</xdr:rowOff>
    </xdr:from>
    <xdr:to>
      <xdr:col>46</xdr:col>
      <xdr:colOff>38100</xdr:colOff>
      <xdr:row>81</xdr:row>
      <xdr:rowOff>113393</xdr:rowOff>
    </xdr:to>
    <xdr:sp macro="" textlink="">
      <xdr:nvSpPr>
        <xdr:cNvPr id="366" name="楕円 365"/>
        <xdr:cNvSpPr/>
      </xdr:nvSpPr>
      <xdr:spPr>
        <a:xfrm>
          <a:off x="7842250" y="133912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46264</xdr:rowOff>
    </xdr:from>
    <xdr:to>
      <xdr:col>50</xdr:col>
      <xdr:colOff>114300</xdr:colOff>
      <xdr:row>81</xdr:row>
      <xdr:rowOff>62593</xdr:rowOff>
    </xdr:to>
    <xdr:cxnSp macro="">
      <xdr:nvCxnSpPr>
        <xdr:cNvPr id="367" name="直線コネクタ 366"/>
        <xdr:cNvCxnSpPr/>
      </xdr:nvCxnSpPr>
      <xdr:spPr>
        <a:xfrm flipV="1">
          <a:off x="7886700" y="13425714"/>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11793</xdr:rowOff>
    </xdr:from>
    <xdr:to>
      <xdr:col>41</xdr:col>
      <xdr:colOff>101600</xdr:colOff>
      <xdr:row>81</xdr:row>
      <xdr:rowOff>113393</xdr:rowOff>
    </xdr:to>
    <xdr:sp macro="" textlink="">
      <xdr:nvSpPr>
        <xdr:cNvPr id="368" name="楕円 367"/>
        <xdr:cNvSpPr/>
      </xdr:nvSpPr>
      <xdr:spPr>
        <a:xfrm>
          <a:off x="7029450" y="1339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62593</xdr:rowOff>
    </xdr:from>
    <xdr:to>
      <xdr:col>45</xdr:col>
      <xdr:colOff>177800</xdr:colOff>
      <xdr:row>81</xdr:row>
      <xdr:rowOff>62593</xdr:rowOff>
    </xdr:to>
    <xdr:cxnSp macro="">
      <xdr:nvCxnSpPr>
        <xdr:cNvPr id="369" name="直線コネクタ 368"/>
        <xdr:cNvCxnSpPr/>
      </xdr:nvCxnSpPr>
      <xdr:spPr>
        <a:xfrm>
          <a:off x="7080250" y="1344204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28121</xdr:rowOff>
    </xdr:from>
    <xdr:to>
      <xdr:col>36</xdr:col>
      <xdr:colOff>165100</xdr:colOff>
      <xdr:row>81</xdr:row>
      <xdr:rowOff>129721</xdr:rowOff>
    </xdr:to>
    <xdr:sp macro="" textlink="">
      <xdr:nvSpPr>
        <xdr:cNvPr id="370" name="楕円 369"/>
        <xdr:cNvSpPr/>
      </xdr:nvSpPr>
      <xdr:spPr>
        <a:xfrm>
          <a:off x="6235700" y="1340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62593</xdr:rowOff>
    </xdr:from>
    <xdr:to>
      <xdr:col>41</xdr:col>
      <xdr:colOff>50800</xdr:colOff>
      <xdr:row>81</xdr:row>
      <xdr:rowOff>78921</xdr:rowOff>
    </xdr:to>
    <xdr:cxnSp macro="">
      <xdr:nvCxnSpPr>
        <xdr:cNvPr id="371" name="直線コネクタ 370"/>
        <xdr:cNvCxnSpPr/>
      </xdr:nvCxnSpPr>
      <xdr:spPr>
        <a:xfrm flipV="1">
          <a:off x="6286500" y="13442043"/>
          <a:ext cx="7937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161670</xdr:rowOff>
    </xdr:from>
    <xdr:ext cx="469744" cy="259045"/>
    <xdr:sp macro="" textlink="">
      <xdr:nvSpPr>
        <xdr:cNvPr id="372" name="n_1aveValue【福祉施設】&#10;一人当たり面積"/>
        <xdr:cNvSpPr txBox="1"/>
      </xdr:nvSpPr>
      <xdr:spPr>
        <a:xfrm>
          <a:off x="8458277" y="1370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161670</xdr:rowOff>
    </xdr:from>
    <xdr:ext cx="469744" cy="259045"/>
    <xdr:sp macro="" textlink="">
      <xdr:nvSpPr>
        <xdr:cNvPr id="373" name="n_2aveValue【福祉施設】&#10;一人当たり面積"/>
        <xdr:cNvSpPr txBox="1"/>
      </xdr:nvSpPr>
      <xdr:spPr>
        <a:xfrm>
          <a:off x="7677227" y="1370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161670</xdr:rowOff>
    </xdr:from>
    <xdr:ext cx="469744" cy="259045"/>
    <xdr:sp macro="" textlink="">
      <xdr:nvSpPr>
        <xdr:cNvPr id="374" name="n_3aveValue【福祉施設】&#10;一人当たり面積"/>
        <xdr:cNvSpPr txBox="1"/>
      </xdr:nvSpPr>
      <xdr:spPr>
        <a:xfrm>
          <a:off x="6864427" y="1370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6548</xdr:rowOff>
    </xdr:from>
    <xdr:ext cx="469744" cy="259045"/>
    <xdr:sp macro="" textlink="">
      <xdr:nvSpPr>
        <xdr:cNvPr id="375" name="n_4aveValue【福祉施設】&#10;一人当たり面積"/>
        <xdr:cNvSpPr txBox="1"/>
      </xdr:nvSpPr>
      <xdr:spPr>
        <a:xfrm>
          <a:off x="6070677" y="1371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113591</xdr:rowOff>
    </xdr:from>
    <xdr:ext cx="469744" cy="259045"/>
    <xdr:sp macro="" textlink="">
      <xdr:nvSpPr>
        <xdr:cNvPr id="376" name="n_1mainValue【福祉施設】&#10;一人当たり面積"/>
        <xdr:cNvSpPr txBox="1"/>
      </xdr:nvSpPr>
      <xdr:spPr>
        <a:xfrm>
          <a:off x="8458277" y="1316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129920</xdr:rowOff>
    </xdr:from>
    <xdr:ext cx="469744" cy="259045"/>
    <xdr:sp macro="" textlink="">
      <xdr:nvSpPr>
        <xdr:cNvPr id="377" name="n_2mainValue【福祉施設】&#10;一人当たり面積"/>
        <xdr:cNvSpPr txBox="1"/>
      </xdr:nvSpPr>
      <xdr:spPr>
        <a:xfrm>
          <a:off x="7677227" y="1317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129920</xdr:rowOff>
    </xdr:from>
    <xdr:ext cx="469744" cy="259045"/>
    <xdr:sp macro="" textlink="">
      <xdr:nvSpPr>
        <xdr:cNvPr id="378" name="n_3mainValue【福祉施設】&#10;一人当たり面積"/>
        <xdr:cNvSpPr txBox="1"/>
      </xdr:nvSpPr>
      <xdr:spPr>
        <a:xfrm>
          <a:off x="6864427" y="1317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146248</xdr:rowOff>
    </xdr:from>
    <xdr:ext cx="469744" cy="259045"/>
    <xdr:sp macro="" textlink="">
      <xdr:nvSpPr>
        <xdr:cNvPr id="379" name="n_4mainValue【福祉施設】&#10;一人当たり面積"/>
        <xdr:cNvSpPr txBox="1"/>
      </xdr:nvSpPr>
      <xdr:spPr>
        <a:xfrm>
          <a:off x="6070677" y="1319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156211</xdr:rowOff>
    </xdr:from>
    <xdr:to>
      <xdr:col>24</xdr:col>
      <xdr:colOff>62865</xdr:colOff>
      <xdr:row>108</xdr:row>
      <xdr:rowOff>152400</xdr:rowOff>
    </xdr:to>
    <xdr:cxnSp macro="">
      <xdr:nvCxnSpPr>
        <xdr:cNvPr id="404" name="直線コネクタ 403"/>
        <xdr:cNvCxnSpPr/>
      </xdr:nvCxnSpPr>
      <xdr:spPr>
        <a:xfrm flipV="1">
          <a:off x="4177665" y="16558261"/>
          <a:ext cx="0" cy="1539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5" name="【市民会館】&#10;有形固定資産減価償却率最小値テキスト"/>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6" name="直線コネクタ 405"/>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102888</xdr:rowOff>
    </xdr:from>
    <xdr:ext cx="405111" cy="259045"/>
    <xdr:sp macro="" textlink="">
      <xdr:nvSpPr>
        <xdr:cNvPr id="407" name="【市民会館】&#10;有形固定資産減価償却率最大値テキスト"/>
        <xdr:cNvSpPr txBox="1"/>
      </xdr:nvSpPr>
      <xdr:spPr>
        <a:xfrm>
          <a:off x="4216400" y="1633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156211</xdr:rowOff>
    </xdr:from>
    <xdr:to>
      <xdr:col>24</xdr:col>
      <xdr:colOff>152400</xdr:colOff>
      <xdr:row>99</xdr:row>
      <xdr:rowOff>156211</xdr:rowOff>
    </xdr:to>
    <xdr:cxnSp macro="">
      <xdr:nvCxnSpPr>
        <xdr:cNvPr id="408" name="直線コネクタ 407"/>
        <xdr:cNvCxnSpPr/>
      </xdr:nvCxnSpPr>
      <xdr:spPr>
        <a:xfrm>
          <a:off x="4108450" y="16558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93997</xdr:rowOff>
    </xdr:from>
    <xdr:ext cx="405111" cy="259045"/>
    <xdr:sp macro="" textlink="">
      <xdr:nvSpPr>
        <xdr:cNvPr id="409" name="【市民会館】&#10;有形固定資産減価償却率平均値テキスト"/>
        <xdr:cNvSpPr txBox="1"/>
      </xdr:nvSpPr>
      <xdr:spPr>
        <a:xfrm>
          <a:off x="4216400" y="17010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10" name="フローチャート: 判断 409"/>
        <xdr:cNvSpPr/>
      </xdr:nvSpPr>
      <xdr:spPr>
        <a:xfrm>
          <a:off x="4127500" y="1715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69214</xdr:rowOff>
    </xdr:from>
    <xdr:to>
      <xdr:col>20</xdr:col>
      <xdr:colOff>38100</xdr:colOff>
      <xdr:row>103</xdr:row>
      <xdr:rowOff>170814</xdr:rowOff>
    </xdr:to>
    <xdr:sp macro="" textlink="">
      <xdr:nvSpPr>
        <xdr:cNvPr id="411" name="フローチャート: 判断 410"/>
        <xdr:cNvSpPr/>
      </xdr:nvSpPr>
      <xdr:spPr>
        <a:xfrm>
          <a:off x="3384550" y="171570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40639</xdr:rowOff>
    </xdr:from>
    <xdr:to>
      <xdr:col>15</xdr:col>
      <xdr:colOff>101600</xdr:colOff>
      <xdr:row>103</xdr:row>
      <xdr:rowOff>142239</xdr:rowOff>
    </xdr:to>
    <xdr:sp macro="" textlink="">
      <xdr:nvSpPr>
        <xdr:cNvPr id="412" name="フローチャート: 判断 411"/>
        <xdr:cNvSpPr/>
      </xdr:nvSpPr>
      <xdr:spPr>
        <a:xfrm>
          <a:off x="2571750" y="1712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38736</xdr:rowOff>
    </xdr:from>
    <xdr:to>
      <xdr:col>10</xdr:col>
      <xdr:colOff>165100</xdr:colOff>
      <xdr:row>103</xdr:row>
      <xdr:rowOff>140336</xdr:rowOff>
    </xdr:to>
    <xdr:sp macro="" textlink="">
      <xdr:nvSpPr>
        <xdr:cNvPr id="413" name="フローチャート: 判断 412"/>
        <xdr:cNvSpPr/>
      </xdr:nvSpPr>
      <xdr:spPr>
        <a:xfrm>
          <a:off x="1778000" y="1712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55880</xdr:rowOff>
    </xdr:from>
    <xdr:to>
      <xdr:col>6</xdr:col>
      <xdr:colOff>38100</xdr:colOff>
      <xdr:row>103</xdr:row>
      <xdr:rowOff>157480</xdr:rowOff>
    </xdr:to>
    <xdr:sp macro="" textlink="">
      <xdr:nvSpPr>
        <xdr:cNvPr id="414" name="フローチャート: 判断 413"/>
        <xdr:cNvSpPr/>
      </xdr:nvSpPr>
      <xdr:spPr>
        <a:xfrm>
          <a:off x="984250" y="171437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80645</xdr:rowOff>
    </xdr:from>
    <xdr:to>
      <xdr:col>24</xdr:col>
      <xdr:colOff>114300</xdr:colOff>
      <xdr:row>107</xdr:row>
      <xdr:rowOff>10795</xdr:rowOff>
    </xdr:to>
    <xdr:sp macro="" textlink="">
      <xdr:nvSpPr>
        <xdr:cNvPr id="420" name="楕円 419"/>
        <xdr:cNvSpPr/>
      </xdr:nvSpPr>
      <xdr:spPr>
        <a:xfrm>
          <a:off x="4127500" y="1768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59072</xdr:rowOff>
    </xdr:from>
    <xdr:ext cx="405111" cy="259045"/>
    <xdr:sp macro="" textlink="">
      <xdr:nvSpPr>
        <xdr:cNvPr id="421" name="【市民会館】&#10;有形固定資産減価償却率該当値テキスト"/>
        <xdr:cNvSpPr txBox="1"/>
      </xdr:nvSpPr>
      <xdr:spPr>
        <a:xfrm>
          <a:off x="4216400" y="1766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130175</xdr:rowOff>
    </xdr:from>
    <xdr:to>
      <xdr:col>20</xdr:col>
      <xdr:colOff>38100</xdr:colOff>
      <xdr:row>107</xdr:row>
      <xdr:rowOff>60325</xdr:rowOff>
    </xdr:to>
    <xdr:sp macro="" textlink="">
      <xdr:nvSpPr>
        <xdr:cNvPr id="422" name="楕円 421"/>
        <xdr:cNvSpPr/>
      </xdr:nvSpPr>
      <xdr:spPr>
        <a:xfrm>
          <a:off x="3384550" y="177323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131445</xdr:rowOff>
    </xdr:from>
    <xdr:to>
      <xdr:col>24</xdr:col>
      <xdr:colOff>63500</xdr:colOff>
      <xdr:row>107</xdr:row>
      <xdr:rowOff>9525</xdr:rowOff>
    </xdr:to>
    <xdr:cxnSp macro="">
      <xdr:nvCxnSpPr>
        <xdr:cNvPr id="423" name="直線コネクタ 422"/>
        <xdr:cNvCxnSpPr/>
      </xdr:nvCxnSpPr>
      <xdr:spPr>
        <a:xfrm flipV="1">
          <a:off x="3429000" y="17733645"/>
          <a:ext cx="7493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101600</xdr:rowOff>
    </xdr:from>
    <xdr:to>
      <xdr:col>15</xdr:col>
      <xdr:colOff>101600</xdr:colOff>
      <xdr:row>107</xdr:row>
      <xdr:rowOff>31750</xdr:rowOff>
    </xdr:to>
    <xdr:sp macro="" textlink="">
      <xdr:nvSpPr>
        <xdr:cNvPr id="424" name="楕円 423"/>
        <xdr:cNvSpPr/>
      </xdr:nvSpPr>
      <xdr:spPr>
        <a:xfrm>
          <a:off x="257175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152400</xdr:rowOff>
    </xdr:from>
    <xdr:to>
      <xdr:col>19</xdr:col>
      <xdr:colOff>177800</xdr:colOff>
      <xdr:row>107</xdr:row>
      <xdr:rowOff>9525</xdr:rowOff>
    </xdr:to>
    <xdr:cxnSp macro="">
      <xdr:nvCxnSpPr>
        <xdr:cNvPr id="425" name="直線コネクタ 424"/>
        <xdr:cNvCxnSpPr/>
      </xdr:nvCxnSpPr>
      <xdr:spPr>
        <a:xfrm>
          <a:off x="2622550" y="17754600"/>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76836</xdr:rowOff>
    </xdr:from>
    <xdr:to>
      <xdr:col>10</xdr:col>
      <xdr:colOff>165100</xdr:colOff>
      <xdr:row>107</xdr:row>
      <xdr:rowOff>6986</xdr:rowOff>
    </xdr:to>
    <xdr:sp macro="" textlink="">
      <xdr:nvSpPr>
        <xdr:cNvPr id="426" name="楕円 425"/>
        <xdr:cNvSpPr/>
      </xdr:nvSpPr>
      <xdr:spPr>
        <a:xfrm>
          <a:off x="1778000" y="1767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127636</xdr:rowOff>
    </xdr:from>
    <xdr:to>
      <xdr:col>15</xdr:col>
      <xdr:colOff>50800</xdr:colOff>
      <xdr:row>106</xdr:row>
      <xdr:rowOff>152400</xdr:rowOff>
    </xdr:to>
    <xdr:cxnSp macro="">
      <xdr:nvCxnSpPr>
        <xdr:cNvPr id="427" name="直線コネクタ 426"/>
        <xdr:cNvCxnSpPr/>
      </xdr:nvCxnSpPr>
      <xdr:spPr>
        <a:xfrm>
          <a:off x="1828800" y="17729836"/>
          <a:ext cx="79375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46355</xdr:rowOff>
    </xdr:from>
    <xdr:to>
      <xdr:col>6</xdr:col>
      <xdr:colOff>38100</xdr:colOff>
      <xdr:row>106</xdr:row>
      <xdr:rowOff>147955</xdr:rowOff>
    </xdr:to>
    <xdr:sp macro="" textlink="">
      <xdr:nvSpPr>
        <xdr:cNvPr id="428" name="楕円 427"/>
        <xdr:cNvSpPr/>
      </xdr:nvSpPr>
      <xdr:spPr>
        <a:xfrm>
          <a:off x="984250" y="17648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97155</xdr:rowOff>
    </xdr:from>
    <xdr:to>
      <xdr:col>10</xdr:col>
      <xdr:colOff>114300</xdr:colOff>
      <xdr:row>106</xdr:row>
      <xdr:rowOff>127636</xdr:rowOff>
    </xdr:to>
    <xdr:cxnSp macro="">
      <xdr:nvCxnSpPr>
        <xdr:cNvPr id="429" name="直線コネクタ 428"/>
        <xdr:cNvCxnSpPr/>
      </xdr:nvCxnSpPr>
      <xdr:spPr>
        <a:xfrm>
          <a:off x="1028700" y="17699355"/>
          <a:ext cx="8001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15891</xdr:rowOff>
    </xdr:from>
    <xdr:ext cx="405111" cy="259045"/>
    <xdr:sp macro="" textlink="">
      <xdr:nvSpPr>
        <xdr:cNvPr id="430" name="n_1aveValue【市民会館】&#10;有形固定資産減価償却率"/>
        <xdr:cNvSpPr txBox="1"/>
      </xdr:nvSpPr>
      <xdr:spPr>
        <a:xfrm>
          <a:off x="3239144" y="1693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158766</xdr:rowOff>
    </xdr:from>
    <xdr:ext cx="405111" cy="259045"/>
    <xdr:sp macro="" textlink="">
      <xdr:nvSpPr>
        <xdr:cNvPr id="431" name="n_2aveValue【市民会館】&#10;有形固定資産減価償却率"/>
        <xdr:cNvSpPr txBox="1"/>
      </xdr:nvSpPr>
      <xdr:spPr>
        <a:xfrm>
          <a:off x="2439044" y="1690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156863</xdr:rowOff>
    </xdr:from>
    <xdr:ext cx="405111" cy="259045"/>
    <xdr:sp macro="" textlink="">
      <xdr:nvSpPr>
        <xdr:cNvPr id="432" name="n_3aveValue【市民会館】&#10;有形固定資産減価償却率"/>
        <xdr:cNvSpPr txBox="1"/>
      </xdr:nvSpPr>
      <xdr:spPr>
        <a:xfrm>
          <a:off x="1645294" y="1690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2557</xdr:rowOff>
    </xdr:from>
    <xdr:ext cx="405111" cy="259045"/>
    <xdr:sp macro="" textlink="">
      <xdr:nvSpPr>
        <xdr:cNvPr id="433" name="n_4aveValue【市民会館】&#10;有形固定資産減価償却率"/>
        <xdr:cNvSpPr txBox="1"/>
      </xdr:nvSpPr>
      <xdr:spPr>
        <a:xfrm>
          <a:off x="85154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51452</xdr:rowOff>
    </xdr:from>
    <xdr:ext cx="405111" cy="259045"/>
    <xdr:sp macro="" textlink="">
      <xdr:nvSpPr>
        <xdr:cNvPr id="434" name="n_1mainValue【市民会館】&#10;有形固定資産減価償却率"/>
        <xdr:cNvSpPr txBox="1"/>
      </xdr:nvSpPr>
      <xdr:spPr>
        <a:xfrm>
          <a:off x="32391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22877</xdr:rowOff>
    </xdr:from>
    <xdr:ext cx="405111" cy="259045"/>
    <xdr:sp macro="" textlink="">
      <xdr:nvSpPr>
        <xdr:cNvPr id="435" name="n_2mainValue【市民会館】&#10;有形固定資産減価償却率"/>
        <xdr:cNvSpPr txBox="1"/>
      </xdr:nvSpPr>
      <xdr:spPr>
        <a:xfrm>
          <a:off x="24390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169563</xdr:rowOff>
    </xdr:from>
    <xdr:ext cx="405111" cy="259045"/>
    <xdr:sp macro="" textlink="">
      <xdr:nvSpPr>
        <xdr:cNvPr id="436" name="n_3mainValue【市民会館】&#10;有形固定資産減価償却率"/>
        <xdr:cNvSpPr txBox="1"/>
      </xdr:nvSpPr>
      <xdr:spPr>
        <a:xfrm>
          <a:off x="1645294" y="1777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139082</xdr:rowOff>
    </xdr:from>
    <xdr:ext cx="405111" cy="259045"/>
    <xdr:sp macro="" textlink="">
      <xdr:nvSpPr>
        <xdr:cNvPr id="437" name="n_4mainValue【市民会館】&#10;有形固定資産減価償却率"/>
        <xdr:cNvSpPr txBox="1"/>
      </xdr:nvSpPr>
      <xdr:spPr>
        <a:xfrm>
          <a:off x="851544" y="1774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8" name="直線コネクタ 447"/>
        <xdr:cNvCxnSpPr/>
      </xdr:nvCxnSpPr>
      <xdr:spPr>
        <a:xfrm>
          <a:off x="5956300" y="18021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9" name="テキスト ボックス 448"/>
        <xdr:cNvSpPr txBox="1"/>
      </xdr:nvSpPr>
      <xdr:spPr>
        <a:xfrm>
          <a:off x="55272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0" name="直線コネクタ 449"/>
        <xdr:cNvCxnSpPr/>
      </xdr:nvCxnSpPr>
      <xdr:spPr>
        <a:xfrm>
          <a:off x="5956300" y="1756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1" name="テキスト ボックス 450"/>
        <xdr:cNvSpPr txBox="1"/>
      </xdr:nvSpPr>
      <xdr:spPr>
        <a:xfrm>
          <a:off x="552722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2" name="直線コネクタ 451"/>
        <xdr:cNvCxnSpPr/>
      </xdr:nvCxnSpPr>
      <xdr:spPr>
        <a:xfrm>
          <a:off x="5956300" y="17106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3" name="テキスト ボックス 452"/>
        <xdr:cNvSpPr txBox="1"/>
      </xdr:nvSpPr>
      <xdr:spPr>
        <a:xfrm>
          <a:off x="552722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4" name="直線コネクタ 453"/>
        <xdr:cNvCxnSpPr/>
      </xdr:nvCxnSpPr>
      <xdr:spPr>
        <a:xfrm>
          <a:off x="5956300" y="1664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5" name="テキスト ボックス 454"/>
        <xdr:cNvSpPr txBox="1"/>
      </xdr:nvSpPr>
      <xdr:spPr>
        <a:xfrm>
          <a:off x="552722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30480</xdr:rowOff>
    </xdr:from>
    <xdr:to>
      <xdr:col>54</xdr:col>
      <xdr:colOff>189865</xdr:colOff>
      <xdr:row>108</xdr:row>
      <xdr:rowOff>48768</xdr:rowOff>
    </xdr:to>
    <xdr:cxnSp macro="">
      <xdr:nvCxnSpPr>
        <xdr:cNvPr id="459" name="直線コネクタ 458"/>
        <xdr:cNvCxnSpPr/>
      </xdr:nvCxnSpPr>
      <xdr:spPr>
        <a:xfrm flipV="1">
          <a:off x="9429115" y="16946880"/>
          <a:ext cx="0" cy="1046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52595</xdr:rowOff>
    </xdr:from>
    <xdr:ext cx="469744" cy="259045"/>
    <xdr:sp macro="" textlink="">
      <xdr:nvSpPr>
        <xdr:cNvPr id="460" name="【市民会館】&#10;一人当たり面積最小値テキスト"/>
        <xdr:cNvSpPr txBox="1"/>
      </xdr:nvSpPr>
      <xdr:spPr>
        <a:xfrm>
          <a:off x="9467850" y="1799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48768</xdr:rowOff>
    </xdr:from>
    <xdr:to>
      <xdr:col>55</xdr:col>
      <xdr:colOff>88900</xdr:colOff>
      <xdr:row>108</xdr:row>
      <xdr:rowOff>48768</xdr:rowOff>
    </xdr:to>
    <xdr:cxnSp macro="">
      <xdr:nvCxnSpPr>
        <xdr:cNvPr id="461" name="直線コネクタ 460"/>
        <xdr:cNvCxnSpPr/>
      </xdr:nvCxnSpPr>
      <xdr:spPr>
        <a:xfrm>
          <a:off x="9359900" y="179938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148607</xdr:rowOff>
    </xdr:from>
    <xdr:ext cx="469744" cy="259045"/>
    <xdr:sp macro="" textlink="">
      <xdr:nvSpPr>
        <xdr:cNvPr id="462" name="【市民会館】&#10;一人当たり面積最大値テキスト"/>
        <xdr:cNvSpPr txBox="1"/>
      </xdr:nvSpPr>
      <xdr:spPr>
        <a:xfrm>
          <a:off x="9467850" y="1672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30480</xdr:rowOff>
    </xdr:from>
    <xdr:to>
      <xdr:col>55</xdr:col>
      <xdr:colOff>88900</xdr:colOff>
      <xdr:row>102</xdr:row>
      <xdr:rowOff>30480</xdr:rowOff>
    </xdr:to>
    <xdr:cxnSp macro="">
      <xdr:nvCxnSpPr>
        <xdr:cNvPr id="463" name="直線コネクタ 462"/>
        <xdr:cNvCxnSpPr/>
      </xdr:nvCxnSpPr>
      <xdr:spPr>
        <a:xfrm>
          <a:off x="9359900" y="16946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8399</xdr:rowOff>
    </xdr:from>
    <xdr:ext cx="469744" cy="259045"/>
    <xdr:sp macro="" textlink="">
      <xdr:nvSpPr>
        <xdr:cNvPr id="464" name="【市民会館】&#10;一人当たり面積平均値テキスト"/>
        <xdr:cNvSpPr txBox="1"/>
      </xdr:nvSpPr>
      <xdr:spPr>
        <a:xfrm>
          <a:off x="9467850" y="17610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29972</xdr:rowOff>
    </xdr:from>
    <xdr:to>
      <xdr:col>55</xdr:col>
      <xdr:colOff>50800</xdr:colOff>
      <xdr:row>106</xdr:row>
      <xdr:rowOff>131572</xdr:rowOff>
    </xdr:to>
    <xdr:sp macro="" textlink="">
      <xdr:nvSpPr>
        <xdr:cNvPr id="465" name="フローチャート: 判断 464"/>
        <xdr:cNvSpPr/>
      </xdr:nvSpPr>
      <xdr:spPr>
        <a:xfrm>
          <a:off x="9398000" y="176321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29972</xdr:rowOff>
    </xdr:from>
    <xdr:to>
      <xdr:col>50</xdr:col>
      <xdr:colOff>165100</xdr:colOff>
      <xdr:row>106</xdr:row>
      <xdr:rowOff>131572</xdr:rowOff>
    </xdr:to>
    <xdr:sp macro="" textlink="">
      <xdr:nvSpPr>
        <xdr:cNvPr id="466" name="フローチャート: 判断 465"/>
        <xdr:cNvSpPr/>
      </xdr:nvSpPr>
      <xdr:spPr>
        <a:xfrm>
          <a:off x="8636000" y="1763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29972</xdr:rowOff>
    </xdr:from>
    <xdr:to>
      <xdr:col>46</xdr:col>
      <xdr:colOff>38100</xdr:colOff>
      <xdr:row>106</xdr:row>
      <xdr:rowOff>131572</xdr:rowOff>
    </xdr:to>
    <xdr:sp macro="" textlink="">
      <xdr:nvSpPr>
        <xdr:cNvPr id="467" name="フローチャート: 判断 466"/>
        <xdr:cNvSpPr/>
      </xdr:nvSpPr>
      <xdr:spPr>
        <a:xfrm>
          <a:off x="7842250" y="176321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34544</xdr:rowOff>
    </xdr:from>
    <xdr:to>
      <xdr:col>41</xdr:col>
      <xdr:colOff>101600</xdr:colOff>
      <xdr:row>106</xdr:row>
      <xdr:rowOff>136144</xdr:rowOff>
    </xdr:to>
    <xdr:sp macro="" textlink="">
      <xdr:nvSpPr>
        <xdr:cNvPr id="468" name="フローチャート: 判断 467"/>
        <xdr:cNvSpPr/>
      </xdr:nvSpPr>
      <xdr:spPr>
        <a:xfrm>
          <a:off x="7029450" y="1763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34544</xdr:rowOff>
    </xdr:from>
    <xdr:to>
      <xdr:col>36</xdr:col>
      <xdr:colOff>165100</xdr:colOff>
      <xdr:row>106</xdr:row>
      <xdr:rowOff>136144</xdr:rowOff>
    </xdr:to>
    <xdr:sp macro="" textlink="">
      <xdr:nvSpPr>
        <xdr:cNvPr id="469" name="フローチャート: 判断 468"/>
        <xdr:cNvSpPr/>
      </xdr:nvSpPr>
      <xdr:spPr>
        <a:xfrm>
          <a:off x="6235700" y="1763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141987</xdr:rowOff>
    </xdr:from>
    <xdr:to>
      <xdr:col>55</xdr:col>
      <xdr:colOff>50800</xdr:colOff>
      <xdr:row>106</xdr:row>
      <xdr:rowOff>72137</xdr:rowOff>
    </xdr:to>
    <xdr:sp macro="" textlink="">
      <xdr:nvSpPr>
        <xdr:cNvPr id="475" name="楕円 474"/>
        <xdr:cNvSpPr/>
      </xdr:nvSpPr>
      <xdr:spPr>
        <a:xfrm>
          <a:off x="9398000" y="175727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164864</xdr:rowOff>
    </xdr:from>
    <xdr:ext cx="469744" cy="259045"/>
    <xdr:sp macro="" textlink="">
      <xdr:nvSpPr>
        <xdr:cNvPr id="476" name="【市民会館】&#10;一人当たり面積該当値テキスト"/>
        <xdr:cNvSpPr txBox="1"/>
      </xdr:nvSpPr>
      <xdr:spPr>
        <a:xfrm>
          <a:off x="9467850" y="1742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137413</xdr:rowOff>
    </xdr:from>
    <xdr:to>
      <xdr:col>50</xdr:col>
      <xdr:colOff>165100</xdr:colOff>
      <xdr:row>106</xdr:row>
      <xdr:rowOff>67563</xdr:rowOff>
    </xdr:to>
    <xdr:sp macro="" textlink="">
      <xdr:nvSpPr>
        <xdr:cNvPr id="477" name="楕円 476"/>
        <xdr:cNvSpPr/>
      </xdr:nvSpPr>
      <xdr:spPr>
        <a:xfrm>
          <a:off x="8636000" y="1756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xdr:rowOff>
    </xdr:from>
    <xdr:to>
      <xdr:col>55</xdr:col>
      <xdr:colOff>0</xdr:colOff>
      <xdr:row>106</xdr:row>
      <xdr:rowOff>21337</xdr:rowOff>
    </xdr:to>
    <xdr:cxnSp macro="">
      <xdr:nvCxnSpPr>
        <xdr:cNvPr id="478" name="直線コネクタ 477"/>
        <xdr:cNvCxnSpPr/>
      </xdr:nvCxnSpPr>
      <xdr:spPr>
        <a:xfrm>
          <a:off x="8686800" y="17618963"/>
          <a:ext cx="74295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141987</xdr:rowOff>
    </xdr:from>
    <xdr:to>
      <xdr:col>46</xdr:col>
      <xdr:colOff>38100</xdr:colOff>
      <xdr:row>106</xdr:row>
      <xdr:rowOff>72137</xdr:rowOff>
    </xdr:to>
    <xdr:sp macro="" textlink="">
      <xdr:nvSpPr>
        <xdr:cNvPr id="479" name="楕円 478"/>
        <xdr:cNvSpPr/>
      </xdr:nvSpPr>
      <xdr:spPr>
        <a:xfrm>
          <a:off x="7842250" y="175727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16763</xdr:rowOff>
    </xdr:from>
    <xdr:to>
      <xdr:col>50</xdr:col>
      <xdr:colOff>114300</xdr:colOff>
      <xdr:row>106</xdr:row>
      <xdr:rowOff>21337</xdr:rowOff>
    </xdr:to>
    <xdr:cxnSp macro="">
      <xdr:nvCxnSpPr>
        <xdr:cNvPr id="480" name="直線コネクタ 479"/>
        <xdr:cNvCxnSpPr/>
      </xdr:nvCxnSpPr>
      <xdr:spPr>
        <a:xfrm flipV="1">
          <a:off x="7886700" y="17618963"/>
          <a:ext cx="8001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141987</xdr:rowOff>
    </xdr:from>
    <xdr:to>
      <xdr:col>41</xdr:col>
      <xdr:colOff>101600</xdr:colOff>
      <xdr:row>106</xdr:row>
      <xdr:rowOff>72137</xdr:rowOff>
    </xdr:to>
    <xdr:sp macro="" textlink="">
      <xdr:nvSpPr>
        <xdr:cNvPr id="481" name="楕円 480"/>
        <xdr:cNvSpPr/>
      </xdr:nvSpPr>
      <xdr:spPr>
        <a:xfrm>
          <a:off x="7029450" y="1757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21337</xdr:rowOff>
    </xdr:from>
    <xdr:to>
      <xdr:col>45</xdr:col>
      <xdr:colOff>177800</xdr:colOff>
      <xdr:row>106</xdr:row>
      <xdr:rowOff>21337</xdr:rowOff>
    </xdr:to>
    <xdr:cxnSp macro="">
      <xdr:nvCxnSpPr>
        <xdr:cNvPr id="482" name="直線コネクタ 481"/>
        <xdr:cNvCxnSpPr/>
      </xdr:nvCxnSpPr>
      <xdr:spPr>
        <a:xfrm>
          <a:off x="7080250" y="1762353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146558</xdr:rowOff>
    </xdr:from>
    <xdr:to>
      <xdr:col>36</xdr:col>
      <xdr:colOff>165100</xdr:colOff>
      <xdr:row>106</xdr:row>
      <xdr:rowOff>76708</xdr:rowOff>
    </xdr:to>
    <xdr:sp macro="" textlink="">
      <xdr:nvSpPr>
        <xdr:cNvPr id="483" name="楕円 482"/>
        <xdr:cNvSpPr/>
      </xdr:nvSpPr>
      <xdr:spPr>
        <a:xfrm>
          <a:off x="6235700" y="1757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21337</xdr:rowOff>
    </xdr:from>
    <xdr:to>
      <xdr:col>41</xdr:col>
      <xdr:colOff>50800</xdr:colOff>
      <xdr:row>106</xdr:row>
      <xdr:rowOff>25908</xdr:rowOff>
    </xdr:to>
    <xdr:cxnSp macro="">
      <xdr:nvCxnSpPr>
        <xdr:cNvPr id="484" name="直線コネクタ 483"/>
        <xdr:cNvCxnSpPr/>
      </xdr:nvCxnSpPr>
      <xdr:spPr>
        <a:xfrm flipV="1">
          <a:off x="6286500" y="17623537"/>
          <a:ext cx="7937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122699</xdr:rowOff>
    </xdr:from>
    <xdr:ext cx="469744" cy="259045"/>
    <xdr:sp macro="" textlink="">
      <xdr:nvSpPr>
        <xdr:cNvPr id="485" name="n_1aveValue【市民会館】&#10;一人当たり面積"/>
        <xdr:cNvSpPr txBox="1"/>
      </xdr:nvSpPr>
      <xdr:spPr>
        <a:xfrm>
          <a:off x="8458277" y="1772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122699</xdr:rowOff>
    </xdr:from>
    <xdr:ext cx="469744" cy="259045"/>
    <xdr:sp macro="" textlink="">
      <xdr:nvSpPr>
        <xdr:cNvPr id="486" name="n_2aveValue【市民会館】&#10;一人当たり面積"/>
        <xdr:cNvSpPr txBox="1"/>
      </xdr:nvSpPr>
      <xdr:spPr>
        <a:xfrm>
          <a:off x="7677227" y="1772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127271</xdr:rowOff>
    </xdr:from>
    <xdr:ext cx="469744" cy="259045"/>
    <xdr:sp macro="" textlink="">
      <xdr:nvSpPr>
        <xdr:cNvPr id="487" name="n_3aveValue【市民会館】&#10;一人当たり面積"/>
        <xdr:cNvSpPr txBox="1"/>
      </xdr:nvSpPr>
      <xdr:spPr>
        <a:xfrm>
          <a:off x="6864427" y="1772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127271</xdr:rowOff>
    </xdr:from>
    <xdr:ext cx="469744" cy="259045"/>
    <xdr:sp macro="" textlink="">
      <xdr:nvSpPr>
        <xdr:cNvPr id="488" name="n_4aveValue【市民会館】&#10;一人当たり面積"/>
        <xdr:cNvSpPr txBox="1"/>
      </xdr:nvSpPr>
      <xdr:spPr>
        <a:xfrm>
          <a:off x="6070677" y="1772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84090</xdr:rowOff>
    </xdr:from>
    <xdr:ext cx="469744" cy="259045"/>
    <xdr:sp macro="" textlink="">
      <xdr:nvSpPr>
        <xdr:cNvPr id="489" name="n_1mainValue【市民会館】&#10;一人当たり面積"/>
        <xdr:cNvSpPr txBox="1"/>
      </xdr:nvSpPr>
      <xdr:spPr>
        <a:xfrm>
          <a:off x="8458277" y="1734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88664</xdr:rowOff>
    </xdr:from>
    <xdr:ext cx="469744" cy="259045"/>
    <xdr:sp macro="" textlink="">
      <xdr:nvSpPr>
        <xdr:cNvPr id="490" name="n_2mainValue【市民会館】&#10;一人当たり面積"/>
        <xdr:cNvSpPr txBox="1"/>
      </xdr:nvSpPr>
      <xdr:spPr>
        <a:xfrm>
          <a:off x="7677227" y="1734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88664</xdr:rowOff>
    </xdr:from>
    <xdr:ext cx="469744" cy="259045"/>
    <xdr:sp macro="" textlink="">
      <xdr:nvSpPr>
        <xdr:cNvPr id="491" name="n_3mainValue【市民会館】&#10;一人当たり面積"/>
        <xdr:cNvSpPr txBox="1"/>
      </xdr:nvSpPr>
      <xdr:spPr>
        <a:xfrm>
          <a:off x="6864427" y="1734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93235</xdr:rowOff>
    </xdr:from>
    <xdr:ext cx="469744" cy="259045"/>
    <xdr:sp macro="" textlink="">
      <xdr:nvSpPr>
        <xdr:cNvPr id="492" name="n_4mainValue【市民会館】&#10;一人当たり面積"/>
        <xdr:cNvSpPr txBox="1"/>
      </xdr:nvSpPr>
      <xdr:spPr>
        <a:xfrm>
          <a:off x="6070677" y="173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3" name="テキスト ボックス 502"/>
        <xdr:cNvSpPr txBox="1"/>
      </xdr:nvSpPr>
      <xdr:spPr>
        <a:xfrm>
          <a:off x="10842791" y="7211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505" name="テキスト ボックス 504"/>
        <xdr:cNvSpPr txBox="1"/>
      </xdr:nvSpPr>
      <xdr:spPr>
        <a:xfrm>
          <a:off x="10842791" y="684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5" name="テキスト ボックス 514"/>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80010</xdr:rowOff>
    </xdr:to>
    <xdr:cxnSp macro="">
      <xdr:nvCxnSpPr>
        <xdr:cNvPr id="517" name="直線コネクタ 516"/>
        <xdr:cNvCxnSpPr/>
      </xdr:nvCxnSpPr>
      <xdr:spPr>
        <a:xfrm flipV="1">
          <a:off x="14699614" y="5434330"/>
          <a:ext cx="0" cy="1586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macro="" textlink="">
      <xdr:nvSpPr>
        <xdr:cNvPr id="518" name="【一般廃棄物処理施設】&#10;有形固定資産減価償却率最小値テキスト"/>
        <xdr:cNvSpPr txBox="1"/>
      </xdr:nvSpPr>
      <xdr:spPr>
        <a:xfrm>
          <a:off x="14738350" y="702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519" name="直線コネクタ 518"/>
        <xdr:cNvCxnSpPr/>
      </xdr:nvCxnSpPr>
      <xdr:spPr>
        <a:xfrm>
          <a:off x="14611350" y="7020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520" name="【一般廃棄物処理施設】&#10;有形固定資産減価償却率最大値テキスト"/>
        <xdr:cNvSpPr txBox="1"/>
      </xdr:nvSpPr>
      <xdr:spPr>
        <a:xfrm>
          <a:off x="14738350" y="521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1" name="直線コネクタ 520"/>
        <xdr:cNvCxnSpPr/>
      </xdr:nvCxnSpPr>
      <xdr:spPr>
        <a:xfrm>
          <a:off x="14611350" y="5434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33037</xdr:rowOff>
    </xdr:from>
    <xdr:ext cx="405111" cy="259045"/>
    <xdr:sp macro="" textlink="">
      <xdr:nvSpPr>
        <xdr:cNvPr id="522" name="【一般廃棄物処理施設】&#10;有形固定資産減価償却率平均値テキスト"/>
        <xdr:cNvSpPr txBox="1"/>
      </xdr:nvSpPr>
      <xdr:spPr>
        <a:xfrm>
          <a:off x="14738350" y="6313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523" name="フローチャート: 判断 522"/>
        <xdr:cNvSpPr/>
      </xdr:nvSpPr>
      <xdr:spPr>
        <a:xfrm>
          <a:off x="14649450" y="64554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13970</xdr:rowOff>
    </xdr:from>
    <xdr:to>
      <xdr:col>81</xdr:col>
      <xdr:colOff>101600</xdr:colOff>
      <xdr:row>39</xdr:row>
      <xdr:rowOff>115570</xdr:rowOff>
    </xdr:to>
    <xdr:sp macro="" textlink="">
      <xdr:nvSpPr>
        <xdr:cNvPr id="524" name="フローチャート: 判断 523"/>
        <xdr:cNvSpPr/>
      </xdr:nvSpPr>
      <xdr:spPr>
        <a:xfrm>
          <a:off x="13887450" y="645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86360</xdr:rowOff>
    </xdr:from>
    <xdr:to>
      <xdr:col>76</xdr:col>
      <xdr:colOff>165100</xdr:colOff>
      <xdr:row>40</xdr:row>
      <xdr:rowOff>16510</xdr:rowOff>
    </xdr:to>
    <xdr:sp macro="" textlink="">
      <xdr:nvSpPr>
        <xdr:cNvPr id="525" name="フローチャート: 判断 524"/>
        <xdr:cNvSpPr/>
      </xdr:nvSpPr>
      <xdr:spPr>
        <a:xfrm>
          <a:off x="13093700" y="6531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33020</xdr:rowOff>
    </xdr:from>
    <xdr:to>
      <xdr:col>72</xdr:col>
      <xdr:colOff>38100</xdr:colOff>
      <xdr:row>39</xdr:row>
      <xdr:rowOff>134620</xdr:rowOff>
    </xdr:to>
    <xdr:sp macro="" textlink="">
      <xdr:nvSpPr>
        <xdr:cNvPr id="526" name="フローチャート: 判断 525"/>
        <xdr:cNvSpPr/>
      </xdr:nvSpPr>
      <xdr:spPr>
        <a:xfrm>
          <a:off x="12299950" y="6478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162560</xdr:rowOff>
    </xdr:from>
    <xdr:to>
      <xdr:col>67</xdr:col>
      <xdr:colOff>101600</xdr:colOff>
      <xdr:row>39</xdr:row>
      <xdr:rowOff>92710</xdr:rowOff>
    </xdr:to>
    <xdr:sp macro="" textlink="">
      <xdr:nvSpPr>
        <xdr:cNvPr id="527" name="フローチャート: 判断 526"/>
        <xdr:cNvSpPr/>
      </xdr:nvSpPr>
      <xdr:spPr>
        <a:xfrm>
          <a:off x="11487150" y="6442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166370</xdr:rowOff>
    </xdr:from>
    <xdr:to>
      <xdr:col>85</xdr:col>
      <xdr:colOff>177800</xdr:colOff>
      <xdr:row>42</xdr:row>
      <xdr:rowOff>96520</xdr:rowOff>
    </xdr:to>
    <xdr:sp macro="" textlink="">
      <xdr:nvSpPr>
        <xdr:cNvPr id="533" name="楕円 532"/>
        <xdr:cNvSpPr/>
      </xdr:nvSpPr>
      <xdr:spPr>
        <a:xfrm>
          <a:off x="14649450" y="69418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81297</xdr:rowOff>
    </xdr:from>
    <xdr:ext cx="405111" cy="259045"/>
    <xdr:sp macro="" textlink="">
      <xdr:nvSpPr>
        <xdr:cNvPr id="534" name="【一般廃棄物処理施設】&#10;有形固定資産減価償却率該当値テキスト"/>
        <xdr:cNvSpPr txBox="1"/>
      </xdr:nvSpPr>
      <xdr:spPr>
        <a:xfrm>
          <a:off x="14738350" y="6856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135890</xdr:rowOff>
    </xdr:from>
    <xdr:to>
      <xdr:col>81</xdr:col>
      <xdr:colOff>101600</xdr:colOff>
      <xdr:row>42</xdr:row>
      <xdr:rowOff>66040</xdr:rowOff>
    </xdr:to>
    <xdr:sp macro="" textlink="">
      <xdr:nvSpPr>
        <xdr:cNvPr id="535" name="楕円 534"/>
        <xdr:cNvSpPr/>
      </xdr:nvSpPr>
      <xdr:spPr>
        <a:xfrm>
          <a:off x="13887450" y="6911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15240</xdr:rowOff>
    </xdr:from>
    <xdr:to>
      <xdr:col>85</xdr:col>
      <xdr:colOff>127000</xdr:colOff>
      <xdr:row>42</xdr:row>
      <xdr:rowOff>45720</xdr:rowOff>
    </xdr:to>
    <xdr:cxnSp macro="">
      <xdr:nvCxnSpPr>
        <xdr:cNvPr id="536" name="直線コネクタ 535"/>
        <xdr:cNvCxnSpPr/>
      </xdr:nvCxnSpPr>
      <xdr:spPr>
        <a:xfrm>
          <a:off x="13938250" y="6955790"/>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158750</xdr:rowOff>
    </xdr:from>
    <xdr:to>
      <xdr:col>76</xdr:col>
      <xdr:colOff>165100</xdr:colOff>
      <xdr:row>41</xdr:row>
      <xdr:rowOff>88900</xdr:rowOff>
    </xdr:to>
    <xdr:sp macro="" textlink="">
      <xdr:nvSpPr>
        <xdr:cNvPr id="537" name="楕円 536"/>
        <xdr:cNvSpPr/>
      </xdr:nvSpPr>
      <xdr:spPr>
        <a:xfrm>
          <a:off x="13093700" y="6769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38100</xdr:rowOff>
    </xdr:from>
    <xdr:to>
      <xdr:col>81</xdr:col>
      <xdr:colOff>50800</xdr:colOff>
      <xdr:row>42</xdr:row>
      <xdr:rowOff>15240</xdr:rowOff>
    </xdr:to>
    <xdr:cxnSp macro="">
      <xdr:nvCxnSpPr>
        <xdr:cNvPr id="538" name="直線コネクタ 537"/>
        <xdr:cNvCxnSpPr/>
      </xdr:nvCxnSpPr>
      <xdr:spPr>
        <a:xfrm>
          <a:off x="13144500" y="6813550"/>
          <a:ext cx="793750" cy="1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33020</xdr:rowOff>
    </xdr:from>
    <xdr:to>
      <xdr:col>72</xdr:col>
      <xdr:colOff>38100</xdr:colOff>
      <xdr:row>40</xdr:row>
      <xdr:rowOff>134620</xdr:rowOff>
    </xdr:to>
    <xdr:sp macro="" textlink="">
      <xdr:nvSpPr>
        <xdr:cNvPr id="539" name="楕円 538"/>
        <xdr:cNvSpPr/>
      </xdr:nvSpPr>
      <xdr:spPr>
        <a:xfrm>
          <a:off x="12299950" y="6643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83820</xdr:rowOff>
    </xdr:from>
    <xdr:to>
      <xdr:col>76</xdr:col>
      <xdr:colOff>114300</xdr:colOff>
      <xdr:row>41</xdr:row>
      <xdr:rowOff>38100</xdr:rowOff>
    </xdr:to>
    <xdr:cxnSp macro="">
      <xdr:nvCxnSpPr>
        <xdr:cNvPr id="540" name="直線コネクタ 539"/>
        <xdr:cNvCxnSpPr/>
      </xdr:nvCxnSpPr>
      <xdr:spPr>
        <a:xfrm>
          <a:off x="12344400" y="6694170"/>
          <a:ext cx="800100" cy="11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59690</xdr:rowOff>
    </xdr:from>
    <xdr:to>
      <xdr:col>67</xdr:col>
      <xdr:colOff>101600</xdr:colOff>
      <xdr:row>40</xdr:row>
      <xdr:rowOff>161290</xdr:rowOff>
    </xdr:to>
    <xdr:sp macro="" textlink="">
      <xdr:nvSpPr>
        <xdr:cNvPr id="541" name="楕円 540"/>
        <xdr:cNvSpPr/>
      </xdr:nvSpPr>
      <xdr:spPr>
        <a:xfrm>
          <a:off x="1148715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83820</xdr:rowOff>
    </xdr:from>
    <xdr:to>
      <xdr:col>71</xdr:col>
      <xdr:colOff>177800</xdr:colOff>
      <xdr:row>40</xdr:row>
      <xdr:rowOff>110490</xdr:rowOff>
    </xdr:to>
    <xdr:cxnSp macro="">
      <xdr:nvCxnSpPr>
        <xdr:cNvPr id="542" name="直線コネクタ 541"/>
        <xdr:cNvCxnSpPr/>
      </xdr:nvCxnSpPr>
      <xdr:spPr>
        <a:xfrm flipV="1">
          <a:off x="11537950" y="6694170"/>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132097</xdr:rowOff>
    </xdr:from>
    <xdr:ext cx="405111" cy="259045"/>
    <xdr:sp macro="" textlink="">
      <xdr:nvSpPr>
        <xdr:cNvPr id="543" name="n_1aveValue【一般廃棄物処理施設】&#10;有形固定資産減価償却率"/>
        <xdr:cNvSpPr txBox="1"/>
      </xdr:nvSpPr>
      <xdr:spPr>
        <a:xfrm>
          <a:off x="137420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33037</xdr:rowOff>
    </xdr:from>
    <xdr:ext cx="405111" cy="259045"/>
    <xdr:sp macro="" textlink="">
      <xdr:nvSpPr>
        <xdr:cNvPr id="544" name="n_2aveValue【一般廃棄物処理施設】&#10;有形固定資産減価償却率"/>
        <xdr:cNvSpPr txBox="1"/>
      </xdr:nvSpPr>
      <xdr:spPr>
        <a:xfrm>
          <a:off x="1296099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151147</xdr:rowOff>
    </xdr:from>
    <xdr:ext cx="405111" cy="259045"/>
    <xdr:sp macro="" textlink="">
      <xdr:nvSpPr>
        <xdr:cNvPr id="545" name="n_3aveValue【一般廃棄物処理施設】&#10;有形固定資産減価償却率"/>
        <xdr:cNvSpPr txBox="1"/>
      </xdr:nvSpPr>
      <xdr:spPr>
        <a:xfrm>
          <a:off x="121672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109237</xdr:rowOff>
    </xdr:from>
    <xdr:ext cx="405111" cy="259045"/>
    <xdr:sp macro="" textlink="">
      <xdr:nvSpPr>
        <xdr:cNvPr id="546" name="n_4aveValue【一般廃棄物処理施設】&#10;有形固定資産減価償却率"/>
        <xdr:cNvSpPr txBox="1"/>
      </xdr:nvSpPr>
      <xdr:spPr>
        <a:xfrm>
          <a:off x="113544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57167</xdr:rowOff>
    </xdr:from>
    <xdr:ext cx="405111" cy="259045"/>
    <xdr:sp macro="" textlink="">
      <xdr:nvSpPr>
        <xdr:cNvPr id="547" name="n_1mainValue【一般廃棄物処理施設】&#10;有形固定資産減価償却率"/>
        <xdr:cNvSpPr txBox="1"/>
      </xdr:nvSpPr>
      <xdr:spPr>
        <a:xfrm>
          <a:off x="13742044" y="6997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80027</xdr:rowOff>
    </xdr:from>
    <xdr:ext cx="405111" cy="259045"/>
    <xdr:sp macro="" textlink="">
      <xdr:nvSpPr>
        <xdr:cNvPr id="548" name="n_2mainValue【一般廃棄物処理施設】&#10;有形固定資産減価償却率"/>
        <xdr:cNvSpPr txBox="1"/>
      </xdr:nvSpPr>
      <xdr:spPr>
        <a:xfrm>
          <a:off x="12960994" y="685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125747</xdr:rowOff>
    </xdr:from>
    <xdr:ext cx="405111" cy="259045"/>
    <xdr:sp macro="" textlink="">
      <xdr:nvSpPr>
        <xdr:cNvPr id="549" name="n_3mainValue【一般廃棄物処理施設】&#10;有形固定資産減価償却率"/>
        <xdr:cNvSpPr txBox="1"/>
      </xdr:nvSpPr>
      <xdr:spPr>
        <a:xfrm>
          <a:off x="121672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152417</xdr:rowOff>
    </xdr:from>
    <xdr:ext cx="405111" cy="259045"/>
    <xdr:sp macro="" textlink="">
      <xdr:nvSpPr>
        <xdr:cNvPr id="550" name="n_4mainValue【一般廃棄物処理施設】&#10;有形固定資産減価償却率"/>
        <xdr:cNvSpPr txBox="1"/>
      </xdr:nvSpPr>
      <xdr:spPr>
        <a:xfrm>
          <a:off x="113544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61" name="テキスト ボックス 560"/>
        <xdr:cNvSpPr txBox="1"/>
      </xdr:nvSpPr>
      <xdr:spPr>
        <a:xfrm>
          <a:off x="16248514" y="7211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xdr:cNvCxnSpPr/>
      </xdr:nvCxnSpPr>
      <xdr:spPr>
        <a:xfrm>
          <a:off x="164592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63" name="テキスト ボックス 562"/>
        <xdr:cNvSpPr txBox="1"/>
      </xdr:nvSpPr>
      <xdr:spPr>
        <a:xfrm>
          <a:off x="15985051" y="6897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xdr:cNvCxnSpPr/>
      </xdr:nvCxnSpPr>
      <xdr:spPr>
        <a:xfrm>
          <a:off x="164592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5" name="テキスト ボックス 564"/>
        <xdr:cNvSpPr txBox="1"/>
      </xdr:nvSpPr>
      <xdr:spPr>
        <a:xfrm>
          <a:off x="159850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xdr:cNvCxnSpPr/>
      </xdr:nvCxnSpPr>
      <xdr:spPr>
        <a:xfrm>
          <a:off x="164592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7" name="テキスト ボックス 566"/>
        <xdr:cNvSpPr txBox="1"/>
      </xdr:nvSpPr>
      <xdr:spPr>
        <a:xfrm>
          <a:off x="159850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xdr:cNvCxnSpPr/>
      </xdr:nvCxnSpPr>
      <xdr:spPr>
        <a:xfrm>
          <a:off x="164592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69" name="テキスト ボックス 568"/>
        <xdr:cNvSpPr txBox="1"/>
      </xdr:nvSpPr>
      <xdr:spPr>
        <a:xfrm>
          <a:off x="159850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xdr:cNvCxnSpPr/>
      </xdr:nvCxnSpPr>
      <xdr:spPr>
        <a:xfrm>
          <a:off x="164592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1" name="テキスト ボックス 570"/>
        <xdr:cNvSpPr txBox="1"/>
      </xdr:nvSpPr>
      <xdr:spPr>
        <a:xfrm>
          <a:off x="15939981" y="56353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xdr:cNvCxnSpPr/>
      </xdr:nvCxnSpPr>
      <xdr:spPr>
        <a:xfrm>
          <a:off x="164592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3" name="テキスト ボックス 572"/>
        <xdr:cNvSpPr txBox="1"/>
      </xdr:nvSpPr>
      <xdr:spPr>
        <a:xfrm>
          <a:off x="15939981" y="53214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59496</xdr:rowOff>
    </xdr:from>
    <xdr:to>
      <xdr:col>116</xdr:col>
      <xdr:colOff>62864</xdr:colOff>
      <xdr:row>42</xdr:row>
      <xdr:rowOff>103649</xdr:rowOff>
    </xdr:to>
    <xdr:cxnSp macro="">
      <xdr:nvCxnSpPr>
        <xdr:cNvPr id="577" name="直線コネクタ 576"/>
        <xdr:cNvCxnSpPr/>
      </xdr:nvCxnSpPr>
      <xdr:spPr>
        <a:xfrm flipV="1">
          <a:off x="19951064" y="5514146"/>
          <a:ext cx="0" cy="1530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107476</xdr:rowOff>
    </xdr:from>
    <xdr:ext cx="534377" cy="259045"/>
    <xdr:sp macro="" textlink="">
      <xdr:nvSpPr>
        <xdr:cNvPr id="578" name="【一般廃棄物処理施設】&#10;一人当たり有形固定資産（償却資産）額最小値テキスト"/>
        <xdr:cNvSpPr txBox="1"/>
      </xdr:nvSpPr>
      <xdr:spPr>
        <a:xfrm>
          <a:off x="19989800" y="704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103649</xdr:rowOff>
    </xdr:from>
    <xdr:to>
      <xdr:col>116</xdr:col>
      <xdr:colOff>152400</xdr:colOff>
      <xdr:row>42</xdr:row>
      <xdr:rowOff>103649</xdr:rowOff>
    </xdr:to>
    <xdr:cxnSp macro="">
      <xdr:nvCxnSpPr>
        <xdr:cNvPr id="579" name="直線コネクタ 578"/>
        <xdr:cNvCxnSpPr/>
      </xdr:nvCxnSpPr>
      <xdr:spPr>
        <a:xfrm>
          <a:off x="19881850" y="70441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6173</xdr:rowOff>
    </xdr:from>
    <xdr:ext cx="599010" cy="259045"/>
    <xdr:sp macro="" textlink="">
      <xdr:nvSpPr>
        <xdr:cNvPr id="580" name="【一般廃棄物処理施設】&#10;一人当たり有形固定資産（償却資産）額最大値テキスト"/>
        <xdr:cNvSpPr txBox="1"/>
      </xdr:nvSpPr>
      <xdr:spPr>
        <a:xfrm>
          <a:off x="19989800" y="5295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59496</xdr:rowOff>
    </xdr:from>
    <xdr:to>
      <xdr:col>116</xdr:col>
      <xdr:colOff>152400</xdr:colOff>
      <xdr:row>33</xdr:row>
      <xdr:rowOff>59496</xdr:rowOff>
    </xdr:to>
    <xdr:cxnSp macro="">
      <xdr:nvCxnSpPr>
        <xdr:cNvPr id="581" name="直線コネクタ 580"/>
        <xdr:cNvCxnSpPr/>
      </xdr:nvCxnSpPr>
      <xdr:spPr>
        <a:xfrm>
          <a:off x="19881850" y="55141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122993</xdr:rowOff>
    </xdr:from>
    <xdr:ext cx="534377" cy="259045"/>
    <xdr:sp macro="" textlink="">
      <xdr:nvSpPr>
        <xdr:cNvPr id="582" name="【一般廃棄物処理施設】&#10;一人当たり有形固定資産（償却資産）額平均値テキスト"/>
        <xdr:cNvSpPr txBox="1"/>
      </xdr:nvSpPr>
      <xdr:spPr>
        <a:xfrm>
          <a:off x="19989800" y="6238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144566</xdr:rowOff>
    </xdr:from>
    <xdr:to>
      <xdr:col>116</xdr:col>
      <xdr:colOff>114300</xdr:colOff>
      <xdr:row>38</xdr:row>
      <xdr:rowOff>74716</xdr:rowOff>
    </xdr:to>
    <xdr:sp macro="" textlink="">
      <xdr:nvSpPr>
        <xdr:cNvPr id="583" name="フローチャート: 判断 582"/>
        <xdr:cNvSpPr/>
      </xdr:nvSpPr>
      <xdr:spPr>
        <a:xfrm>
          <a:off x="19900900" y="62596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167295</xdr:rowOff>
    </xdr:from>
    <xdr:to>
      <xdr:col>112</xdr:col>
      <xdr:colOff>38100</xdr:colOff>
      <xdr:row>38</xdr:row>
      <xdr:rowOff>97445</xdr:rowOff>
    </xdr:to>
    <xdr:sp macro="" textlink="">
      <xdr:nvSpPr>
        <xdr:cNvPr id="584" name="フローチャート: 判断 583"/>
        <xdr:cNvSpPr/>
      </xdr:nvSpPr>
      <xdr:spPr>
        <a:xfrm>
          <a:off x="19157950" y="62823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28046</xdr:rowOff>
    </xdr:from>
    <xdr:to>
      <xdr:col>107</xdr:col>
      <xdr:colOff>101600</xdr:colOff>
      <xdr:row>38</xdr:row>
      <xdr:rowOff>129646</xdr:rowOff>
    </xdr:to>
    <xdr:sp macro="" textlink="">
      <xdr:nvSpPr>
        <xdr:cNvPr id="585" name="フローチャート: 判断 584"/>
        <xdr:cNvSpPr/>
      </xdr:nvSpPr>
      <xdr:spPr>
        <a:xfrm>
          <a:off x="18345150" y="63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49582</xdr:rowOff>
    </xdr:from>
    <xdr:to>
      <xdr:col>102</xdr:col>
      <xdr:colOff>165100</xdr:colOff>
      <xdr:row>38</xdr:row>
      <xdr:rowOff>151182</xdr:rowOff>
    </xdr:to>
    <xdr:sp macro="" textlink="">
      <xdr:nvSpPr>
        <xdr:cNvPr id="586" name="フローチャート: 判断 585"/>
        <xdr:cNvSpPr/>
      </xdr:nvSpPr>
      <xdr:spPr>
        <a:xfrm>
          <a:off x="17551400" y="632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62531</xdr:rowOff>
    </xdr:from>
    <xdr:to>
      <xdr:col>98</xdr:col>
      <xdr:colOff>38100</xdr:colOff>
      <xdr:row>38</xdr:row>
      <xdr:rowOff>164131</xdr:rowOff>
    </xdr:to>
    <xdr:sp macro="" textlink="">
      <xdr:nvSpPr>
        <xdr:cNvPr id="587" name="フローチャート: 判断 586"/>
        <xdr:cNvSpPr/>
      </xdr:nvSpPr>
      <xdr:spPr>
        <a:xfrm>
          <a:off x="16757650" y="63426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128074</xdr:rowOff>
    </xdr:from>
    <xdr:to>
      <xdr:col>116</xdr:col>
      <xdr:colOff>114300</xdr:colOff>
      <xdr:row>37</xdr:row>
      <xdr:rowOff>58224</xdr:rowOff>
    </xdr:to>
    <xdr:sp macro="" textlink="">
      <xdr:nvSpPr>
        <xdr:cNvPr id="593" name="楕円 592"/>
        <xdr:cNvSpPr/>
      </xdr:nvSpPr>
      <xdr:spPr>
        <a:xfrm>
          <a:off x="19900900" y="60780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150951</xdr:rowOff>
    </xdr:from>
    <xdr:ext cx="534377" cy="259045"/>
    <xdr:sp macro="" textlink="">
      <xdr:nvSpPr>
        <xdr:cNvPr id="594" name="【一般廃棄物処理施設】&#10;一人当たり有形固定資産（償却資産）額該当値テキスト"/>
        <xdr:cNvSpPr txBox="1"/>
      </xdr:nvSpPr>
      <xdr:spPr>
        <a:xfrm>
          <a:off x="19989800" y="593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158184</xdr:rowOff>
    </xdr:from>
    <xdr:to>
      <xdr:col>112</xdr:col>
      <xdr:colOff>38100</xdr:colOff>
      <xdr:row>37</xdr:row>
      <xdr:rowOff>88334</xdr:rowOff>
    </xdr:to>
    <xdr:sp macro="" textlink="">
      <xdr:nvSpPr>
        <xdr:cNvPr id="595" name="楕円 594"/>
        <xdr:cNvSpPr/>
      </xdr:nvSpPr>
      <xdr:spPr>
        <a:xfrm>
          <a:off x="19157950" y="61081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7424</xdr:rowOff>
    </xdr:from>
    <xdr:to>
      <xdr:col>116</xdr:col>
      <xdr:colOff>63500</xdr:colOff>
      <xdr:row>37</xdr:row>
      <xdr:rowOff>37534</xdr:rowOff>
    </xdr:to>
    <xdr:cxnSp macro="">
      <xdr:nvCxnSpPr>
        <xdr:cNvPr id="596" name="直線コネクタ 595"/>
        <xdr:cNvCxnSpPr/>
      </xdr:nvCxnSpPr>
      <xdr:spPr>
        <a:xfrm flipV="1">
          <a:off x="19202400" y="6122474"/>
          <a:ext cx="749300" cy="3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166789</xdr:rowOff>
    </xdr:from>
    <xdr:to>
      <xdr:col>107</xdr:col>
      <xdr:colOff>101600</xdr:colOff>
      <xdr:row>37</xdr:row>
      <xdr:rowOff>96939</xdr:rowOff>
    </xdr:to>
    <xdr:sp macro="" textlink="">
      <xdr:nvSpPr>
        <xdr:cNvPr id="597" name="楕円 596"/>
        <xdr:cNvSpPr/>
      </xdr:nvSpPr>
      <xdr:spPr>
        <a:xfrm>
          <a:off x="18345150" y="61167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37534</xdr:rowOff>
    </xdr:from>
    <xdr:to>
      <xdr:col>111</xdr:col>
      <xdr:colOff>177800</xdr:colOff>
      <xdr:row>37</xdr:row>
      <xdr:rowOff>46139</xdr:rowOff>
    </xdr:to>
    <xdr:cxnSp macro="">
      <xdr:nvCxnSpPr>
        <xdr:cNvPr id="598" name="直線コネクタ 597"/>
        <xdr:cNvCxnSpPr/>
      </xdr:nvCxnSpPr>
      <xdr:spPr>
        <a:xfrm flipV="1">
          <a:off x="18395950" y="6152584"/>
          <a:ext cx="806450" cy="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8712</xdr:rowOff>
    </xdr:from>
    <xdr:to>
      <xdr:col>102</xdr:col>
      <xdr:colOff>165100</xdr:colOff>
      <xdr:row>37</xdr:row>
      <xdr:rowOff>110312</xdr:rowOff>
    </xdr:to>
    <xdr:sp macro="" textlink="">
      <xdr:nvSpPr>
        <xdr:cNvPr id="599" name="楕円 598"/>
        <xdr:cNvSpPr/>
      </xdr:nvSpPr>
      <xdr:spPr>
        <a:xfrm>
          <a:off x="17551400" y="612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46139</xdr:rowOff>
    </xdr:from>
    <xdr:to>
      <xdr:col>107</xdr:col>
      <xdr:colOff>50800</xdr:colOff>
      <xdr:row>37</xdr:row>
      <xdr:rowOff>59512</xdr:rowOff>
    </xdr:to>
    <xdr:cxnSp macro="">
      <xdr:nvCxnSpPr>
        <xdr:cNvPr id="600" name="直線コネクタ 599"/>
        <xdr:cNvCxnSpPr/>
      </xdr:nvCxnSpPr>
      <xdr:spPr>
        <a:xfrm flipV="1">
          <a:off x="17602200" y="6161189"/>
          <a:ext cx="79375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76100</xdr:rowOff>
    </xdr:from>
    <xdr:to>
      <xdr:col>98</xdr:col>
      <xdr:colOff>38100</xdr:colOff>
      <xdr:row>38</xdr:row>
      <xdr:rowOff>6251</xdr:rowOff>
    </xdr:to>
    <xdr:sp macro="" textlink="">
      <xdr:nvSpPr>
        <xdr:cNvPr id="601" name="楕円 600"/>
        <xdr:cNvSpPr/>
      </xdr:nvSpPr>
      <xdr:spPr>
        <a:xfrm>
          <a:off x="16757650" y="6191150"/>
          <a:ext cx="825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59512</xdr:rowOff>
    </xdr:from>
    <xdr:to>
      <xdr:col>102</xdr:col>
      <xdr:colOff>114300</xdr:colOff>
      <xdr:row>37</xdr:row>
      <xdr:rowOff>126900</xdr:rowOff>
    </xdr:to>
    <xdr:cxnSp macro="">
      <xdr:nvCxnSpPr>
        <xdr:cNvPr id="602" name="直線コネクタ 601"/>
        <xdr:cNvCxnSpPr/>
      </xdr:nvCxnSpPr>
      <xdr:spPr>
        <a:xfrm flipV="1">
          <a:off x="16802100" y="6174562"/>
          <a:ext cx="800100" cy="6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88572</xdr:rowOff>
    </xdr:from>
    <xdr:ext cx="534377" cy="259045"/>
    <xdr:sp macro="" textlink="">
      <xdr:nvSpPr>
        <xdr:cNvPr id="603" name="n_1aveValue【一般廃棄物処理施設】&#10;一人当たり有形固定資産（償却資産）額"/>
        <xdr:cNvSpPr txBox="1"/>
      </xdr:nvSpPr>
      <xdr:spPr>
        <a:xfrm>
          <a:off x="18947911" y="636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120773</xdr:rowOff>
    </xdr:from>
    <xdr:ext cx="534377" cy="259045"/>
    <xdr:sp macro="" textlink="">
      <xdr:nvSpPr>
        <xdr:cNvPr id="604" name="n_2aveValue【一般廃棄物処理施設】&#10;一人当たり有形固定資産（償却資産）額"/>
        <xdr:cNvSpPr txBox="1"/>
      </xdr:nvSpPr>
      <xdr:spPr>
        <a:xfrm>
          <a:off x="18166861" y="64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142309</xdr:rowOff>
    </xdr:from>
    <xdr:ext cx="534377" cy="259045"/>
    <xdr:sp macro="" textlink="">
      <xdr:nvSpPr>
        <xdr:cNvPr id="605" name="n_3aveValue【一般廃棄物処理施設】&#10;一人当たり有形固定資産（償却資産）額"/>
        <xdr:cNvSpPr txBox="1"/>
      </xdr:nvSpPr>
      <xdr:spPr>
        <a:xfrm>
          <a:off x="17354061" y="642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155258</xdr:rowOff>
    </xdr:from>
    <xdr:ext cx="534377" cy="259045"/>
    <xdr:sp macro="" textlink="">
      <xdr:nvSpPr>
        <xdr:cNvPr id="606" name="n_4aveValue【一般廃棄物処理施設】&#10;一人当たり有形固定資産（償却資産）額"/>
        <xdr:cNvSpPr txBox="1"/>
      </xdr:nvSpPr>
      <xdr:spPr>
        <a:xfrm>
          <a:off x="16560311" y="643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35</xdr:row>
      <xdr:rowOff>104861</xdr:rowOff>
    </xdr:from>
    <xdr:ext cx="534377" cy="259045"/>
    <xdr:sp macro="" textlink="">
      <xdr:nvSpPr>
        <xdr:cNvPr id="607" name="n_1mainValue【一般廃棄物処理施設】&#10;一人当たり有形固定資産（償却資産）額"/>
        <xdr:cNvSpPr txBox="1"/>
      </xdr:nvSpPr>
      <xdr:spPr>
        <a:xfrm>
          <a:off x="18947911" y="588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113466</xdr:rowOff>
    </xdr:from>
    <xdr:ext cx="534377" cy="259045"/>
    <xdr:sp macro="" textlink="">
      <xdr:nvSpPr>
        <xdr:cNvPr id="608" name="n_2mainValue【一般廃棄物処理施設】&#10;一人当たり有形固定資産（償却資産）額"/>
        <xdr:cNvSpPr txBox="1"/>
      </xdr:nvSpPr>
      <xdr:spPr>
        <a:xfrm>
          <a:off x="18166861" y="589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126839</xdr:rowOff>
    </xdr:from>
    <xdr:ext cx="534377" cy="259045"/>
    <xdr:sp macro="" textlink="">
      <xdr:nvSpPr>
        <xdr:cNvPr id="609" name="n_3mainValue【一般廃棄物処理施設】&#10;一人当たり有形固定資産（償却資産）額"/>
        <xdr:cNvSpPr txBox="1"/>
      </xdr:nvSpPr>
      <xdr:spPr>
        <a:xfrm>
          <a:off x="17354061" y="5911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22777</xdr:rowOff>
    </xdr:from>
    <xdr:ext cx="534377" cy="259045"/>
    <xdr:sp macro="" textlink="">
      <xdr:nvSpPr>
        <xdr:cNvPr id="610" name="n_4mainValue【一般廃棄物処理施設】&#10;一人当たり有形固定資産（償却資産）額"/>
        <xdr:cNvSpPr txBox="1"/>
      </xdr:nvSpPr>
      <xdr:spPr>
        <a:xfrm>
          <a:off x="16560311" y="597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21" name="テキスト ボックス 620"/>
        <xdr:cNvSpPr txBox="1"/>
      </xdr:nvSpPr>
      <xdr:spPr>
        <a:xfrm>
          <a:off x="108427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3" name="テキスト ボックス 622"/>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3" name="テキスト ボックス 632"/>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5" name="テキスト ボックス 634"/>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17962</xdr:rowOff>
    </xdr:from>
    <xdr:to>
      <xdr:col>85</xdr:col>
      <xdr:colOff>126364</xdr:colOff>
      <xdr:row>64</xdr:row>
      <xdr:rowOff>68580</xdr:rowOff>
    </xdr:to>
    <xdr:cxnSp macro="">
      <xdr:nvCxnSpPr>
        <xdr:cNvPr id="637" name="直線コネクタ 636"/>
        <xdr:cNvCxnSpPr/>
      </xdr:nvCxnSpPr>
      <xdr:spPr>
        <a:xfrm flipV="1">
          <a:off x="14699614" y="9435012"/>
          <a:ext cx="0" cy="1206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8" name="【保健センター・保健所】&#10;有形固定資産減価償却率最小値テキスト"/>
        <xdr:cNvSpPr txBox="1"/>
      </xdr:nvSpPr>
      <xdr:spPr>
        <a:xfrm>
          <a:off x="14738350"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9" name="直線コネクタ 638"/>
        <xdr:cNvCxnSpPr/>
      </xdr:nvCxnSpPr>
      <xdr:spPr>
        <a:xfrm>
          <a:off x="14611350" y="10641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136089</xdr:rowOff>
    </xdr:from>
    <xdr:ext cx="405111" cy="259045"/>
    <xdr:sp macro="" textlink="">
      <xdr:nvSpPr>
        <xdr:cNvPr id="640" name="【保健センター・保健所】&#10;有形固定資産減価償却率最大値テキスト"/>
        <xdr:cNvSpPr txBox="1"/>
      </xdr:nvSpPr>
      <xdr:spPr>
        <a:xfrm>
          <a:off x="14738350" y="922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17962</xdr:rowOff>
    </xdr:from>
    <xdr:to>
      <xdr:col>86</xdr:col>
      <xdr:colOff>25400</xdr:colOff>
      <xdr:row>57</xdr:row>
      <xdr:rowOff>17962</xdr:rowOff>
    </xdr:to>
    <xdr:cxnSp macro="">
      <xdr:nvCxnSpPr>
        <xdr:cNvPr id="641" name="直線コネクタ 640"/>
        <xdr:cNvCxnSpPr/>
      </xdr:nvCxnSpPr>
      <xdr:spPr>
        <a:xfrm>
          <a:off x="14611350" y="94350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30497</xdr:rowOff>
    </xdr:from>
    <xdr:ext cx="405111" cy="259045"/>
    <xdr:sp macro="" textlink="">
      <xdr:nvSpPr>
        <xdr:cNvPr id="642" name="【保健センター・保健所】&#10;有形固定資産減価償却率平均値テキスト"/>
        <xdr:cNvSpPr txBox="1"/>
      </xdr:nvSpPr>
      <xdr:spPr>
        <a:xfrm>
          <a:off x="14738350" y="9777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52070</xdr:rowOff>
    </xdr:from>
    <xdr:to>
      <xdr:col>85</xdr:col>
      <xdr:colOff>177800</xdr:colOff>
      <xdr:row>59</xdr:row>
      <xdr:rowOff>153670</xdr:rowOff>
    </xdr:to>
    <xdr:sp macro="" textlink="">
      <xdr:nvSpPr>
        <xdr:cNvPr id="643" name="フローチャート: 判断 642"/>
        <xdr:cNvSpPr/>
      </xdr:nvSpPr>
      <xdr:spPr>
        <a:xfrm>
          <a:off x="14649450" y="97993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3084</xdr:rowOff>
    </xdr:from>
    <xdr:to>
      <xdr:col>81</xdr:col>
      <xdr:colOff>101600</xdr:colOff>
      <xdr:row>59</xdr:row>
      <xdr:rowOff>104684</xdr:rowOff>
    </xdr:to>
    <xdr:sp macro="" textlink="">
      <xdr:nvSpPr>
        <xdr:cNvPr id="644" name="フローチャート: 判断 643"/>
        <xdr:cNvSpPr/>
      </xdr:nvSpPr>
      <xdr:spPr>
        <a:xfrm>
          <a:off x="13887450" y="975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3084</xdr:rowOff>
    </xdr:from>
    <xdr:to>
      <xdr:col>76</xdr:col>
      <xdr:colOff>165100</xdr:colOff>
      <xdr:row>59</xdr:row>
      <xdr:rowOff>104684</xdr:rowOff>
    </xdr:to>
    <xdr:sp macro="" textlink="">
      <xdr:nvSpPr>
        <xdr:cNvPr id="645" name="フローチャート: 判断 644"/>
        <xdr:cNvSpPr/>
      </xdr:nvSpPr>
      <xdr:spPr>
        <a:xfrm>
          <a:off x="13093700" y="975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125549</xdr:rowOff>
    </xdr:from>
    <xdr:to>
      <xdr:col>72</xdr:col>
      <xdr:colOff>38100</xdr:colOff>
      <xdr:row>59</xdr:row>
      <xdr:rowOff>55699</xdr:rowOff>
    </xdr:to>
    <xdr:sp macro="" textlink="">
      <xdr:nvSpPr>
        <xdr:cNvPr id="646" name="フローチャート: 判断 645"/>
        <xdr:cNvSpPr/>
      </xdr:nvSpPr>
      <xdr:spPr>
        <a:xfrm>
          <a:off x="12299950" y="97076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89626</xdr:rowOff>
    </xdr:from>
    <xdr:to>
      <xdr:col>67</xdr:col>
      <xdr:colOff>101600</xdr:colOff>
      <xdr:row>59</xdr:row>
      <xdr:rowOff>19776</xdr:rowOff>
    </xdr:to>
    <xdr:sp macro="" textlink="">
      <xdr:nvSpPr>
        <xdr:cNvPr id="647" name="フローチャート: 判断 646"/>
        <xdr:cNvSpPr/>
      </xdr:nvSpPr>
      <xdr:spPr>
        <a:xfrm>
          <a:off x="11487150" y="96717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150041</xdr:rowOff>
    </xdr:from>
    <xdr:to>
      <xdr:col>85</xdr:col>
      <xdr:colOff>177800</xdr:colOff>
      <xdr:row>58</xdr:row>
      <xdr:rowOff>80191</xdr:rowOff>
    </xdr:to>
    <xdr:sp macro="" textlink="">
      <xdr:nvSpPr>
        <xdr:cNvPr id="653" name="楕円 652"/>
        <xdr:cNvSpPr/>
      </xdr:nvSpPr>
      <xdr:spPr>
        <a:xfrm>
          <a:off x="14649450" y="95670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1468</xdr:rowOff>
    </xdr:from>
    <xdr:ext cx="405111" cy="259045"/>
    <xdr:sp macro="" textlink="">
      <xdr:nvSpPr>
        <xdr:cNvPr id="654" name="【保健センター・保健所】&#10;有形固定資産減価償却率該当値テキスト"/>
        <xdr:cNvSpPr txBox="1"/>
      </xdr:nvSpPr>
      <xdr:spPr>
        <a:xfrm>
          <a:off x="14738350" y="9418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78196</xdr:rowOff>
    </xdr:from>
    <xdr:to>
      <xdr:col>81</xdr:col>
      <xdr:colOff>101600</xdr:colOff>
      <xdr:row>58</xdr:row>
      <xdr:rowOff>8346</xdr:rowOff>
    </xdr:to>
    <xdr:sp macro="" textlink="">
      <xdr:nvSpPr>
        <xdr:cNvPr id="655" name="楕円 654"/>
        <xdr:cNvSpPr/>
      </xdr:nvSpPr>
      <xdr:spPr>
        <a:xfrm>
          <a:off x="13887450" y="94952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128996</xdr:rowOff>
    </xdr:from>
    <xdr:to>
      <xdr:col>85</xdr:col>
      <xdr:colOff>127000</xdr:colOff>
      <xdr:row>58</xdr:row>
      <xdr:rowOff>29391</xdr:rowOff>
    </xdr:to>
    <xdr:cxnSp macro="">
      <xdr:nvCxnSpPr>
        <xdr:cNvPr id="656" name="直線コネクタ 655"/>
        <xdr:cNvCxnSpPr/>
      </xdr:nvCxnSpPr>
      <xdr:spPr>
        <a:xfrm>
          <a:off x="13938250" y="9546046"/>
          <a:ext cx="76200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9616</xdr:rowOff>
    </xdr:from>
    <xdr:to>
      <xdr:col>76</xdr:col>
      <xdr:colOff>165100</xdr:colOff>
      <xdr:row>57</xdr:row>
      <xdr:rowOff>111216</xdr:rowOff>
    </xdr:to>
    <xdr:sp macro="" textlink="">
      <xdr:nvSpPr>
        <xdr:cNvPr id="657" name="楕円 656"/>
        <xdr:cNvSpPr/>
      </xdr:nvSpPr>
      <xdr:spPr>
        <a:xfrm>
          <a:off x="13093700" y="942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60416</xdr:rowOff>
    </xdr:from>
    <xdr:to>
      <xdr:col>81</xdr:col>
      <xdr:colOff>50800</xdr:colOff>
      <xdr:row>57</xdr:row>
      <xdr:rowOff>128996</xdr:rowOff>
    </xdr:to>
    <xdr:cxnSp macro="">
      <xdr:nvCxnSpPr>
        <xdr:cNvPr id="658" name="直線コネクタ 657"/>
        <xdr:cNvCxnSpPr/>
      </xdr:nvCxnSpPr>
      <xdr:spPr>
        <a:xfrm>
          <a:off x="13144500" y="9477466"/>
          <a:ext cx="7937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112485</xdr:rowOff>
    </xdr:from>
    <xdr:to>
      <xdr:col>72</xdr:col>
      <xdr:colOff>38100</xdr:colOff>
      <xdr:row>57</xdr:row>
      <xdr:rowOff>42635</xdr:rowOff>
    </xdr:to>
    <xdr:sp macro="" textlink="">
      <xdr:nvSpPr>
        <xdr:cNvPr id="659" name="楕円 658"/>
        <xdr:cNvSpPr/>
      </xdr:nvSpPr>
      <xdr:spPr>
        <a:xfrm>
          <a:off x="12299950" y="93644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163285</xdr:rowOff>
    </xdr:from>
    <xdr:to>
      <xdr:col>76</xdr:col>
      <xdr:colOff>114300</xdr:colOff>
      <xdr:row>57</xdr:row>
      <xdr:rowOff>60416</xdr:rowOff>
    </xdr:to>
    <xdr:cxnSp macro="">
      <xdr:nvCxnSpPr>
        <xdr:cNvPr id="660" name="直線コネクタ 659"/>
        <xdr:cNvCxnSpPr/>
      </xdr:nvCxnSpPr>
      <xdr:spPr>
        <a:xfrm>
          <a:off x="12344400" y="9415235"/>
          <a:ext cx="800100" cy="6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40640</xdr:rowOff>
    </xdr:from>
    <xdr:to>
      <xdr:col>67</xdr:col>
      <xdr:colOff>101600</xdr:colOff>
      <xdr:row>56</xdr:row>
      <xdr:rowOff>142240</xdr:rowOff>
    </xdr:to>
    <xdr:sp macro="" textlink="">
      <xdr:nvSpPr>
        <xdr:cNvPr id="661" name="楕円 660"/>
        <xdr:cNvSpPr/>
      </xdr:nvSpPr>
      <xdr:spPr>
        <a:xfrm>
          <a:off x="11487150" y="929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91440</xdr:rowOff>
    </xdr:from>
    <xdr:to>
      <xdr:col>71</xdr:col>
      <xdr:colOff>177800</xdr:colOff>
      <xdr:row>56</xdr:row>
      <xdr:rowOff>163285</xdr:rowOff>
    </xdr:to>
    <xdr:cxnSp macro="">
      <xdr:nvCxnSpPr>
        <xdr:cNvPr id="662" name="直線コネクタ 661"/>
        <xdr:cNvCxnSpPr/>
      </xdr:nvCxnSpPr>
      <xdr:spPr>
        <a:xfrm>
          <a:off x="11537950" y="9343390"/>
          <a:ext cx="80645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95811</xdr:rowOff>
    </xdr:from>
    <xdr:ext cx="405111" cy="259045"/>
    <xdr:sp macro="" textlink="">
      <xdr:nvSpPr>
        <xdr:cNvPr id="663" name="n_1aveValue【保健センター・保健所】&#10;有形固定資産減価償却率"/>
        <xdr:cNvSpPr txBox="1"/>
      </xdr:nvSpPr>
      <xdr:spPr>
        <a:xfrm>
          <a:off x="13742044" y="9843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95811</xdr:rowOff>
    </xdr:from>
    <xdr:ext cx="405111" cy="259045"/>
    <xdr:sp macro="" textlink="">
      <xdr:nvSpPr>
        <xdr:cNvPr id="664" name="n_2aveValue【保健センター・保健所】&#10;有形固定資産減価償却率"/>
        <xdr:cNvSpPr txBox="1"/>
      </xdr:nvSpPr>
      <xdr:spPr>
        <a:xfrm>
          <a:off x="12960994" y="9843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46826</xdr:rowOff>
    </xdr:from>
    <xdr:ext cx="405111" cy="259045"/>
    <xdr:sp macro="" textlink="">
      <xdr:nvSpPr>
        <xdr:cNvPr id="665" name="n_3aveValue【保健センター・保健所】&#10;有形固定資産減価償却率"/>
        <xdr:cNvSpPr txBox="1"/>
      </xdr:nvSpPr>
      <xdr:spPr>
        <a:xfrm>
          <a:off x="12167244" y="9794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10903</xdr:rowOff>
    </xdr:from>
    <xdr:ext cx="405111" cy="259045"/>
    <xdr:sp macro="" textlink="">
      <xdr:nvSpPr>
        <xdr:cNvPr id="666" name="n_4aveValue【保健センター・保健所】&#10;有形固定資産減価償却率"/>
        <xdr:cNvSpPr txBox="1"/>
      </xdr:nvSpPr>
      <xdr:spPr>
        <a:xfrm>
          <a:off x="11354444" y="9758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24873</xdr:rowOff>
    </xdr:from>
    <xdr:ext cx="405111" cy="259045"/>
    <xdr:sp macro="" textlink="">
      <xdr:nvSpPr>
        <xdr:cNvPr id="667" name="n_1mainValue【保健センター・保健所】&#10;有形固定資産減価償却率"/>
        <xdr:cNvSpPr txBox="1"/>
      </xdr:nvSpPr>
      <xdr:spPr>
        <a:xfrm>
          <a:off x="13742044" y="9276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127743</xdr:rowOff>
    </xdr:from>
    <xdr:ext cx="405111" cy="259045"/>
    <xdr:sp macro="" textlink="">
      <xdr:nvSpPr>
        <xdr:cNvPr id="668" name="n_2mainValue【保健センター・保健所】&#10;有形固定資産減価償却率"/>
        <xdr:cNvSpPr txBox="1"/>
      </xdr:nvSpPr>
      <xdr:spPr>
        <a:xfrm>
          <a:off x="12960994" y="9214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59162</xdr:rowOff>
    </xdr:from>
    <xdr:ext cx="405111" cy="259045"/>
    <xdr:sp macro="" textlink="">
      <xdr:nvSpPr>
        <xdr:cNvPr id="669" name="n_3mainValue【保健センター・保健所】&#10;有形固定資産減価償却率"/>
        <xdr:cNvSpPr txBox="1"/>
      </xdr:nvSpPr>
      <xdr:spPr>
        <a:xfrm>
          <a:off x="12167244" y="9146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158767</xdr:rowOff>
    </xdr:from>
    <xdr:ext cx="405111" cy="259045"/>
    <xdr:sp macro="" textlink="">
      <xdr:nvSpPr>
        <xdr:cNvPr id="670" name="n_4mainValue【保健センター・保健所】&#10;有形固定資産減価償却率"/>
        <xdr:cNvSpPr txBox="1"/>
      </xdr:nvSpPr>
      <xdr:spPr>
        <a:xfrm>
          <a:off x="11354444" y="9080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1" name="直線コネクタ 680"/>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2" name="テキスト ボックス 681"/>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3" name="直線コネクタ 682"/>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4" name="テキスト ボックス 683"/>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7" name="直線コネクタ 686"/>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8" name="テキスト ボックス 687"/>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9" name="直線コネクタ 688"/>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0" name="テキスト ボックス 689"/>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63</xdr:row>
      <xdr:rowOff>95250</xdr:rowOff>
    </xdr:to>
    <xdr:cxnSp macro="">
      <xdr:nvCxnSpPr>
        <xdr:cNvPr id="694" name="直線コネクタ 693"/>
        <xdr:cNvCxnSpPr/>
      </xdr:nvCxnSpPr>
      <xdr:spPr>
        <a:xfrm flipV="1">
          <a:off x="19951064" y="91059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99077</xdr:rowOff>
    </xdr:from>
    <xdr:ext cx="469744" cy="259045"/>
    <xdr:sp macro="" textlink="">
      <xdr:nvSpPr>
        <xdr:cNvPr id="695" name="【保健センター・保健所】&#10;一人当たり面積最小値テキスト"/>
        <xdr:cNvSpPr txBox="1"/>
      </xdr:nvSpPr>
      <xdr:spPr>
        <a:xfrm>
          <a:off x="19989800" y="1050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95250</xdr:rowOff>
    </xdr:from>
    <xdr:to>
      <xdr:col>116</xdr:col>
      <xdr:colOff>152400</xdr:colOff>
      <xdr:row>63</xdr:row>
      <xdr:rowOff>95250</xdr:rowOff>
    </xdr:to>
    <xdr:cxnSp macro="">
      <xdr:nvCxnSpPr>
        <xdr:cNvPr id="696" name="直線コネクタ 695"/>
        <xdr:cNvCxnSpPr/>
      </xdr:nvCxnSpPr>
      <xdr:spPr>
        <a:xfrm>
          <a:off x="19881850" y="1050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697" name="【保健センター・保健所】&#10;一人当たり面積最大値テキスト"/>
        <xdr:cNvSpPr txBox="1"/>
      </xdr:nvSpPr>
      <xdr:spPr>
        <a:xfrm>
          <a:off x="19989800" y="889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698" name="直線コネクタ 697"/>
        <xdr:cNvCxnSpPr/>
      </xdr:nvCxnSpPr>
      <xdr:spPr>
        <a:xfrm>
          <a:off x="19881850" y="9105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162577</xdr:rowOff>
    </xdr:from>
    <xdr:ext cx="469744" cy="259045"/>
    <xdr:sp macro="" textlink="">
      <xdr:nvSpPr>
        <xdr:cNvPr id="699" name="【保健センター・保健所】&#10;一人当たり面積平均値テキスト"/>
        <xdr:cNvSpPr txBox="1"/>
      </xdr:nvSpPr>
      <xdr:spPr>
        <a:xfrm>
          <a:off x="19989800" y="9909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139700</xdr:rowOff>
    </xdr:from>
    <xdr:to>
      <xdr:col>116</xdr:col>
      <xdr:colOff>114300</xdr:colOff>
      <xdr:row>61</xdr:row>
      <xdr:rowOff>69850</xdr:rowOff>
    </xdr:to>
    <xdr:sp macro="" textlink="">
      <xdr:nvSpPr>
        <xdr:cNvPr id="700" name="フローチャート: 判断 699"/>
        <xdr:cNvSpPr/>
      </xdr:nvSpPr>
      <xdr:spPr>
        <a:xfrm>
          <a:off x="19900900" y="10052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139700</xdr:rowOff>
    </xdr:from>
    <xdr:to>
      <xdr:col>112</xdr:col>
      <xdr:colOff>38100</xdr:colOff>
      <xdr:row>61</xdr:row>
      <xdr:rowOff>69850</xdr:rowOff>
    </xdr:to>
    <xdr:sp macro="" textlink="">
      <xdr:nvSpPr>
        <xdr:cNvPr id="701" name="フローチャート: 判断 700"/>
        <xdr:cNvSpPr/>
      </xdr:nvSpPr>
      <xdr:spPr>
        <a:xfrm>
          <a:off x="19157950" y="10052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139700</xdr:rowOff>
    </xdr:from>
    <xdr:to>
      <xdr:col>107</xdr:col>
      <xdr:colOff>101600</xdr:colOff>
      <xdr:row>61</xdr:row>
      <xdr:rowOff>69850</xdr:rowOff>
    </xdr:to>
    <xdr:sp macro="" textlink="">
      <xdr:nvSpPr>
        <xdr:cNvPr id="702" name="フローチャート: 判断 701"/>
        <xdr:cNvSpPr/>
      </xdr:nvSpPr>
      <xdr:spPr>
        <a:xfrm>
          <a:off x="18345150" y="10052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139700</xdr:rowOff>
    </xdr:from>
    <xdr:to>
      <xdr:col>102</xdr:col>
      <xdr:colOff>165100</xdr:colOff>
      <xdr:row>61</xdr:row>
      <xdr:rowOff>69850</xdr:rowOff>
    </xdr:to>
    <xdr:sp macro="" textlink="">
      <xdr:nvSpPr>
        <xdr:cNvPr id="703" name="フローチャート: 判断 702"/>
        <xdr:cNvSpPr/>
      </xdr:nvSpPr>
      <xdr:spPr>
        <a:xfrm>
          <a:off x="17551400" y="10052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139700</xdr:rowOff>
    </xdr:from>
    <xdr:to>
      <xdr:col>98</xdr:col>
      <xdr:colOff>38100</xdr:colOff>
      <xdr:row>61</xdr:row>
      <xdr:rowOff>69850</xdr:rowOff>
    </xdr:to>
    <xdr:sp macro="" textlink="">
      <xdr:nvSpPr>
        <xdr:cNvPr id="704" name="フローチャート: 判断 703"/>
        <xdr:cNvSpPr/>
      </xdr:nvSpPr>
      <xdr:spPr>
        <a:xfrm>
          <a:off x="16757650" y="10052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710" name="楕円 709"/>
        <xdr:cNvSpPr/>
      </xdr:nvSpPr>
      <xdr:spPr>
        <a:xfrm>
          <a:off x="199009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156227</xdr:rowOff>
    </xdr:from>
    <xdr:ext cx="469744" cy="259045"/>
    <xdr:sp macro="" textlink="">
      <xdr:nvSpPr>
        <xdr:cNvPr id="711" name="【保健センター・保健所】&#10;一人当たり面積該当値テキスト"/>
        <xdr:cNvSpPr txBox="1"/>
      </xdr:nvSpPr>
      <xdr:spPr>
        <a:xfrm>
          <a:off x="19989800"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xdr:rowOff>
    </xdr:from>
    <xdr:to>
      <xdr:col>112</xdr:col>
      <xdr:colOff>38100</xdr:colOff>
      <xdr:row>61</xdr:row>
      <xdr:rowOff>107950</xdr:rowOff>
    </xdr:to>
    <xdr:sp macro="" textlink="">
      <xdr:nvSpPr>
        <xdr:cNvPr id="712" name="楕円 711"/>
        <xdr:cNvSpPr/>
      </xdr:nvSpPr>
      <xdr:spPr>
        <a:xfrm>
          <a:off x="19157950" y="10083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57150</xdr:rowOff>
    </xdr:from>
    <xdr:to>
      <xdr:col>116</xdr:col>
      <xdr:colOff>63500</xdr:colOff>
      <xdr:row>61</xdr:row>
      <xdr:rowOff>57150</xdr:rowOff>
    </xdr:to>
    <xdr:cxnSp macro="">
      <xdr:nvCxnSpPr>
        <xdr:cNvPr id="713" name="直線コネクタ 712"/>
        <xdr:cNvCxnSpPr/>
      </xdr:nvCxnSpPr>
      <xdr:spPr>
        <a:xfrm>
          <a:off x="19202400" y="101346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44450</xdr:rowOff>
    </xdr:from>
    <xdr:to>
      <xdr:col>107</xdr:col>
      <xdr:colOff>101600</xdr:colOff>
      <xdr:row>61</xdr:row>
      <xdr:rowOff>146050</xdr:rowOff>
    </xdr:to>
    <xdr:sp macro="" textlink="">
      <xdr:nvSpPr>
        <xdr:cNvPr id="714" name="楕円 713"/>
        <xdr:cNvSpPr/>
      </xdr:nvSpPr>
      <xdr:spPr>
        <a:xfrm>
          <a:off x="1834515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57150</xdr:rowOff>
    </xdr:from>
    <xdr:to>
      <xdr:col>111</xdr:col>
      <xdr:colOff>177800</xdr:colOff>
      <xdr:row>61</xdr:row>
      <xdr:rowOff>95250</xdr:rowOff>
    </xdr:to>
    <xdr:cxnSp macro="">
      <xdr:nvCxnSpPr>
        <xdr:cNvPr id="715" name="直線コネクタ 714"/>
        <xdr:cNvCxnSpPr/>
      </xdr:nvCxnSpPr>
      <xdr:spPr>
        <a:xfrm flipV="1">
          <a:off x="18395950" y="1013460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44450</xdr:rowOff>
    </xdr:from>
    <xdr:to>
      <xdr:col>102</xdr:col>
      <xdr:colOff>165100</xdr:colOff>
      <xdr:row>61</xdr:row>
      <xdr:rowOff>146050</xdr:rowOff>
    </xdr:to>
    <xdr:sp macro="" textlink="">
      <xdr:nvSpPr>
        <xdr:cNvPr id="716" name="楕円 715"/>
        <xdr:cNvSpPr/>
      </xdr:nvSpPr>
      <xdr:spPr>
        <a:xfrm>
          <a:off x="175514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95250</xdr:rowOff>
    </xdr:from>
    <xdr:to>
      <xdr:col>107</xdr:col>
      <xdr:colOff>50800</xdr:colOff>
      <xdr:row>61</xdr:row>
      <xdr:rowOff>95250</xdr:rowOff>
    </xdr:to>
    <xdr:cxnSp macro="">
      <xdr:nvCxnSpPr>
        <xdr:cNvPr id="717" name="直線コネクタ 716"/>
        <xdr:cNvCxnSpPr/>
      </xdr:nvCxnSpPr>
      <xdr:spPr>
        <a:xfrm>
          <a:off x="17602200" y="10172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44450</xdr:rowOff>
    </xdr:from>
    <xdr:to>
      <xdr:col>98</xdr:col>
      <xdr:colOff>38100</xdr:colOff>
      <xdr:row>61</xdr:row>
      <xdr:rowOff>146050</xdr:rowOff>
    </xdr:to>
    <xdr:sp macro="" textlink="">
      <xdr:nvSpPr>
        <xdr:cNvPr id="718" name="楕円 717"/>
        <xdr:cNvSpPr/>
      </xdr:nvSpPr>
      <xdr:spPr>
        <a:xfrm>
          <a:off x="16757650" y="10121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95250</xdr:rowOff>
    </xdr:from>
    <xdr:to>
      <xdr:col>102</xdr:col>
      <xdr:colOff>114300</xdr:colOff>
      <xdr:row>61</xdr:row>
      <xdr:rowOff>95250</xdr:rowOff>
    </xdr:to>
    <xdr:cxnSp macro="">
      <xdr:nvCxnSpPr>
        <xdr:cNvPr id="719" name="直線コネクタ 718"/>
        <xdr:cNvCxnSpPr/>
      </xdr:nvCxnSpPr>
      <xdr:spPr>
        <a:xfrm>
          <a:off x="16802100" y="10172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86377</xdr:rowOff>
    </xdr:from>
    <xdr:ext cx="469744" cy="259045"/>
    <xdr:sp macro="" textlink="">
      <xdr:nvSpPr>
        <xdr:cNvPr id="720" name="n_1aveValue【保健センター・保健所】&#10;一人当たり面積"/>
        <xdr:cNvSpPr txBox="1"/>
      </xdr:nvSpPr>
      <xdr:spPr>
        <a:xfrm>
          <a:off x="18980227" y="983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86377</xdr:rowOff>
    </xdr:from>
    <xdr:ext cx="469744" cy="259045"/>
    <xdr:sp macro="" textlink="">
      <xdr:nvSpPr>
        <xdr:cNvPr id="721" name="n_2aveValue【保健センター・保健所】&#10;一人当たり面積"/>
        <xdr:cNvSpPr txBox="1"/>
      </xdr:nvSpPr>
      <xdr:spPr>
        <a:xfrm>
          <a:off x="18180127" y="983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86377</xdr:rowOff>
    </xdr:from>
    <xdr:ext cx="469744" cy="259045"/>
    <xdr:sp macro="" textlink="">
      <xdr:nvSpPr>
        <xdr:cNvPr id="722" name="n_3aveValue【保健センター・保健所】&#10;一人当たり面積"/>
        <xdr:cNvSpPr txBox="1"/>
      </xdr:nvSpPr>
      <xdr:spPr>
        <a:xfrm>
          <a:off x="17386377" y="983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86377</xdr:rowOff>
    </xdr:from>
    <xdr:ext cx="469744" cy="259045"/>
    <xdr:sp macro="" textlink="">
      <xdr:nvSpPr>
        <xdr:cNvPr id="723" name="n_4aveValue【保健センター・保健所】&#10;一人当たり面積"/>
        <xdr:cNvSpPr txBox="1"/>
      </xdr:nvSpPr>
      <xdr:spPr>
        <a:xfrm>
          <a:off x="16592627" y="983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99077</xdr:rowOff>
    </xdr:from>
    <xdr:ext cx="469744" cy="259045"/>
    <xdr:sp macro="" textlink="">
      <xdr:nvSpPr>
        <xdr:cNvPr id="724" name="n_1mainValue【保健センター・保健所】&#10;一人当たり面積"/>
        <xdr:cNvSpPr txBox="1"/>
      </xdr:nvSpPr>
      <xdr:spPr>
        <a:xfrm>
          <a:off x="1898022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137177</xdr:rowOff>
    </xdr:from>
    <xdr:ext cx="469744" cy="259045"/>
    <xdr:sp macro="" textlink="">
      <xdr:nvSpPr>
        <xdr:cNvPr id="725" name="n_2mainValue【保健センター・保健所】&#10;一人当たり面積"/>
        <xdr:cNvSpPr txBox="1"/>
      </xdr:nvSpPr>
      <xdr:spPr>
        <a:xfrm>
          <a:off x="18180127" y="10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137177</xdr:rowOff>
    </xdr:from>
    <xdr:ext cx="469744" cy="259045"/>
    <xdr:sp macro="" textlink="">
      <xdr:nvSpPr>
        <xdr:cNvPr id="726" name="n_3mainValue【保健センター・保健所】&#10;一人当たり面積"/>
        <xdr:cNvSpPr txBox="1"/>
      </xdr:nvSpPr>
      <xdr:spPr>
        <a:xfrm>
          <a:off x="17386377" y="10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137177</xdr:rowOff>
    </xdr:from>
    <xdr:ext cx="469744" cy="259045"/>
    <xdr:sp macro="" textlink="">
      <xdr:nvSpPr>
        <xdr:cNvPr id="727" name="n_4mainValue【保健センター・保健所】&#10;一人当たり面積"/>
        <xdr:cNvSpPr txBox="1"/>
      </xdr:nvSpPr>
      <xdr:spPr>
        <a:xfrm>
          <a:off x="16592627" y="10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8" name="テキスト ボックス 737"/>
        <xdr:cNvSpPr txBox="1"/>
      </xdr:nvSpPr>
      <xdr:spPr>
        <a:xfrm>
          <a:off x="10842791" y="14545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9" name="直線コネクタ 738"/>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0" name="テキスト ボックス 739"/>
        <xdr:cNvSpPr txBox="1"/>
      </xdr:nvSpPr>
      <xdr:spPr>
        <a:xfrm>
          <a:off x="108427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1" name="直線コネクタ 740"/>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2" name="テキスト ボックス 741"/>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3" name="直線コネクタ 742"/>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4" name="テキスト ボックス 743"/>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5" name="直線コネクタ 744"/>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6" name="テキスト ボックス 745"/>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8" name="テキスト ボックス 747"/>
        <xdr:cNvSpPr txBox="1"/>
      </xdr:nvSpPr>
      <xdr:spPr>
        <a:xfrm>
          <a:off x="108427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74676</xdr:rowOff>
    </xdr:from>
    <xdr:to>
      <xdr:col>85</xdr:col>
      <xdr:colOff>126364</xdr:colOff>
      <xdr:row>86</xdr:row>
      <xdr:rowOff>129539</xdr:rowOff>
    </xdr:to>
    <xdr:cxnSp macro="">
      <xdr:nvCxnSpPr>
        <xdr:cNvPr id="750" name="直線コネクタ 749"/>
        <xdr:cNvCxnSpPr/>
      </xdr:nvCxnSpPr>
      <xdr:spPr>
        <a:xfrm flipV="1">
          <a:off x="14699614" y="12958826"/>
          <a:ext cx="0" cy="1375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751" name="【消防施設】&#10;有形固定資産減価償却率最小値テキスト"/>
        <xdr:cNvSpPr txBox="1"/>
      </xdr:nvSpPr>
      <xdr:spPr>
        <a:xfrm>
          <a:off x="14738350" y="1433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52" name="直線コネクタ 751"/>
        <xdr:cNvCxnSpPr/>
      </xdr:nvCxnSpPr>
      <xdr:spPr>
        <a:xfrm>
          <a:off x="14611350" y="14334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21353</xdr:rowOff>
    </xdr:from>
    <xdr:ext cx="405111" cy="259045"/>
    <xdr:sp macro="" textlink="">
      <xdr:nvSpPr>
        <xdr:cNvPr id="753" name="【消防施設】&#10;有形固定資産減価償却率最大値テキスト"/>
        <xdr:cNvSpPr txBox="1"/>
      </xdr:nvSpPr>
      <xdr:spPr>
        <a:xfrm>
          <a:off x="14738350" y="1274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74676</xdr:rowOff>
    </xdr:from>
    <xdr:to>
      <xdr:col>86</xdr:col>
      <xdr:colOff>25400</xdr:colOff>
      <xdr:row>78</xdr:row>
      <xdr:rowOff>74676</xdr:rowOff>
    </xdr:to>
    <xdr:cxnSp macro="">
      <xdr:nvCxnSpPr>
        <xdr:cNvPr id="754" name="直線コネクタ 753"/>
        <xdr:cNvCxnSpPr/>
      </xdr:nvCxnSpPr>
      <xdr:spPr>
        <a:xfrm>
          <a:off x="14611350" y="129588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170197</xdr:rowOff>
    </xdr:from>
    <xdr:ext cx="405111" cy="259045"/>
    <xdr:sp macro="" textlink="">
      <xdr:nvSpPr>
        <xdr:cNvPr id="755" name="【消防施設】&#10;有形固定資産減価償却率平均値テキスト"/>
        <xdr:cNvSpPr txBox="1"/>
      </xdr:nvSpPr>
      <xdr:spPr>
        <a:xfrm>
          <a:off x="14738350" y="13543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756" name="フローチャート: 判断 755"/>
        <xdr:cNvSpPr/>
      </xdr:nvSpPr>
      <xdr:spPr>
        <a:xfrm>
          <a:off x="14649450" y="13691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170180</xdr:rowOff>
    </xdr:from>
    <xdr:to>
      <xdr:col>81</xdr:col>
      <xdr:colOff>101600</xdr:colOff>
      <xdr:row>83</xdr:row>
      <xdr:rowOff>100330</xdr:rowOff>
    </xdr:to>
    <xdr:sp macro="" textlink="">
      <xdr:nvSpPr>
        <xdr:cNvPr id="757" name="フローチャート: 判断 756"/>
        <xdr:cNvSpPr/>
      </xdr:nvSpPr>
      <xdr:spPr>
        <a:xfrm>
          <a:off x="13887450" y="1370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142748</xdr:rowOff>
    </xdr:from>
    <xdr:to>
      <xdr:col>76</xdr:col>
      <xdr:colOff>165100</xdr:colOff>
      <xdr:row>83</xdr:row>
      <xdr:rowOff>72898</xdr:rowOff>
    </xdr:to>
    <xdr:sp macro="" textlink="">
      <xdr:nvSpPr>
        <xdr:cNvPr id="758" name="フローチャート: 判断 757"/>
        <xdr:cNvSpPr/>
      </xdr:nvSpPr>
      <xdr:spPr>
        <a:xfrm>
          <a:off x="13093700" y="136872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78739</xdr:rowOff>
    </xdr:from>
    <xdr:to>
      <xdr:col>72</xdr:col>
      <xdr:colOff>38100</xdr:colOff>
      <xdr:row>83</xdr:row>
      <xdr:rowOff>8889</xdr:rowOff>
    </xdr:to>
    <xdr:sp macro="" textlink="">
      <xdr:nvSpPr>
        <xdr:cNvPr id="759" name="フローチャート: 判断 758"/>
        <xdr:cNvSpPr/>
      </xdr:nvSpPr>
      <xdr:spPr>
        <a:xfrm>
          <a:off x="12299950" y="136232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69596</xdr:rowOff>
    </xdr:from>
    <xdr:to>
      <xdr:col>67</xdr:col>
      <xdr:colOff>101600</xdr:colOff>
      <xdr:row>82</xdr:row>
      <xdr:rowOff>171196</xdr:rowOff>
    </xdr:to>
    <xdr:sp macro="" textlink="">
      <xdr:nvSpPr>
        <xdr:cNvPr id="760" name="フローチャート: 判断 759"/>
        <xdr:cNvSpPr/>
      </xdr:nvSpPr>
      <xdr:spPr>
        <a:xfrm>
          <a:off x="11487150" y="136141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78739</xdr:rowOff>
    </xdr:from>
    <xdr:to>
      <xdr:col>85</xdr:col>
      <xdr:colOff>177800</xdr:colOff>
      <xdr:row>87</xdr:row>
      <xdr:rowOff>8889</xdr:rowOff>
    </xdr:to>
    <xdr:sp macro="" textlink="">
      <xdr:nvSpPr>
        <xdr:cNvPr id="766" name="楕円 765"/>
        <xdr:cNvSpPr/>
      </xdr:nvSpPr>
      <xdr:spPr>
        <a:xfrm>
          <a:off x="14649450" y="142836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165116</xdr:rowOff>
    </xdr:from>
    <xdr:ext cx="405111" cy="259045"/>
    <xdr:sp macro="" textlink="">
      <xdr:nvSpPr>
        <xdr:cNvPr id="767" name="【消防施設】&#10;有形固定資産減価償却率該当値テキスト"/>
        <xdr:cNvSpPr txBox="1"/>
      </xdr:nvSpPr>
      <xdr:spPr>
        <a:xfrm>
          <a:off x="14738350" y="14204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23876</xdr:rowOff>
    </xdr:from>
    <xdr:to>
      <xdr:col>81</xdr:col>
      <xdr:colOff>101600</xdr:colOff>
      <xdr:row>86</xdr:row>
      <xdr:rowOff>125476</xdr:rowOff>
    </xdr:to>
    <xdr:sp macro="" textlink="">
      <xdr:nvSpPr>
        <xdr:cNvPr id="768" name="楕円 767"/>
        <xdr:cNvSpPr/>
      </xdr:nvSpPr>
      <xdr:spPr>
        <a:xfrm>
          <a:off x="13887450" y="1422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74676</xdr:rowOff>
    </xdr:from>
    <xdr:to>
      <xdr:col>85</xdr:col>
      <xdr:colOff>127000</xdr:colOff>
      <xdr:row>86</xdr:row>
      <xdr:rowOff>129539</xdr:rowOff>
    </xdr:to>
    <xdr:cxnSp macro="">
      <xdr:nvCxnSpPr>
        <xdr:cNvPr id="769" name="直線コネクタ 768"/>
        <xdr:cNvCxnSpPr/>
      </xdr:nvCxnSpPr>
      <xdr:spPr>
        <a:xfrm>
          <a:off x="13938250" y="14279626"/>
          <a:ext cx="762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113030</xdr:rowOff>
    </xdr:from>
    <xdr:to>
      <xdr:col>76</xdr:col>
      <xdr:colOff>165100</xdr:colOff>
      <xdr:row>86</xdr:row>
      <xdr:rowOff>43180</xdr:rowOff>
    </xdr:to>
    <xdr:sp macro="" textlink="">
      <xdr:nvSpPr>
        <xdr:cNvPr id="770" name="楕円 769"/>
        <xdr:cNvSpPr/>
      </xdr:nvSpPr>
      <xdr:spPr>
        <a:xfrm>
          <a:off x="13093700" y="14152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163830</xdr:rowOff>
    </xdr:from>
    <xdr:to>
      <xdr:col>81</xdr:col>
      <xdr:colOff>50800</xdr:colOff>
      <xdr:row>86</xdr:row>
      <xdr:rowOff>74676</xdr:rowOff>
    </xdr:to>
    <xdr:cxnSp macro="">
      <xdr:nvCxnSpPr>
        <xdr:cNvPr id="771" name="直線コネクタ 770"/>
        <xdr:cNvCxnSpPr/>
      </xdr:nvCxnSpPr>
      <xdr:spPr>
        <a:xfrm>
          <a:off x="13144500" y="14203680"/>
          <a:ext cx="79375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158750</xdr:rowOff>
    </xdr:from>
    <xdr:to>
      <xdr:col>72</xdr:col>
      <xdr:colOff>38100</xdr:colOff>
      <xdr:row>86</xdr:row>
      <xdr:rowOff>88900</xdr:rowOff>
    </xdr:to>
    <xdr:sp macro="" textlink="">
      <xdr:nvSpPr>
        <xdr:cNvPr id="772" name="楕円 771"/>
        <xdr:cNvSpPr/>
      </xdr:nvSpPr>
      <xdr:spPr>
        <a:xfrm>
          <a:off x="12299950" y="14198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163830</xdr:rowOff>
    </xdr:from>
    <xdr:to>
      <xdr:col>76</xdr:col>
      <xdr:colOff>114300</xdr:colOff>
      <xdr:row>86</xdr:row>
      <xdr:rowOff>38100</xdr:rowOff>
    </xdr:to>
    <xdr:cxnSp macro="">
      <xdr:nvCxnSpPr>
        <xdr:cNvPr id="773" name="直線コネクタ 772"/>
        <xdr:cNvCxnSpPr/>
      </xdr:nvCxnSpPr>
      <xdr:spPr>
        <a:xfrm flipV="1">
          <a:off x="12344400" y="14203680"/>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145035</xdr:rowOff>
    </xdr:from>
    <xdr:to>
      <xdr:col>67</xdr:col>
      <xdr:colOff>101600</xdr:colOff>
      <xdr:row>86</xdr:row>
      <xdr:rowOff>75185</xdr:rowOff>
    </xdr:to>
    <xdr:sp macro="" textlink="">
      <xdr:nvSpPr>
        <xdr:cNvPr id="774" name="楕円 773"/>
        <xdr:cNvSpPr/>
      </xdr:nvSpPr>
      <xdr:spPr>
        <a:xfrm>
          <a:off x="11487150" y="14184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24385</xdr:rowOff>
    </xdr:from>
    <xdr:to>
      <xdr:col>71</xdr:col>
      <xdr:colOff>177800</xdr:colOff>
      <xdr:row>86</xdr:row>
      <xdr:rowOff>38100</xdr:rowOff>
    </xdr:to>
    <xdr:cxnSp macro="">
      <xdr:nvCxnSpPr>
        <xdr:cNvPr id="775" name="直線コネクタ 774"/>
        <xdr:cNvCxnSpPr/>
      </xdr:nvCxnSpPr>
      <xdr:spPr>
        <a:xfrm>
          <a:off x="11537950" y="14229335"/>
          <a:ext cx="80645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116857</xdr:rowOff>
    </xdr:from>
    <xdr:ext cx="405111" cy="259045"/>
    <xdr:sp macro="" textlink="">
      <xdr:nvSpPr>
        <xdr:cNvPr id="776" name="n_1aveValue【消防施設】&#10;有形固定資産減価償却率"/>
        <xdr:cNvSpPr txBox="1"/>
      </xdr:nvSpPr>
      <xdr:spPr>
        <a:xfrm>
          <a:off x="13742044" y="1349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89425</xdr:rowOff>
    </xdr:from>
    <xdr:ext cx="405111" cy="259045"/>
    <xdr:sp macro="" textlink="">
      <xdr:nvSpPr>
        <xdr:cNvPr id="777" name="n_2aveValue【消防施設】&#10;有形固定資産減価償却率"/>
        <xdr:cNvSpPr txBox="1"/>
      </xdr:nvSpPr>
      <xdr:spPr>
        <a:xfrm>
          <a:off x="12960994" y="13468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25416</xdr:rowOff>
    </xdr:from>
    <xdr:ext cx="405111" cy="259045"/>
    <xdr:sp macro="" textlink="">
      <xdr:nvSpPr>
        <xdr:cNvPr id="778" name="n_3aveValue【消防施設】&#10;有形固定資産減価償却率"/>
        <xdr:cNvSpPr txBox="1"/>
      </xdr:nvSpPr>
      <xdr:spPr>
        <a:xfrm>
          <a:off x="12167244" y="13404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16273</xdr:rowOff>
    </xdr:from>
    <xdr:ext cx="405111" cy="259045"/>
    <xdr:sp macro="" textlink="">
      <xdr:nvSpPr>
        <xdr:cNvPr id="779" name="n_4aveValue【消防施設】&#10;有形固定資産減価償却率"/>
        <xdr:cNvSpPr txBox="1"/>
      </xdr:nvSpPr>
      <xdr:spPr>
        <a:xfrm>
          <a:off x="11354444" y="13395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116603</xdr:rowOff>
    </xdr:from>
    <xdr:ext cx="405111" cy="259045"/>
    <xdr:sp macro="" textlink="">
      <xdr:nvSpPr>
        <xdr:cNvPr id="780" name="n_1mainValue【消防施設】&#10;有形固定資産減価償却率"/>
        <xdr:cNvSpPr txBox="1"/>
      </xdr:nvSpPr>
      <xdr:spPr>
        <a:xfrm>
          <a:off x="13742044" y="14321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34307</xdr:rowOff>
    </xdr:from>
    <xdr:ext cx="405111" cy="259045"/>
    <xdr:sp macro="" textlink="">
      <xdr:nvSpPr>
        <xdr:cNvPr id="781" name="n_2mainValue【消防施設】&#10;有形固定資産減価償却率"/>
        <xdr:cNvSpPr txBox="1"/>
      </xdr:nvSpPr>
      <xdr:spPr>
        <a:xfrm>
          <a:off x="12960994" y="1423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80027</xdr:rowOff>
    </xdr:from>
    <xdr:ext cx="405111" cy="259045"/>
    <xdr:sp macro="" textlink="">
      <xdr:nvSpPr>
        <xdr:cNvPr id="782" name="n_3mainValue【消防施設】&#10;有形固定資産減価償却率"/>
        <xdr:cNvSpPr txBox="1"/>
      </xdr:nvSpPr>
      <xdr:spPr>
        <a:xfrm>
          <a:off x="121672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66312</xdr:rowOff>
    </xdr:from>
    <xdr:ext cx="405111" cy="259045"/>
    <xdr:sp macro="" textlink="">
      <xdr:nvSpPr>
        <xdr:cNvPr id="783" name="n_4mainValue【消防施設】&#10;有形固定資産減価償却率"/>
        <xdr:cNvSpPr txBox="1"/>
      </xdr:nvSpPr>
      <xdr:spPr>
        <a:xfrm>
          <a:off x="11354444" y="1427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4" name="テキスト ボックス 793"/>
        <xdr:cNvSpPr txBox="1"/>
      </xdr:nvSpPr>
      <xdr:spPr>
        <a:xfrm>
          <a:off x="160491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5" name="直線コネクタ 794"/>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6" name="テキスト ボックス 795"/>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7" name="直線コネクタ 796"/>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8" name="テキスト ボックス 797"/>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9" name="直線コネクタ 798"/>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0" name="テキスト ボックス 799"/>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1" name="直線コネクタ 800"/>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2" name="テキスト ボックス 801"/>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3" name="直線コネクタ 802"/>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4" name="テキスト ボックス 803"/>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5" name="直線コネクタ 804"/>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6" name="テキスト ボックス 805"/>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70757</xdr:rowOff>
    </xdr:from>
    <xdr:to>
      <xdr:col>116</xdr:col>
      <xdr:colOff>62864</xdr:colOff>
      <xdr:row>85</xdr:row>
      <xdr:rowOff>111579</xdr:rowOff>
    </xdr:to>
    <xdr:cxnSp macro="">
      <xdr:nvCxnSpPr>
        <xdr:cNvPr id="810" name="直線コネクタ 809"/>
        <xdr:cNvCxnSpPr/>
      </xdr:nvCxnSpPr>
      <xdr:spPr>
        <a:xfrm flipV="1">
          <a:off x="19951064" y="12954907"/>
          <a:ext cx="0" cy="1196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macro="" textlink="">
      <xdr:nvSpPr>
        <xdr:cNvPr id="811" name="【消防施設】&#10;一人当たり面積最小値テキスト"/>
        <xdr:cNvSpPr txBox="1"/>
      </xdr:nvSpPr>
      <xdr:spPr>
        <a:xfrm>
          <a:off x="19989800" y="1415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12" name="直線コネクタ 811"/>
        <xdr:cNvCxnSpPr/>
      </xdr:nvCxnSpPr>
      <xdr:spPr>
        <a:xfrm>
          <a:off x="19881850" y="141514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17434</xdr:rowOff>
    </xdr:from>
    <xdr:ext cx="469744" cy="259045"/>
    <xdr:sp macro="" textlink="">
      <xdr:nvSpPr>
        <xdr:cNvPr id="813" name="【消防施設】&#10;一人当たり面積最大値テキスト"/>
        <xdr:cNvSpPr txBox="1"/>
      </xdr:nvSpPr>
      <xdr:spPr>
        <a:xfrm>
          <a:off x="19989800" y="1273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70757</xdr:rowOff>
    </xdr:from>
    <xdr:to>
      <xdr:col>116</xdr:col>
      <xdr:colOff>152400</xdr:colOff>
      <xdr:row>78</xdr:row>
      <xdr:rowOff>70757</xdr:rowOff>
    </xdr:to>
    <xdr:cxnSp macro="">
      <xdr:nvCxnSpPr>
        <xdr:cNvPr id="814" name="直線コネクタ 813"/>
        <xdr:cNvCxnSpPr/>
      </xdr:nvCxnSpPr>
      <xdr:spPr>
        <a:xfrm>
          <a:off x="19881850" y="129549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10177</xdr:rowOff>
    </xdr:from>
    <xdr:ext cx="469744" cy="259045"/>
    <xdr:sp macro="" textlink="">
      <xdr:nvSpPr>
        <xdr:cNvPr id="815" name="【消防施設】&#10;一人当たり面積平均値テキスト"/>
        <xdr:cNvSpPr txBox="1"/>
      </xdr:nvSpPr>
      <xdr:spPr>
        <a:xfrm>
          <a:off x="19989800" y="13389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6" name="フローチャート: 判断 815"/>
        <xdr:cNvSpPr/>
      </xdr:nvSpPr>
      <xdr:spPr>
        <a:xfrm>
          <a:off x="19900900" y="13538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7" name="フローチャート: 判断 816"/>
        <xdr:cNvSpPr/>
      </xdr:nvSpPr>
      <xdr:spPr>
        <a:xfrm>
          <a:off x="19157950" y="135971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52614</xdr:rowOff>
    </xdr:from>
    <xdr:to>
      <xdr:col>107</xdr:col>
      <xdr:colOff>101600</xdr:colOff>
      <xdr:row>82</xdr:row>
      <xdr:rowOff>154214</xdr:rowOff>
    </xdr:to>
    <xdr:sp macro="" textlink="">
      <xdr:nvSpPr>
        <xdr:cNvPr id="818" name="フローチャート: 判断 817"/>
        <xdr:cNvSpPr/>
      </xdr:nvSpPr>
      <xdr:spPr>
        <a:xfrm>
          <a:off x="18345150" y="135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85271</xdr:rowOff>
    </xdr:from>
    <xdr:to>
      <xdr:col>102</xdr:col>
      <xdr:colOff>165100</xdr:colOff>
      <xdr:row>83</xdr:row>
      <xdr:rowOff>15421</xdr:rowOff>
    </xdr:to>
    <xdr:sp macro="" textlink="">
      <xdr:nvSpPr>
        <xdr:cNvPr id="819" name="フローチャート: 判断 818"/>
        <xdr:cNvSpPr/>
      </xdr:nvSpPr>
      <xdr:spPr>
        <a:xfrm>
          <a:off x="17551400" y="136298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820" name="フローチャート: 判断 819"/>
        <xdr:cNvSpPr/>
      </xdr:nvSpPr>
      <xdr:spPr>
        <a:xfrm>
          <a:off x="16757650" y="136298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19957</xdr:rowOff>
    </xdr:from>
    <xdr:to>
      <xdr:col>116</xdr:col>
      <xdr:colOff>114300</xdr:colOff>
      <xdr:row>82</xdr:row>
      <xdr:rowOff>121557</xdr:rowOff>
    </xdr:to>
    <xdr:sp macro="" textlink="">
      <xdr:nvSpPr>
        <xdr:cNvPr id="826" name="楕円 825"/>
        <xdr:cNvSpPr/>
      </xdr:nvSpPr>
      <xdr:spPr>
        <a:xfrm>
          <a:off x="19900900" y="1356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169834</xdr:rowOff>
    </xdr:from>
    <xdr:ext cx="469744" cy="259045"/>
    <xdr:sp macro="" textlink="">
      <xdr:nvSpPr>
        <xdr:cNvPr id="827" name="【消防施設】&#10;一人当たり面積該当値テキスト"/>
        <xdr:cNvSpPr txBox="1"/>
      </xdr:nvSpPr>
      <xdr:spPr>
        <a:xfrm>
          <a:off x="19989800" y="1354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19957</xdr:rowOff>
    </xdr:from>
    <xdr:to>
      <xdr:col>112</xdr:col>
      <xdr:colOff>38100</xdr:colOff>
      <xdr:row>82</xdr:row>
      <xdr:rowOff>121557</xdr:rowOff>
    </xdr:to>
    <xdr:sp macro="" textlink="">
      <xdr:nvSpPr>
        <xdr:cNvPr id="828" name="楕円 827"/>
        <xdr:cNvSpPr/>
      </xdr:nvSpPr>
      <xdr:spPr>
        <a:xfrm>
          <a:off x="19157950" y="135645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70757</xdr:rowOff>
    </xdr:from>
    <xdr:to>
      <xdr:col>116</xdr:col>
      <xdr:colOff>63500</xdr:colOff>
      <xdr:row>82</xdr:row>
      <xdr:rowOff>70757</xdr:rowOff>
    </xdr:to>
    <xdr:cxnSp macro="">
      <xdr:nvCxnSpPr>
        <xdr:cNvPr id="829" name="直線コネクタ 828"/>
        <xdr:cNvCxnSpPr/>
      </xdr:nvCxnSpPr>
      <xdr:spPr>
        <a:xfrm>
          <a:off x="19202400" y="13615307"/>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19957</xdr:rowOff>
    </xdr:from>
    <xdr:to>
      <xdr:col>107</xdr:col>
      <xdr:colOff>101600</xdr:colOff>
      <xdr:row>82</xdr:row>
      <xdr:rowOff>121557</xdr:rowOff>
    </xdr:to>
    <xdr:sp macro="" textlink="">
      <xdr:nvSpPr>
        <xdr:cNvPr id="830" name="楕円 829"/>
        <xdr:cNvSpPr/>
      </xdr:nvSpPr>
      <xdr:spPr>
        <a:xfrm>
          <a:off x="18345150" y="1356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70757</xdr:rowOff>
    </xdr:from>
    <xdr:to>
      <xdr:col>111</xdr:col>
      <xdr:colOff>177800</xdr:colOff>
      <xdr:row>82</xdr:row>
      <xdr:rowOff>70757</xdr:rowOff>
    </xdr:to>
    <xdr:cxnSp macro="">
      <xdr:nvCxnSpPr>
        <xdr:cNvPr id="831" name="直線コネクタ 830"/>
        <xdr:cNvCxnSpPr/>
      </xdr:nvCxnSpPr>
      <xdr:spPr>
        <a:xfrm>
          <a:off x="18395950" y="1361530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117929</xdr:rowOff>
    </xdr:from>
    <xdr:to>
      <xdr:col>102</xdr:col>
      <xdr:colOff>165100</xdr:colOff>
      <xdr:row>83</xdr:row>
      <xdr:rowOff>48079</xdr:rowOff>
    </xdr:to>
    <xdr:sp macro="" textlink="">
      <xdr:nvSpPr>
        <xdr:cNvPr id="832" name="楕円 831"/>
        <xdr:cNvSpPr/>
      </xdr:nvSpPr>
      <xdr:spPr>
        <a:xfrm>
          <a:off x="17551400" y="136624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70757</xdr:rowOff>
    </xdr:from>
    <xdr:to>
      <xdr:col>107</xdr:col>
      <xdr:colOff>50800</xdr:colOff>
      <xdr:row>82</xdr:row>
      <xdr:rowOff>168729</xdr:rowOff>
    </xdr:to>
    <xdr:cxnSp macro="">
      <xdr:nvCxnSpPr>
        <xdr:cNvPr id="833" name="直線コネクタ 832"/>
        <xdr:cNvCxnSpPr/>
      </xdr:nvCxnSpPr>
      <xdr:spPr>
        <a:xfrm flipV="1">
          <a:off x="17602200" y="13615307"/>
          <a:ext cx="793750" cy="9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150586</xdr:rowOff>
    </xdr:from>
    <xdr:to>
      <xdr:col>98</xdr:col>
      <xdr:colOff>38100</xdr:colOff>
      <xdr:row>83</xdr:row>
      <xdr:rowOff>80736</xdr:rowOff>
    </xdr:to>
    <xdr:sp macro="" textlink="">
      <xdr:nvSpPr>
        <xdr:cNvPr id="834" name="楕円 833"/>
        <xdr:cNvSpPr/>
      </xdr:nvSpPr>
      <xdr:spPr>
        <a:xfrm>
          <a:off x="16757650" y="136951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168729</xdr:rowOff>
    </xdr:from>
    <xdr:to>
      <xdr:col>102</xdr:col>
      <xdr:colOff>114300</xdr:colOff>
      <xdr:row>83</xdr:row>
      <xdr:rowOff>29936</xdr:rowOff>
    </xdr:to>
    <xdr:cxnSp macro="">
      <xdr:nvCxnSpPr>
        <xdr:cNvPr id="835" name="直線コネクタ 834"/>
        <xdr:cNvCxnSpPr/>
      </xdr:nvCxnSpPr>
      <xdr:spPr>
        <a:xfrm flipV="1">
          <a:off x="16802100" y="13706929"/>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836" name="n_1aveValue【消防施設】&#10;一人当たり面積"/>
        <xdr:cNvSpPr txBox="1"/>
      </xdr:nvSpPr>
      <xdr:spPr>
        <a:xfrm>
          <a:off x="18980227" y="1368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145341</xdr:rowOff>
    </xdr:from>
    <xdr:ext cx="469744" cy="259045"/>
    <xdr:sp macro="" textlink="">
      <xdr:nvSpPr>
        <xdr:cNvPr id="837" name="n_2aveValue【消防施設】&#10;一人当たり面積"/>
        <xdr:cNvSpPr txBox="1"/>
      </xdr:nvSpPr>
      <xdr:spPr>
        <a:xfrm>
          <a:off x="18180127" y="1368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31948</xdr:rowOff>
    </xdr:from>
    <xdr:ext cx="469744" cy="259045"/>
    <xdr:sp macro="" textlink="">
      <xdr:nvSpPr>
        <xdr:cNvPr id="838" name="n_3aveValue【消防施設】&#10;一人当たり面積"/>
        <xdr:cNvSpPr txBox="1"/>
      </xdr:nvSpPr>
      <xdr:spPr>
        <a:xfrm>
          <a:off x="17386377" y="1341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839" name="n_4aveValue【消防施設】&#10;一人当たり面積"/>
        <xdr:cNvSpPr txBox="1"/>
      </xdr:nvSpPr>
      <xdr:spPr>
        <a:xfrm>
          <a:off x="16592627" y="1341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138084</xdr:rowOff>
    </xdr:from>
    <xdr:ext cx="469744" cy="259045"/>
    <xdr:sp macro="" textlink="">
      <xdr:nvSpPr>
        <xdr:cNvPr id="840" name="n_1mainValue【消防施設】&#10;一人当たり面積"/>
        <xdr:cNvSpPr txBox="1"/>
      </xdr:nvSpPr>
      <xdr:spPr>
        <a:xfrm>
          <a:off x="18980227" y="1335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138084</xdr:rowOff>
    </xdr:from>
    <xdr:ext cx="469744" cy="259045"/>
    <xdr:sp macro="" textlink="">
      <xdr:nvSpPr>
        <xdr:cNvPr id="841" name="n_2mainValue【消防施設】&#10;一人当たり面積"/>
        <xdr:cNvSpPr txBox="1"/>
      </xdr:nvSpPr>
      <xdr:spPr>
        <a:xfrm>
          <a:off x="18180127" y="1335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39206</xdr:rowOff>
    </xdr:from>
    <xdr:ext cx="469744" cy="259045"/>
    <xdr:sp macro="" textlink="">
      <xdr:nvSpPr>
        <xdr:cNvPr id="842" name="n_3mainValue【消防施設】&#10;一人当たり面積"/>
        <xdr:cNvSpPr txBox="1"/>
      </xdr:nvSpPr>
      <xdr:spPr>
        <a:xfrm>
          <a:off x="17386377" y="1374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71863</xdr:rowOff>
    </xdr:from>
    <xdr:ext cx="469744" cy="259045"/>
    <xdr:sp macro="" textlink="">
      <xdr:nvSpPr>
        <xdr:cNvPr id="843" name="n_4mainValue【消防施設】&#10;一人当たり面積"/>
        <xdr:cNvSpPr txBox="1"/>
      </xdr:nvSpPr>
      <xdr:spPr>
        <a:xfrm>
          <a:off x="16592627" y="1378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4" name="テキスト ボックス 853"/>
        <xdr:cNvSpPr txBox="1"/>
      </xdr:nvSpPr>
      <xdr:spPr>
        <a:xfrm>
          <a:off x="10842791" y="183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5" name="直線コネクタ 854"/>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6" name="テキスト ボックス 855"/>
        <xdr:cNvSpPr txBox="1"/>
      </xdr:nvSpPr>
      <xdr:spPr>
        <a:xfrm>
          <a:off x="10842791" y="180097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7" name="直線コネクタ 856"/>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8" name="テキスト ボックス 857"/>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9" name="直線コネクタ 858"/>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0" name="テキスト ボックス 859"/>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1" name="直線コネクタ 860"/>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2" name="テキスト ボックス 861"/>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3" name="直線コネクタ 862"/>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4" name="テキスト ボックス 863"/>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5" name="直線コネクタ 864"/>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6" name="テキスト ボックス 865"/>
        <xdr:cNvSpPr txBox="1"/>
      </xdr:nvSpPr>
      <xdr:spPr>
        <a:xfrm>
          <a:off x="10842791" y="163768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7" name="直線コネクタ 866"/>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8" name="テキスト ボックス 867"/>
        <xdr:cNvSpPr txBox="1"/>
      </xdr:nvSpPr>
      <xdr:spPr>
        <a:xfrm>
          <a:off x="108427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112123</xdr:rowOff>
    </xdr:from>
    <xdr:to>
      <xdr:col>85</xdr:col>
      <xdr:colOff>126364</xdr:colOff>
      <xdr:row>107</xdr:row>
      <xdr:rowOff>152944</xdr:rowOff>
    </xdr:to>
    <xdr:cxnSp macro="">
      <xdr:nvCxnSpPr>
        <xdr:cNvPr id="870" name="直線コネクタ 869"/>
        <xdr:cNvCxnSpPr/>
      </xdr:nvCxnSpPr>
      <xdr:spPr>
        <a:xfrm flipV="1">
          <a:off x="14699614" y="16685623"/>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156771</xdr:rowOff>
    </xdr:from>
    <xdr:ext cx="405111" cy="259045"/>
    <xdr:sp macro="" textlink="">
      <xdr:nvSpPr>
        <xdr:cNvPr id="871" name="【庁舎】&#10;有形固定資産減価償却率最小値テキスト"/>
        <xdr:cNvSpPr txBox="1"/>
      </xdr:nvSpPr>
      <xdr:spPr>
        <a:xfrm>
          <a:off x="14738350" y="1793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152944</xdr:rowOff>
    </xdr:from>
    <xdr:to>
      <xdr:col>86</xdr:col>
      <xdr:colOff>25400</xdr:colOff>
      <xdr:row>107</xdr:row>
      <xdr:rowOff>152944</xdr:rowOff>
    </xdr:to>
    <xdr:cxnSp macro="">
      <xdr:nvCxnSpPr>
        <xdr:cNvPr id="872" name="直線コネクタ 871"/>
        <xdr:cNvCxnSpPr/>
      </xdr:nvCxnSpPr>
      <xdr:spPr>
        <a:xfrm>
          <a:off x="14611350" y="179265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58800</xdr:rowOff>
    </xdr:from>
    <xdr:ext cx="405111" cy="259045"/>
    <xdr:sp macro="" textlink="">
      <xdr:nvSpPr>
        <xdr:cNvPr id="873" name="【庁舎】&#10;有形固定資産減価償却率最大値テキスト"/>
        <xdr:cNvSpPr txBox="1"/>
      </xdr:nvSpPr>
      <xdr:spPr>
        <a:xfrm>
          <a:off x="14738350" y="16460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112123</xdr:rowOff>
    </xdr:from>
    <xdr:to>
      <xdr:col>86</xdr:col>
      <xdr:colOff>25400</xdr:colOff>
      <xdr:row>100</xdr:row>
      <xdr:rowOff>112123</xdr:rowOff>
    </xdr:to>
    <xdr:cxnSp macro="">
      <xdr:nvCxnSpPr>
        <xdr:cNvPr id="874" name="直線コネクタ 873"/>
        <xdr:cNvCxnSpPr/>
      </xdr:nvCxnSpPr>
      <xdr:spPr>
        <a:xfrm>
          <a:off x="14611350" y="166856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74040</xdr:rowOff>
    </xdr:from>
    <xdr:ext cx="405111" cy="259045"/>
    <xdr:sp macro="" textlink="">
      <xdr:nvSpPr>
        <xdr:cNvPr id="875" name="【庁舎】&#10;有形固定資産減価償却率平均値テキスト"/>
        <xdr:cNvSpPr txBox="1"/>
      </xdr:nvSpPr>
      <xdr:spPr>
        <a:xfrm>
          <a:off x="14738350" y="17161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95613</xdr:rowOff>
    </xdr:from>
    <xdr:to>
      <xdr:col>85</xdr:col>
      <xdr:colOff>177800</xdr:colOff>
      <xdr:row>104</xdr:row>
      <xdr:rowOff>25763</xdr:rowOff>
    </xdr:to>
    <xdr:sp macro="" textlink="">
      <xdr:nvSpPr>
        <xdr:cNvPr id="876" name="フローチャート: 判断 875"/>
        <xdr:cNvSpPr/>
      </xdr:nvSpPr>
      <xdr:spPr>
        <a:xfrm>
          <a:off x="14649450" y="1718346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98879</xdr:rowOff>
    </xdr:from>
    <xdr:to>
      <xdr:col>81</xdr:col>
      <xdr:colOff>101600</xdr:colOff>
      <xdr:row>104</xdr:row>
      <xdr:rowOff>29029</xdr:rowOff>
    </xdr:to>
    <xdr:sp macro="" textlink="">
      <xdr:nvSpPr>
        <xdr:cNvPr id="877" name="フローチャート: 判断 876"/>
        <xdr:cNvSpPr/>
      </xdr:nvSpPr>
      <xdr:spPr>
        <a:xfrm>
          <a:off x="13887450" y="17186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115207</xdr:rowOff>
    </xdr:from>
    <xdr:to>
      <xdr:col>76</xdr:col>
      <xdr:colOff>165100</xdr:colOff>
      <xdr:row>104</xdr:row>
      <xdr:rowOff>45357</xdr:rowOff>
    </xdr:to>
    <xdr:sp macro="" textlink="">
      <xdr:nvSpPr>
        <xdr:cNvPr id="878" name="フローチャート: 判断 877"/>
        <xdr:cNvSpPr/>
      </xdr:nvSpPr>
      <xdr:spPr>
        <a:xfrm>
          <a:off x="13093700" y="17203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134801</xdr:rowOff>
    </xdr:from>
    <xdr:to>
      <xdr:col>72</xdr:col>
      <xdr:colOff>38100</xdr:colOff>
      <xdr:row>104</xdr:row>
      <xdr:rowOff>64951</xdr:rowOff>
    </xdr:to>
    <xdr:sp macro="" textlink="">
      <xdr:nvSpPr>
        <xdr:cNvPr id="879" name="フローチャート: 判断 878"/>
        <xdr:cNvSpPr/>
      </xdr:nvSpPr>
      <xdr:spPr>
        <a:xfrm>
          <a:off x="12299950" y="172226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134801</xdr:rowOff>
    </xdr:from>
    <xdr:to>
      <xdr:col>67</xdr:col>
      <xdr:colOff>101600</xdr:colOff>
      <xdr:row>104</xdr:row>
      <xdr:rowOff>64951</xdr:rowOff>
    </xdr:to>
    <xdr:sp macro="" textlink="">
      <xdr:nvSpPr>
        <xdr:cNvPr id="880" name="フローチャート: 判断 879"/>
        <xdr:cNvSpPr/>
      </xdr:nvSpPr>
      <xdr:spPr>
        <a:xfrm>
          <a:off x="11487150" y="17222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1" name="テキスト ボックス 880"/>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2" name="テキスト ボックス 881"/>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3" name="テキスト ボックス 882"/>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4" name="テキスト ボックス 883"/>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5" name="テキスト ボックス 884"/>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103777</xdr:rowOff>
    </xdr:from>
    <xdr:to>
      <xdr:col>85</xdr:col>
      <xdr:colOff>177800</xdr:colOff>
      <xdr:row>103</xdr:row>
      <xdr:rowOff>33927</xdr:rowOff>
    </xdr:to>
    <xdr:sp macro="" textlink="">
      <xdr:nvSpPr>
        <xdr:cNvPr id="886" name="楕円 885"/>
        <xdr:cNvSpPr/>
      </xdr:nvSpPr>
      <xdr:spPr>
        <a:xfrm>
          <a:off x="14649450" y="1702017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126654</xdr:rowOff>
    </xdr:from>
    <xdr:ext cx="405111" cy="259045"/>
    <xdr:sp macro="" textlink="">
      <xdr:nvSpPr>
        <xdr:cNvPr id="887" name="【庁舎】&#10;有形固定資産減価償却率該当値テキスト"/>
        <xdr:cNvSpPr txBox="1"/>
      </xdr:nvSpPr>
      <xdr:spPr>
        <a:xfrm>
          <a:off x="14738350" y="1687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111942</xdr:rowOff>
    </xdr:from>
    <xdr:to>
      <xdr:col>81</xdr:col>
      <xdr:colOff>101600</xdr:colOff>
      <xdr:row>104</xdr:row>
      <xdr:rowOff>42092</xdr:rowOff>
    </xdr:to>
    <xdr:sp macro="" textlink="">
      <xdr:nvSpPr>
        <xdr:cNvPr id="888" name="楕円 887"/>
        <xdr:cNvSpPr/>
      </xdr:nvSpPr>
      <xdr:spPr>
        <a:xfrm>
          <a:off x="13887450" y="1719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154577</xdr:rowOff>
    </xdr:from>
    <xdr:to>
      <xdr:col>85</xdr:col>
      <xdr:colOff>127000</xdr:colOff>
      <xdr:row>103</xdr:row>
      <xdr:rowOff>162742</xdr:rowOff>
    </xdr:to>
    <xdr:cxnSp macro="">
      <xdr:nvCxnSpPr>
        <xdr:cNvPr id="889" name="直線コネクタ 888"/>
        <xdr:cNvCxnSpPr/>
      </xdr:nvCxnSpPr>
      <xdr:spPr>
        <a:xfrm flipV="1">
          <a:off x="13938250" y="17070977"/>
          <a:ext cx="762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126637</xdr:rowOff>
    </xdr:from>
    <xdr:to>
      <xdr:col>76</xdr:col>
      <xdr:colOff>165100</xdr:colOff>
      <xdr:row>103</xdr:row>
      <xdr:rowOff>56787</xdr:rowOff>
    </xdr:to>
    <xdr:sp macro="" textlink="">
      <xdr:nvSpPr>
        <xdr:cNvPr id="890" name="楕円 889"/>
        <xdr:cNvSpPr/>
      </xdr:nvSpPr>
      <xdr:spPr>
        <a:xfrm>
          <a:off x="13093700" y="1704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5987</xdr:rowOff>
    </xdr:from>
    <xdr:to>
      <xdr:col>81</xdr:col>
      <xdr:colOff>50800</xdr:colOff>
      <xdr:row>103</xdr:row>
      <xdr:rowOff>162742</xdr:rowOff>
    </xdr:to>
    <xdr:cxnSp macro="">
      <xdr:nvCxnSpPr>
        <xdr:cNvPr id="891" name="直線コネクタ 890"/>
        <xdr:cNvCxnSpPr/>
      </xdr:nvCxnSpPr>
      <xdr:spPr>
        <a:xfrm>
          <a:off x="13144500" y="17093837"/>
          <a:ext cx="79375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82550</xdr:rowOff>
    </xdr:from>
    <xdr:to>
      <xdr:col>72</xdr:col>
      <xdr:colOff>38100</xdr:colOff>
      <xdr:row>104</xdr:row>
      <xdr:rowOff>12700</xdr:rowOff>
    </xdr:to>
    <xdr:sp macro="" textlink="">
      <xdr:nvSpPr>
        <xdr:cNvPr id="892" name="楕円 891"/>
        <xdr:cNvSpPr/>
      </xdr:nvSpPr>
      <xdr:spPr>
        <a:xfrm>
          <a:off x="12299950" y="17170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5987</xdr:rowOff>
    </xdr:from>
    <xdr:to>
      <xdr:col>76</xdr:col>
      <xdr:colOff>114300</xdr:colOff>
      <xdr:row>103</xdr:row>
      <xdr:rowOff>133350</xdr:rowOff>
    </xdr:to>
    <xdr:cxnSp macro="">
      <xdr:nvCxnSpPr>
        <xdr:cNvPr id="893" name="直線コネクタ 892"/>
        <xdr:cNvCxnSpPr/>
      </xdr:nvCxnSpPr>
      <xdr:spPr>
        <a:xfrm flipV="1">
          <a:off x="12344400" y="17093837"/>
          <a:ext cx="8001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95613</xdr:rowOff>
    </xdr:from>
    <xdr:to>
      <xdr:col>67</xdr:col>
      <xdr:colOff>101600</xdr:colOff>
      <xdr:row>104</xdr:row>
      <xdr:rowOff>25763</xdr:rowOff>
    </xdr:to>
    <xdr:sp macro="" textlink="">
      <xdr:nvSpPr>
        <xdr:cNvPr id="894" name="楕円 893"/>
        <xdr:cNvSpPr/>
      </xdr:nvSpPr>
      <xdr:spPr>
        <a:xfrm>
          <a:off x="11487150" y="171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133350</xdr:rowOff>
    </xdr:from>
    <xdr:to>
      <xdr:col>71</xdr:col>
      <xdr:colOff>177800</xdr:colOff>
      <xdr:row>103</xdr:row>
      <xdr:rowOff>146413</xdr:rowOff>
    </xdr:to>
    <xdr:cxnSp macro="">
      <xdr:nvCxnSpPr>
        <xdr:cNvPr id="895" name="直線コネクタ 894"/>
        <xdr:cNvCxnSpPr/>
      </xdr:nvCxnSpPr>
      <xdr:spPr>
        <a:xfrm flipV="1">
          <a:off x="11537950" y="17221200"/>
          <a:ext cx="8064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45556</xdr:rowOff>
    </xdr:from>
    <xdr:ext cx="405111" cy="259045"/>
    <xdr:sp macro="" textlink="">
      <xdr:nvSpPr>
        <xdr:cNvPr id="896" name="n_1aveValue【庁舎】&#10;有形固定資産減価償却率"/>
        <xdr:cNvSpPr txBox="1"/>
      </xdr:nvSpPr>
      <xdr:spPr>
        <a:xfrm>
          <a:off x="13742044" y="16961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36484</xdr:rowOff>
    </xdr:from>
    <xdr:ext cx="405111" cy="259045"/>
    <xdr:sp macro="" textlink="">
      <xdr:nvSpPr>
        <xdr:cNvPr id="897" name="n_2aveValue【庁舎】&#10;有形固定資産減価償却率"/>
        <xdr:cNvSpPr txBox="1"/>
      </xdr:nvSpPr>
      <xdr:spPr>
        <a:xfrm>
          <a:off x="12960994" y="17295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56078</xdr:rowOff>
    </xdr:from>
    <xdr:ext cx="405111" cy="259045"/>
    <xdr:sp macro="" textlink="">
      <xdr:nvSpPr>
        <xdr:cNvPr id="898" name="n_3aveValue【庁舎】&#10;有形固定資産減価償却率"/>
        <xdr:cNvSpPr txBox="1"/>
      </xdr:nvSpPr>
      <xdr:spPr>
        <a:xfrm>
          <a:off x="12167244" y="17315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56078</xdr:rowOff>
    </xdr:from>
    <xdr:ext cx="405111" cy="259045"/>
    <xdr:sp macro="" textlink="">
      <xdr:nvSpPr>
        <xdr:cNvPr id="899" name="n_4aveValue【庁舎】&#10;有形固定資産減価償却率"/>
        <xdr:cNvSpPr txBox="1"/>
      </xdr:nvSpPr>
      <xdr:spPr>
        <a:xfrm>
          <a:off x="11354444" y="17315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33219</xdr:rowOff>
    </xdr:from>
    <xdr:ext cx="405111" cy="259045"/>
    <xdr:sp macro="" textlink="">
      <xdr:nvSpPr>
        <xdr:cNvPr id="900" name="n_1mainValue【庁舎】&#10;有形固定資産減価償却率"/>
        <xdr:cNvSpPr txBox="1"/>
      </xdr:nvSpPr>
      <xdr:spPr>
        <a:xfrm>
          <a:off x="13742044" y="17292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73314</xdr:rowOff>
    </xdr:from>
    <xdr:ext cx="405111" cy="259045"/>
    <xdr:sp macro="" textlink="">
      <xdr:nvSpPr>
        <xdr:cNvPr id="901" name="n_2mainValue【庁舎】&#10;有形固定資産減価償却率"/>
        <xdr:cNvSpPr txBox="1"/>
      </xdr:nvSpPr>
      <xdr:spPr>
        <a:xfrm>
          <a:off x="12960994" y="1681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29227</xdr:rowOff>
    </xdr:from>
    <xdr:ext cx="405111" cy="259045"/>
    <xdr:sp macro="" textlink="">
      <xdr:nvSpPr>
        <xdr:cNvPr id="902" name="n_3mainValue【庁舎】&#10;有形固定資産減価償却率"/>
        <xdr:cNvSpPr txBox="1"/>
      </xdr:nvSpPr>
      <xdr:spPr>
        <a:xfrm>
          <a:off x="12167244" y="1694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42290</xdr:rowOff>
    </xdr:from>
    <xdr:ext cx="405111" cy="259045"/>
    <xdr:sp macro="" textlink="">
      <xdr:nvSpPr>
        <xdr:cNvPr id="903" name="n_4mainValue【庁舎】&#10;有形固定資産減価償却率"/>
        <xdr:cNvSpPr txBox="1"/>
      </xdr:nvSpPr>
      <xdr:spPr>
        <a:xfrm>
          <a:off x="11354444" y="1695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4" name="テキスト ボックス 913"/>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19050</xdr:rowOff>
    </xdr:from>
    <xdr:to>
      <xdr:col>116</xdr:col>
      <xdr:colOff>62864</xdr:colOff>
      <xdr:row>108</xdr:row>
      <xdr:rowOff>140208</xdr:rowOff>
    </xdr:to>
    <xdr:cxnSp macro="">
      <xdr:nvCxnSpPr>
        <xdr:cNvPr id="926" name="直線コネクタ 925"/>
        <xdr:cNvCxnSpPr/>
      </xdr:nvCxnSpPr>
      <xdr:spPr>
        <a:xfrm flipV="1">
          <a:off x="19951064" y="1676400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144035</xdr:rowOff>
    </xdr:from>
    <xdr:ext cx="469744" cy="259045"/>
    <xdr:sp macro="" textlink="">
      <xdr:nvSpPr>
        <xdr:cNvPr id="927" name="【庁舎】&#10;一人当たり面積最小値テキスト"/>
        <xdr:cNvSpPr txBox="1"/>
      </xdr:nvSpPr>
      <xdr:spPr>
        <a:xfrm>
          <a:off x="19989800" y="18089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140208</xdr:rowOff>
    </xdr:from>
    <xdr:to>
      <xdr:col>116</xdr:col>
      <xdr:colOff>152400</xdr:colOff>
      <xdr:row>108</xdr:row>
      <xdr:rowOff>140208</xdr:rowOff>
    </xdr:to>
    <xdr:cxnSp macro="">
      <xdr:nvCxnSpPr>
        <xdr:cNvPr id="928" name="直線コネクタ 927"/>
        <xdr:cNvCxnSpPr/>
      </xdr:nvCxnSpPr>
      <xdr:spPr>
        <a:xfrm>
          <a:off x="19881850" y="18085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137177</xdr:rowOff>
    </xdr:from>
    <xdr:ext cx="469744" cy="259045"/>
    <xdr:sp macro="" textlink="">
      <xdr:nvSpPr>
        <xdr:cNvPr id="929" name="【庁舎】&#10;一人当たり面積最大値テキスト"/>
        <xdr:cNvSpPr txBox="1"/>
      </xdr:nvSpPr>
      <xdr:spPr>
        <a:xfrm>
          <a:off x="1998980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19050</xdr:rowOff>
    </xdr:from>
    <xdr:to>
      <xdr:col>116</xdr:col>
      <xdr:colOff>152400</xdr:colOff>
      <xdr:row>101</xdr:row>
      <xdr:rowOff>19050</xdr:rowOff>
    </xdr:to>
    <xdr:cxnSp macro="">
      <xdr:nvCxnSpPr>
        <xdr:cNvPr id="930" name="直線コネクタ 929"/>
        <xdr:cNvCxnSpPr/>
      </xdr:nvCxnSpPr>
      <xdr:spPr>
        <a:xfrm>
          <a:off x="19881850" y="16764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154703</xdr:rowOff>
    </xdr:from>
    <xdr:ext cx="469744" cy="259045"/>
    <xdr:sp macro="" textlink="">
      <xdr:nvSpPr>
        <xdr:cNvPr id="931" name="【庁舎】&#10;一人当たり面積平均値テキスト"/>
        <xdr:cNvSpPr txBox="1"/>
      </xdr:nvSpPr>
      <xdr:spPr>
        <a:xfrm>
          <a:off x="19989800" y="17756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xdr:rowOff>
    </xdr:from>
    <xdr:to>
      <xdr:col>116</xdr:col>
      <xdr:colOff>114300</xdr:colOff>
      <xdr:row>107</xdr:row>
      <xdr:rowOff>106426</xdr:rowOff>
    </xdr:to>
    <xdr:sp macro="" textlink="">
      <xdr:nvSpPr>
        <xdr:cNvPr id="932" name="フローチャート: 判断 931"/>
        <xdr:cNvSpPr/>
      </xdr:nvSpPr>
      <xdr:spPr>
        <a:xfrm>
          <a:off x="19900900" y="1777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9398</xdr:rowOff>
    </xdr:from>
    <xdr:to>
      <xdr:col>112</xdr:col>
      <xdr:colOff>38100</xdr:colOff>
      <xdr:row>107</xdr:row>
      <xdr:rowOff>110998</xdr:rowOff>
    </xdr:to>
    <xdr:sp macro="" textlink="">
      <xdr:nvSpPr>
        <xdr:cNvPr id="933" name="フローチャート: 判断 932"/>
        <xdr:cNvSpPr/>
      </xdr:nvSpPr>
      <xdr:spPr>
        <a:xfrm>
          <a:off x="19157950" y="1778304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13970</xdr:rowOff>
    </xdr:from>
    <xdr:to>
      <xdr:col>107</xdr:col>
      <xdr:colOff>101600</xdr:colOff>
      <xdr:row>107</xdr:row>
      <xdr:rowOff>115570</xdr:rowOff>
    </xdr:to>
    <xdr:sp macro="" textlink="">
      <xdr:nvSpPr>
        <xdr:cNvPr id="934" name="フローチャート: 判断 933"/>
        <xdr:cNvSpPr/>
      </xdr:nvSpPr>
      <xdr:spPr>
        <a:xfrm>
          <a:off x="1834515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23113</xdr:rowOff>
    </xdr:from>
    <xdr:to>
      <xdr:col>102</xdr:col>
      <xdr:colOff>165100</xdr:colOff>
      <xdr:row>107</xdr:row>
      <xdr:rowOff>124713</xdr:rowOff>
    </xdr:to>
    <xdr:sp macro="" textlink="">
      <xdr:nvSpPr>
        <xdr:cNvPr id="935" name="フローチャート: 判断 934"/>
        <xdr:cNvSpPr/>
      </xdr:nvSpPr>
      <xdr:spPr>
        <a:xfrm>
          <a:off x="175514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936" name="フローチャート: 判断 935"/>
        <xdr:cNvSpPr/>
      </xdr:nvSpPr>
      <xdr:spPr>
        <a:xfrm>
          <a:off x="16757650" y="17810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146558</xdr:rowOff>
    </xdr:from>
    <xdr:to>
      <xdr:col>116</xdr:col>
      <xdr:colOff>114300</xdr:colOff>
      <xdr:row>106</xdr:row>
      <xdr:rowOff>76708</xdr:rowOff>
    </xdr:to>
    <xdr:sp macro="" textlink="">
      <xdr:nvSpPr>
        <xdr:cNvPr id="942" name="楕円 941"/>
        <xdr:cNvSpPr/>
      </xdr:nvSpPr>
      <xdr:spPr>
        <a:xfrm>
          <a:off x="19900900" y="1757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169435</xdr:rowOff>
    </xdr:from>
    <xdr:ext cx="469744" cy="259045"/>
    <xdr:sp macro="" textlink="">
      <xdr:nvSpPr>
        <xdr:cNvPr id="943" name="【庁舎】&#10;一人当たり面積該当値テキスト"/>
        <xdr:cNvSpPr txBox="1"/>
      </xdr:nvSpPr>
      <xdr:spPr>
        <a:xfrm>
          <a:off x="19989800" y="1742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119126</xdr:rowOff>
    </xdr:from>
    <xdr:to>
      <xdr:col>112</xdr:col>
      <xdr:colOff>38100</xdr:colOff>
      <xdr:row>106</xdr:row>
      <xdr:rowOff>49276</xdr:rowOff>
    </xdr:to>
    <xdr:sp macro="" textlink="">
      <xdr:nvSpPr>
        <xdr:cNvPr id="944" name="楕円 943"/>
        <xdr:cNvSpPr/>
      </xdr:nvSpPr>
      <xdr:spPr>
        <a:xfrm>
          <a:off x="19157950" y="175498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169926</xdr:rowOff>
    </xdr:from>
    <xdr:to>
      <xdr:col>116</xdr:col>
      <xdr:colOff>63500</xdr:colOff>
      <xdr:row>106</xdr:row>
      <xdr:rowOff>25908</xdr:rowOff>
    </xdr:to>
    <xdr:cxnSp macro="">
      <xdr:nvCxnSpPr>
        <xdr:cNvPr id="945" name="直線コネクタ 944"/>
        <xdr:cNvCxnSpPr/>
      </xdr:nvCxnSpPr>
      <xdr:spPr>
        <a:xfrm>
          <a:off x="19202400" y="17600676"/>
          <a:ext cx="7493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105411</xdr:rowOff>
    </xdr:from>
    <xdr:to>
      <xdr:col>107</xdr:col>
      <xdr:colOff>101600</xdr:colOff>
      <xdr:row>106</xdr:row>
      <xdr:rowOff>35561</xdr:rowOff>
    </xdr:to>
    <xdr:sp macro="" textlink="">
      <xdr:nvSpPr>
        <xdr:cNvPr id="946" name="楕円 945"/>
        <xdr:cNvSpPr/>
      </xdr:nvSpPr>
      <xdr:spPr>
        <a:xfrm>
          <a:off x="1834515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156211</xdr:rowOff>
    </xdr:from>
    <xdr:to>
      <xdr:col>111</xdr:col>
      <xdr:colOff>177800</xdr:colOff>
      <xdr:row>105</xdr:row>
      <xdr:rowOff>169926</xdr:rowOff>
    </xdr:to>
    <xdr:cxnSp macro="">
      <xdr:nvCxnSpPr>
        <xdr:cNvPr id="947" name="直線コネクタ 946"/>
        <xdr:cNvCxnSpPr/>
      </xdr:nvCxnSpPr>
      <xdr:spPr>
        <a:xfrm>
          <a:off x="18395950" y="17586961"/>
          <a:ext cx="80645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61976</xdr:rowOff>
    </xdr:from>
    <xdr:to>
      <xdr:col>102</xdr:col>
      <xdr:colOff>165100</xdr:colOff>
      <xdr:row>106</xdr:row>
      <xdr:rowOff>163576</xdr:rowOff>
    </xdr:to>
    <xdr:sp macro="" textlink="">
      <xdr:nvSpPr>
        <xdr:cNvPr id="948" name="楕円 947"/>
        <xdr:cNvSpPr/>
      </xdr:nvSpPr>
      <xdr:spPr>
        <a:xfrm>
          <a:off x="17551400" y="176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156211</xdr:rowOff>
    </xdr:from>
    <xdr:to>
      <xdr:col>107</xdr:col>
      <xdr:colOff>50800</xdr:colOff>
      <xdr:row>106</xdr:row>
      <xdr:rowOff>112776</xdr:rowOff>
    </xdr:to>
    <xdr:cxnSp macro="">
      <xdr:nvCxnSpPr>
        <xdr:cNvPr id="949" name="直線コネクタ 948"/>
        <xdr:cNvCxnSpPr/>
      </xdr:nvCxnSpPr>
      <xdr:spPr>
        <a:xfrm flipV="1">
          <a:off x="17602200" y="17586961"/>
          <a:ext cx="79375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950" name="楕円 949"/>
        <xdr:cNvSpPr/>
      </xdr:nvSpPr>
      <xdr:spPr>
        <a:xfrm>
          <a:off x="16757650" y="176504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112776</xdr:rowOff>
    </xdr:to>
    <xdr:cxnSp macro="">
      <xdr:nvCxnSpPr>
        <xdr:cNvPr id="951" name="直線コネクタ 950"/>
        <xdr:cNvCxnSpPr/>
      </xdr:nvCxnSpPr>
      <xdr:spPr>
        <a:xfrm>
          <a:off x="16802100" y="17701261"/>
          <a:ext cx="8001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102125</xdr:rowOff>
    </xdr:from>
    <xdr:ext cx="469744" cy="259045"/>
    <xdr:sp macro="" textlink="">
      <xdr:nvSpPr>
        <xdr:cNvPr id="952" name="n_1aveValue【庁舎】&#10;一人当たり面積"/>
        <xdr:cNvSpPr txBox="1"/>
      </xdr:nvSpPr>
      <xdr:spPr>
        <a:xfrm>
          <a:off x="18980227" y="1787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106697</xdr:rowOff>
    </xdr:from>
    <xdr:ext cx="469744" cy="259045"/>
    <xdr:sp macro="" textlink="">
      <xdr:nvSpPr>
        <xdr:cNvPr id="953" name="n_2aveValue【庁舎】&#10;一人当たり面積"/>
        <xdr:cNvSpPr txBox="1"/>
      </xdr:nvSpPr>
      <xdr:spPr>
        <a:xfrm>
          <a:off x="18180127" y="1788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115840</xdr:rowOff>
    </xdr:from>
    <xdr:ext cx="469744" cy="259045"/>
    <xdr:sp macro="" textlink="">
      <xdr:nvSpPr>
        <xdr:cNvPr id="954" name="n_3aveValue【庁舎】&#10;一人当たり面積"/>
        <xdr:cNvSpPr txBox="1"/>
      </xdr:nvSpPr>
      <xdr:spPr>
        <a:xfrm>
          <a:off x="17386377" y="1788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955" name="n_4aveValue【庁舎】&#10;一人当たり面積"/>
        <xdr:cNvSpPr txBox="1"/>
      </xdr:nvSpPr>
      <xdr:spPr>
        <a:xfrm>
          <a:off x="16592627" y="179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65803</xdr:rowOff>
    </xdr:from>
    <xdr:ext cx="469744" cy="259045"/>
    <xdr:sp macro="" textlink="">
      <xdr:nvSpPr>
        <xdr:cNvPr id="956" name="n_1mainValue【庁舎】&#10;一人当たり面積"/>
        <xdr:cNvSpPr txBox="1"/>
      </xdr:nvSpPr>
      <xdr:spPr>
        <a:xfrm>
          <a:off x="18980227" y="1732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52088</xdr:rowOff>
    </xdr:from>
    <xdr:ext cx="469744" cy="259045"/>
    <xdr:sp macro="" textlink="">
      <xdr:nvSpPr>
        <xdr:cNvPr id="957" name="n_2mainValue【庁舎】&#10;一人当たり面積"/>
        <xdr:cNvSpPr txBox="1"/>
      </xdr:nvSpPr>
      <xdr:spPr>
        <a:xfrm>
          <a:off x="18180127" y="1731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8653</xdr:rowOff>
    </xdr:from>
    <xdr:ext cx="469744" cy="259045"/>
    <xdr:sp macro="" textlink="">
      <xdr:nvSpPr>
        <xdr:cNvPr id="958" name="n_3mainValue【庁舎】&#10;一人当たり面積"/>
        <xdr:cNvSpPr txBox="1"/>
      </xdr:nvSpPr>
      <xdr:spPr>
        <a:xfrm>
          <a:off x="17386377" y="1743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166388</xdr:rowOff>
    </xdr:from>
    <xdr:ext cx="469744" cy="259045"/>
    <xdr:sp macro="" textlink="">
      <xdr:nvSpPr>
        <xdr:cNvPr id="959" name="n_4mainValue【庁舎】&#10;一人当たり面積"/>
        <xdr:cNvSpPr txBox="1"/>
      </xdr:nvSpPr>
      <xdr:spPr>
        <a:xfrm>
          <a:off x="16592627" y="1742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類似団体と比較して、有形固定資産減価償却率が特に高くなっている施設は、消防施設、市民会館である。</a:t>
          </a:r>
        </a:p>
        <a:p>
          <a:r>
            <a:rPr kumimoji="1" lang="ja-JP" altLang="en-US" sz="1300">
              <a:latin typeface="ＭＳ Ｐゴシック" panose="020B0600070205080204" pitchFamily="50" charset="-128"/>
              <a:ea typeface="ＭＳ Ｐゴシック" panose="020B0600070205080204" pitchFamily="50" charset="-128"/>
            </a:rPr>
            <a:t>　これらの施設類型については、現在、灘消防署の建替や、三宮再整備計画に基づく神戸文化ホールの建替計画を進めるなど、老朽化した施設の更新に取り組んでいる。</a:t>
          </a:r>
        </a:p>
        <a:p>
          <a:r>
            <a:rPr kumimoji="1" lang="ja-JP" altLang="en-US" sz="1300">
              <a:latin typeface="ＭＳ Ｐゴシック" panose="020B0600070205080204" pitchFamily="50" charset="-128"/>
              <a:ea typeface="ＭＳ Ｐゴシック" panose="020B0600070205080204" pitchFamily="50" charset="-128"/>
            </a:rPr>
            <a:t>　今後も、計画的な施設整備に取り組むとともに、施設の統廃合や複合化・集約化、再配置などを計画的に進めながら適切な施設管理を実施していく。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5_&#34892;&#36001;&#25919;&#23616;/11_&#36001;&#21209;&#35506;/05%20&#36001;&#25919;&#20225;&#30011;/11%20&#36001;&#25919;&#29366;&#27841;&#36039;&#26009;&#38598;&#31561;/01%20&#36001;&#25919;&#29366;&#27841;&#36039;&#26009;&#38598;/R6&#27770;&#31639;/14_2&#22238;&#30446;&#65288;&#20844;&#20250;&#35336;&#20998;&#65289;/04_&#22269;&#12408;/&#12304;&#36001;&#25919;&#29366;&#27841;&#36039;&#26009;&#38598;&#12305;_281000_&#31070;&#2514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61.6</v>
          </cell>
          <cell r="BX51">
            <v>56.4</v>
          </cell>
          <cell r="CF51">
            <v>60.9</v>
          </cell>
          <cell r="CN51">
            <v>62.6</v>
          </cell>
          <cell r="CV51">
            <v>64.5</v>
          </cell>
        </row>
        <row r="53">
          <cell r="BP53">
            <v>68.8</v>
          </cell>
          <cell r="BX53">
            <v>69.3</v>
          </cell>
          <cell r="CF53">
            <v>70.3</v>
          </cell>
          <cell r="CN53">
            <v>71.2</v>
          </cell>
          <cell r="CV53">
            <v>70.599999999999994</v>
          </cell>
        </row>
        <row r="55">
          <cell r="AN55" t="str">
            <v>類似団体内平均値</v>
          </cell>
          <cell r="BP55">
            <v>86.1</v>
          </cell>
          <cell r="BX55">
            <v>72.8</v>
          </cell>
          <cell r="CF55">
            <v>67.599999999999994</v>
          </cell>
          <cell r="CN55">
            <v>63</v>
          </cell>
          <cell r="CV55">
            <v>59.1</v>
          </cell>
        </row>
        <row r="57">
          <cell r="BP57">
            <v>64.3</v>
          </cell>
          <cell r="BX57">
            <v>65.2</v>
          </cell>
          <cell r="CF57">
            <v>66.2</v>
          </cell>
          <cell r="CN57">
            <v>66.400000000000006</v>
          </cell>
          <cell r="CV57">
            <v>66.900000000000006</v>
          </cell>
        </row>
        <row r="72">
          <cell r="BP72" t="str">
            <v>R02</v>
          </cell>
          <cell r="BX72" t="str">
            <v>R03</v>
          </cell>
          <cell r="CF72" t="str">
            <v>R04</v>
          </cell>
          <cell r="CN72" t="str">
            <v>R05</v>
          </cell>
          <cell r="CV72" t="str">
            <v>R06</v>
          </cell>
        </row>
        <row r="73">
          <cell r="AN73" t="str">
            <v>当該団体値</v>
          </cell>
          <cell r="BP73">
            <v>61.6</v>
          </cell>
          <cell r="BX73">
            <v>56.4</v>
          </cell>
          <cell r="CF73">
            <v>60.9</v>
          </cell>
          <cell r="CN73">
            <v>62.6</v>
          </cell>
          <cell r="CV73">
            <v>64.5</v>
          </cell>
        </row>
        <row r="75">
          <cell r="BP75">
            <v>4.3</v>
          </cell>
          <cell r="BX75">
            <v>4.4000000000000004</v>
          </cell>
          <cell r="CF75">
            <v>4.8</v>
          </cell>
          <cell r="CN75">
            <v>4.9000000000000004</v>
          </cell>
          <cell r="CV75">
            <v>4.9000000000000004</v>
          </cell>
        </row>
        <row r="77">
          <cell r="AN77" t="str">
            <v>類似団体内平均値</v>
          </cell>
          <cell r="BP77">
            <v>86.1</v>
          </cell>
          <cell r="BX77">
            <v>72.8</v>
          </cell>
          <cell r="CF77">
            <v>67.599999999999994</v>
          </cell>
          <cell r="CN77">
            <v>63</v>
          </cell>
          <cell r="CV77">
            <v>59.1</v>
          </cell>
        </row>
        <row r="79">
          <cell r="BP79">
            <v>7.3</v>
          </cell>
          <cell r="BX79">
            <v>7.1</v>
          </cell>
          <cell r="CF79">
            <v>6.8</v>
          </cell>
          <cell r="CN79">
            <v>6.6</v>
          </cell>
          <cell r="CV79">
            <v>6.4</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1005169825</v>
      </c>
      <c r="BO4" s="436"/>
      <c r="BP4" s="436"/>
      <c r="BQ4" s="436"/>
      <c r="BR4" s="436"/>
      <c r="BS4" s="436"/>
      <c r="BT4" s="436"/>
      <c r="BU4" s="437"/>
      <c r="BV4" s="435">
        <v>952593692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0.3</v>
      </c>
      <c r="CU4" s="576"/>
      <c r="CV4" s="576"/>
      <c r="CW4" s="576"/>
      <c r="CX4" s="576"/>
      <c r="CY4" s="576"/>
      <c r="CZ4" s="576"/>
      <c r="DA4" s="577"/>
      <c r="DB4" s="575">
        <v>0.3</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984587697</v>
      </c>
      <c r="BO5" s="407"/>
      <c r="BP5" s="407"/>
      <c r="BQ5" s="407"/>
      <c r="BR5" s="407"/>
      <c r="BS5" s="407"/>
      <c r="BT5" s="407"/>
      <c r="BU5" s="408"/>
      <c r="BV5" s="406">
        <v>931550600</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98.7</v>
      </c>
      <c r="CU5" s="404"/>
      <c r="CV5" s="404"/>
      <c r="CW5" s="404"/>
      <c r="CX5" s="404"/>
      <c r="CY5" s="404"/>
      <c r="CZ5" s="404"/>
      <c r="DA5" s="405"/>
      <c r="DB5" s="403">
        <v>97.6</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20582128</v>
      </c>
      <c r="BO6" s="407"/>
      <c r="BP6" s="407"/>
      <c r="BQ6" s="407"/>
      <c r="BR6" s="407"/>
      <c r="BS6" s="407"/>
      <c r="BT6" s="407"/>
      <c r="BU6" s="408"/>
      <c r="BV6" s="406">
        <v>21043092</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100.6</v>
      </c>
      <c r="CU6" s="550"/>
      <c r="CV6" s="550"/>
      <c r="CW6" s="550"/>
      <c r="CX6" s="550"/>
      <c r="CY6" s="550"/>
      <c r="CZ6" s="550"/>
      <c r="DA6" s="551"/>
      <c r="DB6" s="549">
        <v>101.7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19171359</v>
      </c>
      <c r="BO7" s="407"/>
      <c r="BP7" s="407"/>
      <c r="BQ7" s="407"/>
      <c r="BR7" s="407"/>
      <c r="BS7" s="407"/>
      <c r="BT7" s="407"/>
      <c r="BU7" s="408"/>
      <c r="BV7" s="406">
        <v>19528670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463449254</v>
      </c>
      <c r="CU7" s="407"/>
      <c r="CV7" s="407"/>
      <c r="CW7" s="407"/>
      <c r="CX7" s="407"/>
      <c r="CY7" s="407"/>
      <c r="CZ7" s="407"/>
      <c r="DA7" s="408"/>
      <c r="DB7" s="406">
        <v>454912157</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1410769</v>
      </c>
      <c r="BO8" s="407"/>
      <c r="BP8" s="407"/>
      <c r="BQ8" s="407"/>
      <c r="BR8" s="407"/>
      <c r="BS8" s="407"/>
      <c r="BT8" s="407"/>
      <c r="BU8" s="408"/>
      <c r="BV8" s="406">
        <v>1514422</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0.76</v>
      </c>
      <c r="CU8" s="510"/>
      <c r="CV8" s="510"/>
      <c r="CW8" s="510"/>
      <c r="CX8" s="510"/>
      <c r="CY8" s="510"/>
      <c r="CZ8" s="510"/>
      <c r="DA8" s="511"/>
      <c r="DB8" s="509">
        <v>0.76</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1525152</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-103653</v>
      </c>
      <c r="BO9" s="407"/>
      <c r="BP9" s="407"/>
      <c r="BQ9" s="407"/>
      <c r="BR9" s="407"/>
      <c r="BS9" s="407"/>
      <c r="BT9" s="407"/>
      <c r="BU9" s="408"/>
      <c r="BV9" s="406">
        <v>387919</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15.2</v>
      </c>
      <c r="CU9" s="404"/>
      <c r="CV9" s="404"/>
      <c r="CW9" s="404"/>
      <c r="CX9" s="404"/>
      <c r="CY9" s="404"/>
      <c r="CZ9" s="404"/>
      <c r="DA9" s="405"/>
      <c r="DB9" s="403">
        <v>17.899999999999999</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1537272</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1527497</v>
      </c>
      <c r="BO10" s="407"/>
      <c r="BP10" s="407"/>
      <c r="BQ10" s="407"/>
      <c r="BR10" s="407"/>
      <c r="BS10" s="407"/>
      <c r="BT10" s="407"/>
      <c r="BU10" s="408"/>
      <c r="BV10" s="406">
        <v>1127003</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1493543</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2071147</v>
      </c>
      <c r="BO12" s="407"/>
      <c r="BP12" s="407"/>
      <c r="BQ12" s="407"/>
      <c r="BR12" s="407"/>
      <c r="BS12" s="407"/>
      <c r="BT12" s="407"/>
      <c r="BU12" s="408"/>
      <c r="BV12" s="406">
        <v>2000000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1434404</v>
      </c>
      <c r="S13" s="494"/>
      <c r="T13" s="494"/>
      <c r="U13" s="494"/>
      <c r="V13" s="495"/>
      <c r="W13" s="496" t="s">
        <v>131</v>
      </c>
      <c r="X13" s="392"/>
      <c r="Y13" s="392"/>
      <c r="Z13" s="392"/>
      <c r="AA13" s="392"/>
      <c r="AB13" s="393"/>
      <c r="AC13" s="359">
        <v>4645</v>
      </c>
      <c r="AD13" s="360"/>
      <c r="AE13" s="360"/>
      <c r="AF13" s="360"/>
      <c r="AG13" s="361"/>
      <c r="AH13" s="359">
        <v>4974</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-647303</v>
      </c>
      <c r="BO13" s="407"/>
      <c r="BP13" s="407"/>
      <c r="BQ13" s="407"/>
      <c r="BR13" s="407"/>
      <c r="BS13" s="407"/>
      <c r="BT13" s="407"/>
      <c r="BU13" s="408"/>
      <c r="BV13" s="406">
        <v>-485078</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4.9000000000000004</v>
      </c>
      <c r="CU13" s="404"/>
      <c r="CV13" s="404"/>
      <c r="CW13" s="404"/>
      <c r="CX13" s="404"/>
      <c r="CY13" s="404"/>
      <c r="CZ13" s="404"/>
      <c r="DA13" s="405"/>
      <c r="DB13" s="403">
        <v>4.9000000000000004</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1500425</v>
      </c>
      <c r="S14" s="494"/>
      <c r="T14" s="494"/>
      <c r="U14" s="494"/>
      <c r="V14" s="495"/>
      <c r="W14" s="497"/>
      <c r="X14" s="395"/>
      <c r="Y14" s="395"/>
      <c r="Z14" s="395"/>
      <c r="AA14" s="395"/>
      <c r="AB14" s="396"/>
      <c r="AC14" s="486">
        <v>0.8</v>
      </c>
      <c r="AD14" s="487"/>
      <c r="AE14" s="487"/>
      <c r="AF14" s="487"/>
      <c r="AG14" s="488"/>
      <c r="AH14" s="486">
        <v>0.8</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64.5</v>
      </c>
      <c r="CU14" s="504"/>
      <c r="CV14" s="504"/>
      <c r="CW14" s="504"/>
      <c r="CX14" s="504"/>
      <c r="CY14" s="504"/>
      <c r="CZ14" s="504"/>
      <c r="DA14" s="505"/>
      <c r="DB14" s="503">
        <v>62.6</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1445997</v>
      </c>
      <c r="S15" s="494"/>
      <c r="T15" s="494"/>
      <c r="U15" s="494"/>
      <c r="V15" s="495"/>
      <c r="W15" s="496" t="s">
        <v>137</v>
      </c>
      <c r="X15" s="392"/>
      <c r="Y15" s="392"/>
      <c r="Z15" s="392"/>
      <c r="AA15" s="392"/>
      <c r="AB15" s="393"/>
      <c r="AC15" s="359">
        <v>117546</v>
      </c>
      <c r="AD15" s="360"/>
      <c r="AE15" s="360"/>
      <c r="AF15" s="360"/>
      <c r="AG15" s="361"/>
      <c r="AH15" s="359">
        <v>124429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283799570</v>
      </c>
      <c r="BO15" s="436"/>
      <c r="BP15" s="436"/>
      <c r="BQ15" s="436"/>
      <c r="BR15" s="436"/>
      <c r="BS15" s="436"/>
      <c r="BT15" s="436"/>
      <c r="BU15" s="437"/>
      <c r="BV15" s="435">
        <v>277713539</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19.399999999999999</v>
      </c>
      <c r="AD16" s="487"/>
      <c r="AE16" s="487"/>
      <c r="AF16" s="487"/>
      <c r="AG16" s="488"/>
      <c r="AH16" s="486">
        <v>20</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382304408</v>
      </c>
      <c r="BO16" s="407"/>
      <c r="BP16" s="407"/>
      <c r="BQ16" s="407"/>
      <c r="BR16" s="407"/>
      <c r="BS16" s="407"/>
      <c r="BT16" s="407"/>
      <c r="BU16" s="408"/>
      <c r="BV16" s="406">
        <v>364319989</v>
      </c>
      <c r="BW16" s="407"/>
      <c r="BX16" s="407"/>
      <c r="BY16" s="407"/>
      <c r="BZ16" s="407"/>
      <c r="CA16" s="407"/>
      <c r="CB16" s="407"/>
      <c r="CC16" s="408"/>
      <c r="CD16" s="176"/>
      <c r="CE16" s="438" t="s">
        <v>143</v>
      </c>
      <c r="CF16" s="438"/>
      <c r="CG16" s="438"/>
      <c r="CH16" s="438"/>
      <c r="CI16" s="438"/>
      <c r="CJ16" s="438"/>
      <c r="CK16" s="438"/>
      <c r="CL16" s="438"/>
      <c r="CM16" s="438"/>
      <c r="CN16" s="438"/>
      <c r="CO16" s="438"/>
      <c r="CP16" s="438"/>
      <c r="CQ16" s="438"/>
      <c r="CR16" s="438"/>
      <c r="CS16" s="439"/>
      <c r="CT16" s="403">
        <v>19.600000000000001</v>
      </c>
      <c r="CU16" s="404"/>
      <c r="CV16" s="404"/>
      <c r="CW16" s="404"/>
      <c r="CX16" s="404"/>
      <c r="CY16" s="404"/>
      <c r="CZ16" s="404"/>
      <c r="DA16" s="405"/>
      <c r="DB16" s="403">
        <v>19.399999999999999</v>
      </c>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144</v>
      </c>
      <c r="N17" s="500"/>
      <c r="O17" s="500"/>
      <c r="P17" s="500"/>
      <c r="Q17" s="501"/>
      <c r="R17" s="483" t="s">
        <v>118</v>
      </c>
      <c r="S17" s="484"/>
      <c r="T17" s="484"/>
      <c r="U17" s="484"/>
      <c r="V17" s="485"/>
      <c r="W17" s="496" t="s">
        <v>145</v>
      </c>
      <c r="X17" s="392"/>
      <c r="Y17" s="392"/>
      <c r="Z17" s="392"/>
      <c r="AA17" s="392"/>
      <c r="AB17" s="393"/>
      <c r="AC17" s="359">
        <v>484485</v>
      </c>
      <c r="AD17" s="360"/>
      <c r="AE17" s="360"/>
      <c r="AF17" s="360"/>
      <c r="AG17" s="361"/>
      <c r="AH17" s="359">
        <v>494038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357037054</v>
      </c>
      <c r="BO17" s="407"/>
      <c r="BP17" s="407"/>
      <c r="BQ17" s="407"/>
      <c r="BR17" s="407"/>
      <c r="BS17" s="407"/>
      <c r="BT17" s="407"/>
      <c r="BU17" s="408"/>
      <c r="BV17" s="406">
        <v>349097594</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556.92999999999995</v>
      </c>
      <c r="M18" s="459"/>
      <c r="N18" s="459"/>
      <c r="O18" s="459"/>
      <c r="P18" s="459"/>
      <c r="Q18" s="459"/>
      <c r="R18" s="460"/>
      <c r="S18" s="460"/>
      <c r="T18" s="460"/>
      <c r="U18" s="460"/>
      <c r="V18" s="461"/>
      <c r="W18" s="477"/>
      <c r="X18" s="478"/>
      <c r="Y18" s="478"/>
      <c r="Z18" s="478"/>
      <c r="AA18" s="478"/>
      <c r="AB18" s="502"/>
      <c r="AC18" s="376">
        <v>79.900000000000006</v>
      </c>
      <c r="AD18" s="377"/>
      <c r="AE18" s="377"/>
      <c r="AF18" s="377"/>
      <c r="AG18" s="462"/>
      <c r="AH18" s="376">
        <v>79.2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486293377</v>
      </c>
      <c r="BO18" s="407"/>
      <c r="BP18" s="407"/>
      <c r="BQ18" s="407"/>
      <c r="BR18" s="407"/>
      <c r="BS18" s="407"/>
      <c r="BT18" s="407"/>
      <c r="BU18" s="408"/>
      <c r="BV18" s="406">
        <v>464692735</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2738</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595353235</v>
      </c>
      <c r="BO19" s="407"/>
      <c r="BP19" s="407"/>
      <c r="BQ19" s="407"/>
      <c r="BR19" s="407"/>
      <c r="BS19" s="407"/>
      <c r="BT19" s="407"/>
      <c r="BU19" s="408"/>
      <c r="BV19" s="406">
        <v>564304152</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734920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1123240309</v>
      </c>
      <c r="BO22" s="436"/>
      <c r="BP22" s="436"/>
      <c r="BQ22" s="436"/>
      <c r="BR22" s="436"/>
      <c r="BS22" s="436"/>
      <c r="BT22" s="436"/>
      <c r="BU22" s="437"/>
      <c r="BV22" s="435">
        <v>1136707207</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130272406</v>
      </c>
      <c r="BO23" s="407"/>
      <c r="BP23" s="407"/>
      <c r="BQ23" s="407"/>
      <c r="BR23" s="407"/>
      <c r="BS23" s="407"/>
      <c r="BT23" s="407"/>
      <c r="BU23" s="408"/>
      <c r="BV23" s="406">
        <v>147822912</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11280</v>
      </c>
      <c r="R24" s="360"/>
      <c r="S24" s="360"/>
      <c r="T24" s="360"/>
      <c r="U24" s="360"/>
      <c r="V24" s="361"/>
      <c r="W24" s="449"/>
      <c r="X24" s="386"/>
      <c r="Y24" s="387"/>
      <c r="Z24" s="362" t="s">
        <v>162</v>
      </c>
      <c r="AA24" s="363"/>
      <c r="AB24" s="363"/>
      <c r="AC24" s="363"/>
      <c r="AD24" s="363"/>
      <c r="AE24" s="363"/>
      <c r="AF24" s="363"/>
      <c r="AG24" s="364"/>
      <c r="AH24" s="359">
        <v>10319</v>
      </c>
      <c r="AI24" s="360"/>
      <c r="AJ24" s="360"/>
      <c r="AK24" s="360"/>
      <c r="AL24" s="361"/>
      <c r="AM24" s="359">
        <v>33454198</v>
      </c>
      <c r="AN24" s="360"/>
      <c r="AO24" s="360"/>
      <c r="AP24" s="360"/>
      <c r="AQ24" s="360"/>
      <c r="AR24" s="361"/>
      <c r="AS24" s="359">
        <v>3242</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678544009</v>
      </c>
      <c r="BO24" s="407"/>
      <c r="BP24" s="407"/>
      <c r="BQ24" s="407"/>
      <c r="BR24" s="407"/>
      <c r="BS24" s="407"/>
      <c r="BT24" s="407"/>
      <c r="BU24" s="408"/>
      <c r="BV24" s="406">
        <v>669446257</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3</v>
      </c>
      <c r="M25" s="360"/>
      <c r="N25" s="360"/>
      <c r="O25" s="360"/>
      <c r="P25" s="361"/>
      <c r="Q25" s="359">
        <v>9435</v>
      </c>
      <c r="R25" s="360"/>
      <c r="S25" s="360"/>
      <c r="T25" s="360"/>
      <c r="U25" s="360"/>
      <c r="V25" s="361"/>
      <c r="W25" s="449"/>
      <c r="X25" s="386"/>
      <c r="Y25" s="387"/>
      <c r="Z25" s="362" t="s">
        <v>165</v>
      </c>
      <c r="AA25" s="363"/>
      <c r="AB25" s="363"/>
      <c r="AC25" s="363"/>
      <c r="AD25" s="363"/>
      <c r="AE25" s="363"/>
      <c r="AF25" s="363"/>
      <c r="AG25" s="364"/>
      <c r="AH25" s="359">
        <v>1506</v>
      </c>
      <c r="AI25" s="360"/>
      <c r="AJ25" s="360"/>
      <c r="AK25" s="360"/>
      <c r="AL25" s="361"/>
      <c r="AM25" s="359">
        <v>4804140</v>
      </c>
      <c r="AN25" s="360"/>
      <c r="AO25" s="360"/>
      <c r="AP25" s="360"/>
      <c r="AQ25" s="360"/>
      <c r="AR25" s="361"/>
      <c r="AS25" s="359">
        <v>3190</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341022133</v>
      </c>
      <c r="BO25" s="436"/>
      <c r="BP25" s="436"/>
      <c r="BQ25" s="436"/>
      <c r="BR25" s="436"/>
      <c r="BS25" s="436"/>
      <c r="BT25" s="436"/>
      <c r="BU25" s="437"/>
      <c r="BV25" s="435">
        <v>295540316</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8300</v>
      </c>
      <c r="R26" s="360"/>
      <c r="S26" s="360"/>
      <c r="T26" s="360"/>
      <c r="U26" s="360"/>
      <c r="V26" s="361"/>
      <c r="W26" s="449"/>
      <c r="X26" s="386"/>
      <c r="Y26" s="387"/>
      <c r="Z26" s="362" t="s">
        <v>168</v>
      </c>
      <c r="AA26" s="417"/>
      <c r="AB26" s="417"/>
      <c r="AC26" s="417"/>
      <c r="AD26" s="417"/>
      <c r="AE26" s="417"/>
      <c r="AF26" s="417"/>
      <c r="AG26" s="418"/>
      <c r="AH26" s="359">
        <v>1510</v>
      </c>
      <c r="AI26" s="360"/>
      <c r="AJ26" s="360"/>
      <c r="AK26" s="360"/>
      <c r="AL26" s="361"/>
      <c r="AM26" s="359">
        <v>4989040</v>
      </c>
      <c r="AN26" s="360"/>
      <c r="AO26" s="360"/>
      <c r="AP26" s="360"/>
      <c r="AQ26" s="360"/>
      <c r="AR26" s="361"/>
      <c r="AS26" s="359">
        <v>3304</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4828265</v>
      </c>
      <c r="BO26" s="407"/>
      <c r="BP26" s="407"/>
      <c r="BQ26" s="407"/>
      <c r="BR26" s="407"/>
      <c r="BS26" s="407"/>
      <c r="BT26" s="407"/>
      <c r="BU26" s="408"/>
      <c r="BV26" s="406">
        <v>5177006</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11400</v>
      </c>
      <c r="R27" s="360"/>
      <c r="S27" s="360"/>
      <c r="T27" s="360"/>
      <c r="U27" s="360"/>
      <c r="V27" s="361"/>
      <c r="W27" s="449"/>
      <c r="X27" s="386"/>
      <c r="Y27" s="387"/>
      <c r="Z27" s="362" t="s">
        <v>171</v>
      </c>
      <c r="AA27" s="363"/>
      <c r="AB27" s="363"/>
      <c r="AC27" s="363"/>
      <c r="AD27" s="363"/>
      <c r="AE27" s="363"/>
      <c r="AF27" s="363"/>
      <c r="AG27" s="364"/>
      <c r="AH27" s="359">
        <v>7742</v>
      </c>
      <c r="AI27" s="360"/>
      <c r="AJ27" s="360"/>
      <c r="AK27" s="360"/>
      <c r="AL27" s="361"/>
      <c r="AM27" s="359">
        <v>27232120</v>
      </c>
      <c r="AN27" s="360"/>
      <c r="AO27" s="360"/>
      <c r="AP27" s="360"/>
      <c r="AQ27" s="360"/>
      <c r="AR27" s="361"/>
      <c r="AS27" s="359">
        <v>3517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8258659</v>
      </c>
      <c r="BO27" s="441"/>
      <c r="BP27" s="441"/>
      <c r="BQ27" s="441"/>
      <c r="BR27" s="441"/>
      <c r="BS27" s="441"/>
      <c r="BT27" s="441"/>
      <c r="BU27" s="442"/>
      <c r="BV27" s="440">
        <v>8217276</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10400</v>
      </c>
      <c r="R28" s="360"/>
      <c r="S28" s="360"/>
      <c r="T28" s="360"/>
      <c r="U28" s="360"/>
      <c r="V28" s="361"/>
      <c r="W28" s="449"/>
      <c r="X28" s="386"/>
      <c r="Y28" s="387"/>
      <c r="Z28" s="362" t="s">
        <v>174</v>
      </c>
      <c r="AA28" s="363"/>
      <c r="AB28" s="363"/>
      <c r="AC28" s="363"/>
      <c r="AD28" s="363"/>
      <c r="AE28" s="363"/>
      <c r="AF28" s="363"/>
      <c r="AG28" s="364"/>
      <c r="AH28" s="359">
        <v>792</v>
      </c>
      <c r="AI28" s="360"/>
      <c r="AJ28" s="360"/>
      <c r="AK28" s="360"/>
      <c r="AL28" s="361"/>
      <c r="AM28" s="359">
        <v>2176416</v>
      </c>
      <c r="AN28" s="360"/>
      <c r="AO28" s="360"/>
      <c r="AP28" s="360"/>
      <c r="AQ28" s="360"/>
      <c r="AR28" s="361"/>
      <c r="AS28" s="359">
        <v>2748</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14181851</v>
      </c>
      <c r="BO28" s="436"/>
      <c r="BP28" s="436"/>
      <c r="BQ28" s="436"/>
      <c r="BR28" s="436"/>
      <c r="BS28" s="436"/>
      <c r="BT28" s="436"/>
      <c r="BU28" s="437"/>
      <c r="BV28" s="435">
        <v>14725501</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63</v>
      </c>
      <c r="M29" s="360"/>
      <c r="N29" s="360"/>
      <c r="O29" s="360"/>
      <c r="P29" s="361"/>
      <c r="Q29" s="359">
        <v>9300</v>
      </c>
      <c r="R29" s="360"/>
      <c r="S29" s="360"/>
      <c r="T29" s="360"/>
      <c r="U29" s="360"/>
      <c r="V29" s="361"/>
      <c r="W29" s="450"/>
      <c r="X29" s="451"/>
      <c r="Y29" s="452"/>
      <c r="Z29" s="362" t="s">
        <v>177</v>
      </c>
      <c r="AA29" s="363"/>
      <c r="AB29" s="363"/>
      <c r="AC29" s="363"/>
      <c r="AD29" s="363"/>
      <c r="AE29" s="363"/>
      <c r="AF29" s="363"/>
      <c r="AG29" s="364"/>
      <c r="AH29" s="359">
        <v>18853</v>
      </c>
      <c r="AI29" s="360"/>
      <c r="AJ29" s="360"/>
      <c r="AK29" s="360"/>
      <c r="AL29" s="361"/>
      <c r="AM29" s="359">
        <v>62862734</v>
      </c>
      <c r="AN29" s="360"/>
      <c r="AO29" s="360"/>
      <c r="AP29" s="360"/>
      <c r="AQ29" s="360"/>
      <c r="AR29" s="361"/>
      <c r="AS29" s="359">
        <v>3334</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21910990</v>
      </c>
      <c r="BO29" s="407"/>
      <c r="BP29" s="407"/>
      <c r="BQ29" s="407"/>
      <c r="BR29" s="407"/>
      <c r="BS29" s="407"/>
      <c r="BT29" s="407"/>
      <c r="BU29" s="408"/>
      <c r="BV29" s="406">
        <v>23297404</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100.1</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53766803</v>
      </c>
      <c r="BO30" s="441"/>
      <c r="BP30" s="441"/>
      <c r="BQ30" s="441"/>
      <c r="BR30" s="441"/>
      <c r="BS30" s="441"/>
      <c r="BT30" s="441"/>
      <c r="BU30" s="442"/>
      <c r="BV30" s="440">
        <v>52164291</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6</v>
      </c>
      <c r="V34" s="354"/>
      <c r="W34" s="355" t="str">
        <f>IF('各会計、関係団体の財政状況及び健全化判断比率'!B28="","",'各会計、関係団体の財政状況及び健全化判断比率'!B28)</f>
        <v>国民健康保険事業費</v>
      </c>
      <c r="X34" s="355"/>
      <c r="Y34" s="355"/>
      <c r="Z34" s="355"/>
      <c r="AA34" s="355"/>
      <c r="AB34" s="355"/>
      <c r="AC34" s="355"/>
      <c r="AD34" s="355"/>
      <c r="AE34" s="355"/>
      <c r="AF34" s="355"/>
      <c r="AG34" s="355"/>
      <c r="AH34" s="355"/>
      <c r="AI34" s="355"/>
      <c r="AJ34" s="355"/>
      <c r="AK34" s="355"/>
      <c r="AL34" s="163"/>
      <c r="AM34" s="354">
        <f>IF(AO34="","",MAX(C34:D43,U34:V43)+1)</f>
        <v>10</v>
      </c>
      <c r="AN34" s="354"/>
      <c r="AO34" s="355" t="str">
        <f>IF('各会計、関係団体の財政状況及び健全化判断比率'!B32="","",'各会計、関係団体の財政状況及び健全化判断比率'!B32)</f>
        <v>港湾事業会計</v>
      </c>
      <c r="AP34" s="355"/>
      <c r="AQ34" s="355"/>
      <c r="AR34" s="355"/>
      <c r="AS34" s="355"/>
      <c r="AT34" s="355"/>
      <c r="AU34" s="355"/>
      <c r="AV34" s="355"/>
      <c r="AW34" s="355"/>
      <c r="AX34" s="355"/>
      <c r="AY34" s="355"/>
      <c r="AZ34" s="355"/>
      <c r="BA34" s="355"/>
      <c r="BB34" s="355"/>
      <c r="BC34" s="355"/>
      <c r="BD34" s="163"/>
      <c r="BE34" s="354">
        <f>IF(BG34="","",MAX(C34:D43,U34:V43,AM34:AN43)+1)</f>
        <v>17</v>
      </c>
      <c r="BF34" s="354"/>
      <c r="BG34" s="355" t="str">
        <f>IF('各会計、関係団体の財政状況及び健全化判断比率'!B39="","",'各会計、関係団体の財政状況及び健全化判断比率'!B39)</f>
        <v>市場事業費</v>
      </c>
      <c r="BH34" s="355"/>
      <c r="BI34" s="355"/>
      <c r="BJ34" s="355"/>
      <c r="BK34" s="355"/>
      <c r="BL34" s="355"/>
      <c r="BM34" s="355"/>
      <c r="BN34" s="355"/>
      <c r="BO34" s="355"/>
      <c r="BP34" s="355"/>
      <c r="BQ34" s="355"/>
      <c r="BR34" s="355"/>
      <c r="BS34" s="355"/>
      <c r="BT34" s="355"/>
      <c r="BU34" s="355"/>
      <c r="BV34" s="163"/>
      <c r="BW34" s="354">
        <f>IF(BY34="","",MAX(C34:D43,U34:V43,AM34:AN43,BE34:BF43)+1)</f>
        <v>20</v>
      </c>
      <c r="BX34" s="354"/>
      <c r="BY34" s="355" t="str">
        <f>IF('各会計、関係団体の財政状況及び健全化判断比率'!B68="","",'各会計、関係団体の財政状況及び健全化判断比率'!B68)</f>
        <v>阪神水道企業</v>
      </c>
      <c r="BZ34" s="355"/>
      <c r="CA34" s="355"/>
      <c r="CB34" s="355"/>
      <c r="CC34" s="355"/>
      <c r="CD34" s="355"/>
      <c r="CE34" s="355"/>
      <c r="CF34" s="355"/>
      <c r="CG34" s="355"/>
      <c r="CH34" s="355"/>
      <c r="CI34" s="355"/>
      <c r="CJ34" s="355"/>
      <c r="CK34" s="355"/>
      <c r="CL34" s="355"/>
      <c r="CM34" s="355"/>
      <c r="CN34" s="163"/>
      <c r="CO34" s="354">
        <f>IF(CQ34="","",MAX(C34:D43,U34:V43,AM34:AN43,BE34:BF43,BW34:BX43)+1)</f>
        <v>24</v>
      </c>
      <c r="CP34" s="354"/>
      <c r="CQ34" s="355" t="str">
        <f>IF('各会計、関係団体の財政状況及び健全化判断比率'!BS7="","",'各会計、関係団体の財政状況及び健全化判断比率'!BS7)</f>
        <v>(公財)神戸国際コミュニティセンター</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母子父子寡婦福祉資金貸付事業費</v>
      </c>
      <c r="F35" s="355"/>
      <c r="G35" s="355"/>
      <c r="H35" s="355"/>
      <c r="I35" s="355"/>
      <c r="J35" s="355"/>
      <c r="K35" s="355"/>
      <c r="L35" s="355"/>
      <c r="M35" s="355"/>
      <c r="N35" s="355"/>
      <c r="O35" s="355"/>
      <c r="P35" s="355"/>
      <c r="Q35" s="355"/>
      <c r="R35" s="355"/>
      <c r="S35" s="355"/>
      <c r="T35" s="163"/>
      <c r="U35" s="354">
        <f>IF(W35="","",U34+1)</f>
        <v>7</v>
      </c>
      <c r="V35" s="354"/>
      <c r="W35" s="355" t="str">
        <f>IF('各会計、関係団体の財政状況及び健全化判断比率'!B29="","",'各会計、関係団体の財政状況及び健全化判断比率'!B29)</f>
        <v>介護保険事業費</v>
      </c>
      <c r="X35" s="355"/>
      <c r="Y35" s="355"/>
      <c r="Z35" s="355"/>
      <c r="AA35" s="355"/>
      <c r="AB35" s="355"/>
      <c r="AC35" s="355"/>
      <c r="AD35" s="355"/>
      <c r="AE35" s="355"/>
      <c r="AF35" s="355"/>
      <c r="AG35" s="355"/>
      <c r="AH35" s="355"/>
      <c r="AI35" s="355"/>
      <c r="AJ35" s="355"/>
      <c r="AK35" s="355"/>
      <c r="AL35" s="163"/>
      <c r="AM35" s="354">
        <f t="shared" ref="AM35:AM43" si="0">IF(AO35="","",AM34+1)</f>
        <v>11</v>
      </c>
      <c r="AN35" s="354"/>
      <c r="AO35" s="355" t="str">
        <f>IF('各会計、関係団体の財政状況及び健全化判断比率'!B33="","",'各会計、関係団体の財政状況及び健全化判断比率'!B33)</f>
        <v>水道事業会計</v>
      </c>
      <c r="AP35" s="355"/>
      <c r="AQ35" s="355"/>
      <c r="AR35" s="355"/>
      <c r="AS35" s="355"/>
      <c r="AT35" s="355"/>
      <c r="AU35" s="355"/>
      <c r="AV35" s="355"/>
      <c r="AW35" s="355"/>
      <c r="AX35" s="355"/>
      <c r="AY35" s="355"/>
      <c r="AZ35" s="355"/>
      <c r="BA35" s="355"/>
      <c r="BB35" s="355"/>
      <c r="BC35" s="355"/>
      <c r="BD35" s="163"/>
      <c r="BE35" s="354">
        <f t="shared" ref="BE35:BE43" si="1">IF(BG35="","",BE34+1)</f>
        <v>18</v>
      </c>
      <c r="BF35" s="354"/>
      <c r="BG35" s="355" t="str">
        <f>IF('各会計、関係団体の財政状況及び健全化判断比率'!B40="","",'各会計、関係団体の財政状況及び健全化判断比率'!B40)</f>
        <v>食肉センター事業費</v>
      </c>
      <c r="BH35" s="355"/>
      <c r="BI35" s="355"/>
      <c r="BJ35" s="355"/>
      <c r="BK35" s="355"/>
      <c r="BL35" s="355"/>
      <c r="BM35" s="355"/>
      <c r="BN35" s="355"/>
      <c r="BO35" s="355"/>
      <c r="BP35" s="355"/>
      <c r="BQ35" s="355"/>
      <c r="BR35" s="355"/>
      <c r="BS35" s="355"/>
      <c r="BT35" s="355"/>
      <c r="BU35" s="355"/>
      <c r="BV35" s="163"/>
      <c r="BW35" s="354">
        <f t="shared" ref="BW35:BW43" si="2">IF(BY35="","",BW34+1)</f>
        <v>21</v>
      </c>
      <c r="BX35" s="354"/>
      <c r="BY35" s="355" t="str">
        <f>IF('各会計、関係団体の財政状況及び健全化判断比率'!B69="","",'各会計、関係団体の財政状況及び健全化判断比率'!B69)</f>
        <v>兵庫県後期高齢者医療広域連合（一般）</v>
      </c>
      <c r="BZ35" s="355"/>
      <c r="CA35" s="355"/>
      <c r="CB35" s="355"/>
      <c r="CC35" s="355"/>
      <c r="CD35" s="355"/>
      <c r="CE35" s="355"/>
      <c r="CF35" s="355"/>
      <c r="CG35" s="355"/>
      <c r="CH35" s="355"/>
      <c r="CI35" s="355"/>
      <c r="CJ35" s="355"/>
      <c r="CK35" s="355"/>
      <c r="CL35" s="355"/>
      <c r="CM35" s="355"/>
      <c r="CN35" s="163"/>
      <c r="CO35" s="354">
        <f t="shared" ref="CO35:CO43" si="3">IF(CQ35="","",CO34+1)</f>
        <v>25</v>
      </c>
      <c r="CP35" s="354"/>
      <c r="CQ35" s="355" t="str">
        <f>IF('各会計、関係団体の財政状況及び健全化判断比率'!BS8="","",'各会計、関係団体の財政状況及び健全化判断比率'!BS8)</f>
        <v>(公財)神戸医療産業都市推進機構</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f>IF(E36="","",C35+1)</f>
        <v>3</v>
      </c>
      <c r="D36" s="354"/>
      <c r="E36" s="355" t="str">
        <f>IF('各会計、関係団体の財政状況及び健全化判断比率'!B9="","",'各会計、関係団体の財政状況及び健全化判断比率'!B9)</f>
        <v>市営住宅事業費</v>
      </c>
      <c r="F36" s="355"/>
      <c r="G36" s="355"/>
      <c r="H36" s="355"/>
      <c r="I36" s="355"/>
      <c r="J36" s="355"/>
      <c r="K36" s="355"/>
      <c r="L36" s="355"/>
      <c r="M36" s="355"/>
      <c r="N36" s="355"/>
      <c r="O36" s="355"/>
      <c r="P36" s="355"/>
      <c r="Q36" s="355"/>
      <c r="R36" s="355"/>
      <c r="S36" s="355"/>
      <c r="T36" s="163"/>
      <c r="U36" s="354">
        <f t="shared" ref="U36:U43" si="4">IF(W36="","",U35+1)</f>
        <v>8</v>
      </c>
      <c r="V36" s="354"/>
      <c r="W36" s="355" t="str">
        <f>IF('各会計、関係団体の財政状況及び健全化判断比率'!B30="","",'各会計、関係団体の財政状況及び健全化判断比率'!B30)</f>
        <v>後期高齢者医療事業費</v>
      </c>
      <c r="X36" s="355"/>
      <c r="Y36" s="355"/>
      <c r="Z36" s="355"/>
      <c r="AA36" s="355"/>
      <c r="AB36" s="355"/>
      <c r="AC36" s="355"/>
      <c r="AD36" s="355"/>
      <c r="AE36" s="355"/>
      <c r="AF36" s="355"/>
      <c r="AG36" s="355"/>
      <c r="AH36" s="355"/>
      <c r="AI36" s="355"/>
      <c r="AJ36" s="355"/>
      <c r="AK36" s="355"/>
      <c r="AL36" s="163"/>
      <c r="AM36" s="354">
        <f t="shared" si="0"/>
        <v>12</v>
      </c>
      <c r="AN36" s="354"/>
      <c r="AO36" s="355" t="str">
        <f>IF('各会計、関係団体の財政状況及び健全化判断比率'!B34="","",'各会計、関係団体の財政状況及び健全化判断比率'!B34)</f>
        <v>工業用水道事業会計</v>
      </c>
      <c r="AP36" s="355"/>
      <c r="AQ36" s="355"/>
      <c r="AR36" s="355"/>
      <c r="AS36" s="355"/>
      <c r="AT36" s="355"/>
      <c r="AU36" s="355"/>
      <c r="AV36" s="355"/>
      <c r="AW36" s="355"/>
      <c r="AX36" s="355"/>
      <c r="AY36" s="355"/>
      <c r="AZ36" s="355"/>
      <c r="BA36" s="355"/>
      <c r="BB36" s="355"/>
      <c r="BC36" s="355"/>
      <c r="BD36" s="163"/>
      <c r="BE36" s="354">
        <f t="shared" si="1"/>
        <v>19</v>
      </c>
      <c r="BF36" s="354"/>
      <c r="BG36" s="355" t="str">
        <f>IF('各会計、関係団体の財政状況及び健全化判断比率'!B41="","",'各会計、関係団体の財政状況及び健全化判断比率'!B41)</f>
        <v>市街地再開発事業費</v>
      </c>
      <c r="BH36" s="355"/>
      <c r="BI36" s="355"/>
      <c r="BJ36" s="355"/>
      <c r="BK36" s="355"/>
      <c r="BL36" s="355"/>
      <c r="BM36" s="355"/>
      <c r="BN36" s="355"/>
      <c r="BO36" s="355"/>
      <c r="BP36" s="355"/>
      <c r="BQ36" s="355"/>
      <c r="BR36" s="355"/>
      <c r="BS36" s="355"/>
      <c r="BT36" s="355"/>
      <c r="BU36" s="355"/>
      <c r="BV36" s="163"/>
      <c r="BW36" s="354">
        <f t="shared" si="2"/>
        <v>22</v>
      </c>
      <c r="BX36" s="354"/>
      <c r="BY36" s="355" t="str">
        <f>IF('各会計、関係団体の財政状況及び健全化判断比率'!B70="","",'各会計、関係団体の財政状況及び健全化判断比率'!B70)</f>
        <v>兵庫県後期高齢者医療広域連合（特別）</v>
      </c>
      <c r="BZ36" s="355"/>
      <c r="CA36" s="355"/>
      <c r="CB36" s="355"/>
      <c r="CC36" s="355"/>
      <c r="CD36" s="355"/>
      <c r="CE36" s="355"/>
      <c r="CF36" s="355"/>
      <c r="CG36" s="355"/>
      <c r="CH36" s="355"/>
      <c r="CI36" s="355"/>
      <c r="CJ36" s="355"/>
      <c r="CK36" s="355"/>
      <c r="CL36" s="355"/>
      <c r="CM36" s="355"/>
      <c r="CN36" s="163"/>
      <c r="CO36" s="354">
        <f t="shared" si="3"/>
        <v>26</v>
      </c>
      <c r="CP36" s="354"/>
      <c r="CQ36" s="355" t="str">
        <f>IF('各会計、関係団体の財政状況及び健全化判断比率'!BS9="","",'各会計、関係団体の財政状況及び健全化判断比率'!BS9)</f>
        <v>(公財)計算科学振興財団</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f>IF(E37="","",C36+1)</f>
        <v>4</v>
      </c>
      <c r="D37" s="354"/>
      <c r="E37" s="355" t="str">
        <f>IF('各会計、関係団体の財政状況及び健全化判断比率'!B10="","",'各会計、関係団体の財政状況及び健全化判断比率'!B10)</f>
        <v>空港整備事業費</v>
      </c>
      <c r="F37" s="355"/>
      <c r="G37" s="355"/>
      <c r="H37" s="355"/>
      <c r="I37" s="355"/>
      <c r="J37" s="355"/>
      <c r="K37" s="355"/>
      <c r="L37" s="355"/>
      <c r="M37" s="355"/>
      <c r="N37" s="355"/>
      <c r="O37" s="355"/>
      <c r="P37" s="355"/>
      <c r="Q37" s="355"/>
      <c r="R37" s="355"/>
      <c r="S37" s="355"/>
      <c r="T37" s="163"/>
      <c r="U37" s="354">
        <f t="shared" si="4"/>
        <v>9</v>
      </c>
      <c r="V37" s="354"/>
      <c r="W37" s="355" t="str">
        <f>IF('各会計、関係団体の財政状況及び健全化判断比率'!B31="","",'各会計、関係団体の財政状況及び健全化判断比率'!B31)</f>
        <v>駐車場事業費</v>
      </c>
      <c r="X37" s="355"/>
      <c r="Y37" s="355"/>
      <c r="Z37" s="355"/>
      <c r="AA37" s="355"/>
      <c r="AB37" s="355"/>
      <c r="AC37" s="355"/>
      <c r="AD37" s="355"/>
      <c r="AE37" s="355"/>
      <c r="AF37" s="355"/>
      <c r="AG37" s="355"/>
      <c r="AH37" s="355"/>
      <c r="AI37" s="355"/>
      <c r="AJ37" s="355"/>
      <c r="AK37" s="355"/>
      <c r="AL37" s="163"/>
      <c r="AM37" s="354">
        <f t="shared" si="0"/>
        <v>13</v>
      </c>
      <c r="AN37" s="354"/>
      <c r="AO37" s="355" t="str">
        <f>IF('各会計、関係団体の財政状況及び健全化判断比率'!B35="","",'各会計、関係団体の財政状況及び健全化判断比率'!B35)</f>
        <v>下水道事業会計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23</v>
      </c>
      <c r="BX37" s="354"/>
      <c r="BY37" s="355" t="str">
        <f>IF('各会計、関係団体の財政状況及び健全化判断比率'!B71="","",'各会計、関係団体の財政状況及び健全化判断比率'!B71)</f>
        <v>関西広域連合</v>
      </c>
      <c r="BZ37" s="355"/>
      <c r="CA37" s="355"/>
      <c r="CB37" s="355"/>
      <c r="CC37" s="355"/>
      <c r="CD37" s="355"/>
      <c r="CE37" s="355"/>
      <c r="CF37" s="355"/>
      <c r="CG37" s="355"/>
      <c r="CH37" s="355"/>
      <c r="CI37" s="355"/>
      <c r="CJ37" s="355"/>
      <c r="CK37" s="355"/>
      <c r="CL37" s="355"/>
      <c r="CM37" s="355"/>
      <c r="CN37" s="163"/>
      <c r="CO37" s="354">
        <f t="shared" si="3"/>
        <v>27</v>
      </c>
      <c r="CP37" s="354"/>
      <c r="CQ37" s="355" t="str">
        <f>IF('各会計、関係団体の財政状況及び健全化判断比率'!BS10="","",'各会計、関係団体の財政状況及び健全化判断比率'!BS10)</f>
        <v>神戸都市振興サービス(株)</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f t="shared" ref="C38:C43" si="5">IF(E38="","",C37+1)</f>
        <v>5</v>
      </c>
      <c r="D38" s="354"/>
      <c r="E38" s="355" t="str">
        <f>IF('各会計、関係団体の財政状況及び健全化判断比率'!B11="","",'各会計、関係団体の財政状況及び健全化判断比率'!B11)</f>
        <v>公債費</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f t="shared" si="0"/>
        <v>14</v>
      </c>
      <c r="AN38" s="354"/>
      <c r="AO38" s="355" t="str">
        <f>IF('各会計、関係団体の財政状況及び健全化判断比率'!B36="","",'各会計、関係団体の財政状況及び健全化判断比率'!B36)</f>
        <v>自動車事業会計</v>
      </c>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f t="shared" si="3"/>
        <v>28</v>
      </c>
      <c r="CP38" s="354"/>
      <c r="CQ38" s="355" t="str">
        <f>IF('各会計、関係団体の財政状況及び健全化判断比率'!BS11="","",'各会計、関係団体の財政状況及び健全化判断比率'!BS11)</f>
        <v>神戸市公立大学法人</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f t="shared" si="0"/>
        <v>15</v>
      </c>
      <c r="AN39" s="354"/>
      <c r="AO39" s="355" t="str">
        <f>IF('各会計、関係団体の財政状況及び健全化判断比率'!B37="","",'各会計、関係団体の財政状況及び健全化判断比率'!B37)</f>
        <v>高速鉄道事業会計</v>
      </c>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f t="shared" si="3"/>
        <v>29</v>
      </c>
      <c r="CP39" s="354"/>
      <c r="CQ39" s="355" t="str">
        <f>IF('各会計、関係団体の財政状況及び健全化判断比率'!BS12="","",'各会計、関係団体の財政状況及び健全化判断比率'!BS12)</f>
        <v>(公財)神戸いきいき勤労財団</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f t="shared" si="0"/>
        <v>16</v>
      </c>
      <c r="AN40" s="354"/>
      <c r="AO40" s="355" t="str">
        <f>IF('各会計、関係団体の財政状況及び健全化判断比率'!B38="","",'各会計、関係団体の財政状況及び健全化判断比率'!B38)</f>
        <v>新都市整備事業会計</v>
      </c>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f t="shared" si="3"/>
        <v>30</v>
      </c>
      <c r="CP40" s="354"/>
      <c r="CQ40" s="355" t="str">
        <f>IF('各会計、関係団体の財政状況及び健全化判断比率'!BS13="","",'各会計、関係団体の財政状況及び健全化判断比率'!BS13)</f>
        <v>(公財)神戸市スポーツ協会</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f t="shared" si="3"/>
        <v>31</v>
      </c>
      <c r="CP41" s="354"/>
      <c r="CQ41" s="355" t="str">
        <f>IF('各会計、関係団体の財政状況及び健全化判断比率'!BS14="","",'各会計、関係団体の財政状況及び健全化判断比率'!BS14)</f>
        <v>(公財)神戸市民文化振興財団</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f t="shared" si="3"/>
        <v>32</v>
      </c>
      <c r="CP42" s="354"/>
      <c r="CQ42" s="355" t="str">
        <f>IF('各会計、関係団体の財政状況及び健全化判断比率'!BS15="","",'各会計、関係団体の財政状況及び健全化判断比率'!BS15)</f>
        <v>(公財)こうべ市民福祉振興協会</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f t="shared" si="3"/>
        <v>33</v>
      </c>
      <c r="CP43" s="354"/>
      <c r="CQ43" s="355" t="str">
        <f>IF('各会計、関係団体の財政状況及び健全化判断比率'!BS16="","",'各会計、関係団体の財政状況及び健全化判断比率'!BS16)</f>
        <v>(社福)神戸市社会福祉協議会</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Ayt+4XzHKswuzNBlFX3WPC3GPc1PZvhagfaVmfek36xeRP4zgOn9X9EJPJq6FDnQ5ThjxJW4P0Mhx46xAlV4Yg==" saltValue="5i0d/Z4GlXmkqXyCFlEEG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324372624</v>
      </c>
      <c r="S5" s="664"/>
      <c r="T5" s="664"/>
      <c r="U5" s="664"/>
      <c r="V5" s="664"/>
      <c r="W5" s="664"/>
      <c r="X5" s="664"/>
      <c r="Y5" s="689"/>
      <c r="Z5" s="702">
        <v>32.299999999999997</v>
      </c>
      <c r="AA5" s="702"/>
      <c r="AB5" s="702"/>
      <c r="AC5" s="702"/>
      <c r="AD5" s="703">
        <v>299594561</v>
      </c>
      <c r="AE5" s="703"/>
      <c r="AF5" s="703"/>
      <c r="AG5" s="703"/>
      <c r="AH5" s="703"/>
      <c r="AI5" s="703"/>
      <c r="AJ5" s="703"/>
      <c r="AK5" s="703"/>
      <c r="AL5" s="690">
        <v>62</v>
      </c>
      <c r="AM5" s="672"/>
      <c r="AN5" s="672"/>
      <c r="AO5" s="691"/>
      <c r="AP5" s="666" t="s">
        <v>216</v>
      </c>
      <c r="AQ5" s="667"/>
      <c r="AR5" s="667"/>
      <c r="AS5" s="667"/>
      <c r="AT5" s="667"/>
      <c r="AU5" s="667"/>
      <c r="AV5" s="667"/>
      <c r="AW5" s="667"/>
      <c r="AX5" s="667"/>
      <c r="AY5" s="667"/>
      <c r="AZ5" s="667"/>
      <c r="BA5" s="667"/>
      <c r="BB5" s="667"/>
      <c r="BC5" s="667"/>
      <c r="BD5" s="667"/>
      <c r="BE5" s="667"/>
      <c r="BF5" s="668"/>
      <c r="BG5" s="608">
        <v>289688846</v>
      </c>
      <c r="BH5" s="609"/>
      <c r="BI5" s="609"/>
      <c r="BJ5" s="609"/>
      <c r="BK5" s="609"/>
      <c r="BL5" s="609"/>
      <c r="BM5" s="609"/>
      <c r="BN5" s="610"/>
      <c r="BO5" s="646">
        <v>89.3</v>
      </c>
      <c r="BP5" s="646"/>
      <c r="BQ5" s="646"/>
      <c r="BR5" s="646"/>
      <c r="BS5" s="647">
        <v>6468733</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4965300</v>
      </c>
      <c r="S6" s="609"/>
      <c r="T6" s="609"/>
      <c r="U6" s="609"/>
      <c r="V6" s="609"/>
      <c r="W6" s="609"/>
      <c r="X6" s="609"/>
      <c r="Y6" s="610"/>
      <c r="Z6" s="646">
        <v>0.5</v>
      </c>
      <c r="AA6" s="646"/>
      <c r="AB6" s="646"/>
      <c r="AC6" s="646"/>
      <c r="AD6" s="647">
        <v>4965300</v>
      </c>
      <c r="AE6" s="647"/>
      <c r="AF6" s="647"/>
      <c r="AG6" s="647"/>
      <c r="AH6" s="647"/>
      <c r="AI6" s="647"/>
      <c r="AJ6" s="647"/>
      <c r="AK6" s="647"/>
      <c r="AL6" s="611">
        <v>1</v>
      </c>
      <c r="AM6" s="612"/>
      <c r="AN6" s="612"/>
      <c r="AO6" s="648"/>
      <c r="AP6" s="605" t="s">
        <v>221</v>
      </c>
      <c r="AQ6" s="606"/>
      <c r="AR6" s="606"/>
      <c r="AS6" s="606"/>
      <c r="AT6" s="606"/>
      <c r="AU6" s="606"/>
      <c r="AV6" s="606"/>
      <c r="AW6" s="606"/>
      <c r="AX6" s="606"/>
      <c r="AY6" s="606"/>
      <c r="AZ6" s="606"/>
      <c r="BA6" s="606"/>
      <c r="BB6" s="606"/>
      <c r="BC6" s="606"/>
      <c r="BD6" s="606"/>
      <c r="BE6" s="606"/>
      <c r="BF6" s="607"/>
      <c r="BG6" s="608">
        <v>289688846</v>
      </c>
      <c r="BH6" s="609"/>
      <c r="BI6" s="609"/>
      <c r="BJ6" s="609"/>
      <c r="BK6" s="609"/>
      <c r="BL6" s="609"/>
      <c r="BM6" s="609"/>
      <c r="BN6" s="610"/>
      <c r="BO6" s="646">
        <v>89.3</v>
      </c>
      <c r="BP6" s="646"/>
      <c r="BQ6" s="646"/>
      <c r="BR6" s="646"/>
      <c r="BS6" s="647">
        <v>6468733</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2005650</v>
      </c>
      <c r="CS6" s="609"/>
      <c r="CT6" s="609"/>
      <c r="CU6" s="609"/>
      <c r="CV6" s="609"/>
      <c r="CW6" s="609"/>
      <c r="CX6" s="609"/>
      <c r="CY6" s="610"/>
      <c r="CZ6" s="690">
        <v>0.2</v>
      </c>
      <c r="DA6" s="672"/>
      <c r="DB6" s="672"/>
      <c r="DC6" s="692"/>
      <c r="DD6" s="614" t="s">
        <v>122</v>
      </c>
      <c r="DE6" s="609"/>
      <c r="DF6" s="609"/>
      <c r="DG6" s="609"/>
      <c r="DH6" s="609"/>
      <c r="DI6" s="609"/>
      <c r="DJ6" s="609"/>
      <c r="DK6" s="609"/>
      <c r="DL6" s="609"/>
      <c r="DM6" s="609"/>
      <c r="DN6" s="609"/>
      <c r="DO6" s="609"/>
      <c r="DP6" s="610"/>
      <c r="DQ6" s="614">
        <v>2004123</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190740</v>
      </c>
      <c r="S7" s="609"/>
      <c r="T7" s="609"/>
      <c r="U7" s="609"/>
      <c r="V7" s="609"/>
      <c r="W7" s="609"/>
      <c r="X7" s="609"/>
      <c r="Y7" s="610"/>
      <c r="Z7" s="646">
        <v>0</v>
      </c>
      <c r="AA7" s="646"/>
      <c r="AB7" s="646"/>
      <c r="AC7" s="646"/>
      <c r="AD7" s="647">
        <v>190740</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153437618</v>
      </c>
      <c r="BH7" s="609"/>
      <c r="BI7" s="609"/>
      <c r="BJ7" s="609"/>
      <c r="BK7" s="609"/>
      <c r="BL7" s="609"/>
      <c r="BM7" s="609"/>
      <c r="BN7" s="610"/>
      <c r="BO7" s="646">
        <v>47.3</v>
      </c>
      <c r="BP7" s="646"/>
      <c r="BQ7" s="646"/>
      <c r="BR7" s="646"/>
      <c r="BS7" s="647">
        <v>6468733</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74339862</v>
      </c>
      <c r="CS7" s="609"/>
      <c r="CT7" s="609"/>
      <c r="CU7" s="609"/>
      <c r="CV7" s="609"/>
      <c r="CW7" s="609"/>
      <c r="CX7" s="609"/>
      <c r="CY7" s="610"/>
      <c r="CZ7" s="646">
        <v>7.6</v>
      </c>
      <c r="DA7" s="646"/>
      <c r="DB7" s="646"/>
      <c r="DC7" s="646"/>
      <c r="DD7" s="614">
        <v>8827532</v>
      </c>
      <c r="DE7" s="609"/>
      <c r="DF7" s="609"/>
      <c r="DG7" s="609"/>
      <c r="DH7" s="609"/>
      <c r="DI7" s="609"/>
      <c r="DJ7" s="609"/>
      <c r="DK7" s="609"/>
      <c r="DL7" s="609"/>
      <c r="DM7" s="609"/>
      <c r="DN7" s="609"/>
      <c r="DO7" s="609"/>
      <c r="DP7" s="610"/>
      <c r="DQ7" s="614">
        <v>52737607</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3400119</v>
      </c>
      <c r="S8" s="609"/>
      <c r="T8" s="609"/>
      <c r="U8" s="609"/>
      <c r="V8" s="609"/>
      <c r="W8" s="609"/>
      <c r="X8" s="609"/>
      <c r="Y8" s="610"/>
      <c r="Z8" s="646">
        <v>0.3</v>
      </c>
      <c r="AA8" s="646"/>
      <c r="AB8" s="646"/>
      <c r="AC8" s="646"/>
      <c r="AD8" s="647">
        <v>3400119</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2506408</v>
      </c>
      <c r="BH8" s="609"/>
      <c r="BI8" s="609"/>
      <c r="BJ8" s="609"/>
      <c r="BK8" s="609"/>
      <c r="BL8" s="609"/>
      <c r="BM8" s="609"/>
      <c r="BN8" s="610"/>
      <c r="BO8" s="646">
        <v>0.8</v>
      </c>
      <c r="BP8" s="646"/>
      <c r="BQ8" s="646"/>
      <c r="BR8" s="646"/>
      <c r="BS8" s="647">
        <v>294887</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384382435</v>
      </c>
      <c r="CS8" s="609"/>
      <c r="CT8" s="609"/>
      <c r="CU8" s="609"/>
      <c r="CV8" s="609"/>
      <c r="CW8" s="609"/>
      <c r="CX8" s="609"/>
      <c r="CY8" s="610"/>
      <c r="CZ8" s="646">
        <v>39</v>
      </c>
      <c r="DA8" s="646"/>
      <c r="DB8" s="646"/>
      <c r="DC8" s="646"/>
      <c r="DD8" s="614">
        <v>3989074</v>
      </c>
      <c r="DE8" s="609"/>
      <c r="DF8" s="609"/>
      <c r="DG8" s="609"/>
      <c r="DH8" s="609"/>
      <c r="DI8" s="609"/>
      <c r="DJ8" s="609"/>
      <c r="DK8" s="609"/>
      <c r="DL8" s="609"/>
      <c r="DM8" s="609"/>
      <c r="DN8" s="609"/>
      <c r="DO8" s="609"/>
      <c r="DP8" s="610"/>
      <c r="DQ8" s="614">
        <v>190794419</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4484469</v>
      </c>
      <c r="S9" s="609"/>
      <c r="T9" s="609"/>
      <c r="U9" s="609"/>
      <c r="V9" s="609"/>
      <c r="W9" s="609"/>
      <c r="X9" s="609"/>
      <c r="Y9" s="610"/>
      <c r="Z9" s="646">
        <v>0.4</v>
      </c>
      <c r="AA9" s="646"/>
      <c r="AB9" s="646"/>
      <c r="AC9" s="646"/>
      <c r="AD9" s="647">
        <v>4484469</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122741813</v>
      </c>
      <c r="BH9" s="609"/>
      <c r="BI9" s="609"/>
      <c r="BJ9" s="609"/>
      <c r="BK9" s="609"/>
      <c r="BL9" s="609"/>
      <c r="BM9" s="609"/>
      <c r="BN9" s="610"/>
      <c r="BO9" s="646">
        <v>37.799999999999997</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64319940</v>
      </c>
      <c r="CS9" s="609"/>
      <c r="CT9" s="609"/>
      <c r="CU9" s="609"/>
      <c r="CV9" s="609"/>
      <c r="CW9" s="609"/>
      <c r="CX9" s="609"/>
      <c r="CY9" s="610"/>
      <c r="CZ9" s="646">
        <v>6.5</v>
      </c>
      <c r="DA9" s="646"/>
      <c r="DB9" s="646"/>
      <c r="DC9" s="646"/>
      <c r="DD9" s="614">
        <v>5847076</v>
      </c>
      <c r="DE9" s="609"/>
      <c r="DF9" s="609"/>
      <c r="DG9" s="609"/>
      <c r="DH9" s="609"/>
      <c r="DI9" s="609"/>
      <c r="DJ9" s="609"/>
      <c r="DK9" s="609"/>
      <c r="DL9" s="609"/>
      <c r="DM9" s="609"/>
      <c r="DN9" s="609"/>
      <c r="DO9" s="609"/>
      <c r="DP9" s="610"/>
      <c r="DQ9" s="614">
        <v>40897188</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v>374930</v>
      </c>
      <c r="S10" s="609"/>
      <c r="T10" s="609"/>
      <c r="U10" s="609"/>
      <c r="V10" s="609"/>
      <c r="W10" s="609"/>
      <c r="X10" s="609"/>
      <c r="Y10" s="610"/>
      <c r="Z10" s="646">
        <v>0</v>
      </c>
      <c r="AA10" s="646"/>
      <c r="AB10" s="646"/>
      <c r="AC10" s="646"/>
      <c r="AD10" s="647">
        <v>374930</v>
      </c>
      <c r="AE10" s="647"/>
      <c r="AF10" s="647"/>
      <c r="AG10" s="647"/>
      <c r="AH10" s="647"/>
      <c r="AI10" s="647"/>
      <c r="AJ10" s="647"/>
      <c r="AK10" s="647"/>
      <c r="AL10" s="611">
        <v>0.1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5723375</v>
      </c>
      <c r="BH10" s="609"/>
      <c r="BI10" s="609"/>
      <c r="BJ10" s="609"/>
      <c r="BK10" s="609"/>
      <c r="BL10" s="609"/>
      <c r="BM10" s="609"/>
      <c r="BN10" s="610"/>
      <c r="BO10" s="646">
        <v>1.8</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302722</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164278</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38885164</v>
      </c>
      <c r="S11" s="609"/>
      <c r="T11" s="609"/>
      <c r="U11" s="609"/>
      <c r="V11" s="609"/>
      <c r="W11" s="609"/>
      <c r="X11" s="609"/>
      <c r="Y11" s="610"/>
      <c r="Z11" s="611">
        <v>3.9</v>
      </c>
      <c r="AA11" s="612"/>
      <c r="AB11" s="612"/>
      <c r="AC11" s="613"/>
      <c r="AD11" s="614">
        <v>38885164</v>
      </c>
      <c r="AE11" s="609"/>
      <c r="AF11" s="609"/>
      <c r="AG11" s="609"/>
      <c r="AH11" s="609"/>
      <c r="AI11" s="609"/>
      <c r="AJ11" s="609"/>
      <c r="AK11" s="610"/>
      <c r="AL11" s="611">
        <v>8</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22466022</v>
      </c>
      <c r="BH11" s="609"/>
      <c r="BI11" s="609"/>
      <c r="BJ11" s="609"/>
      <c r="BK11" s="609"/>
      <c r="BL11" s="609"/>
      <c r="BM11" s="609"/>
      <c r="BN11" s="610"/>
      <c r="BO11" s="646">
        <v>6.9</v>
      </c>
      <c r="BP11" s="646"/>
      <c r="BQ11" s="646"/>
      <c r="BR11" s="646"/>
      <c r="BS11" s="647">
        <v>6173846</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7327333</v>
      </c>
      <c r="CS11" s="609"/>
      <c r="CT11" s="609"/>
      <c r="CU11" s="609"/>
      <c r="CV11" s="609"/>
      <c r="CW11" s="609"/>
      <c r="CX11" s="609"/>
      <c r="CY11" s="610"/>
      <c r="CZ11" s="646">
        <v>0.7</v>
      </c>
      <c r="DA11" s="646"/>
      <c r="DB11" s="646"/>
      <c r="DC11" s="646"/>
      <c r="DD11" s="614">
        <v>3195169</v>
      </c>
      <c r="DE11" s="609"/>
      <c r="DF11" s="609"/>
      <c r="DG11" s="609"/>
      <c r="DH11" s="609"/>
      <c r="DI11" s="609"/>
      <c r="DJ11" s="609"/>
      <c r="DK11" s="609"/>
      <c r="DL11" s="609"/>
      <c r="DM11" s="609"/>
      <c r="DN11" s="609"/>
      <c r="DO11" s="609"/>
      <c r="DP11" s="610"/>
      <c r="DQ11" s="614">
        <v>3208679</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347141</v>
      </c>
      <c r="S12" s="609"/>
      <c r="T12" s="609"/>
      <c r="U12" s="609"/>
      <c r="V12" s="609"/>
      <c r="W12" s="609"/>
      <c r="X12" s="609"/>
      <c r="Y12" s="610"/>
      <c r="Z12" s="646">
        <v>0</v>
      </c>
      <c r="AA12" s="646"/>
      <c r="AB12" s="646"/>
      <c r="AC12" s="646"/>
      <c r="AD12" s="647">
        <v>347141</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124319348</v>
      </c>
      <c r="BH12" s="609"/>
      <c r="BI12" s="609"/>
      <c r="BJ12" s="609"/>
      <c r="BK12" s="609"/>
      <c r="BL12" s="609"/>
      <c r="BM12" s="609"/>
      <c r="BN12" s="610"/>
      <c r="BO12" s="646">
        <v>38.299999999999997</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7606914</v>
      </c>
      <c r="CS12" s="609"/>
      <c r="CT12" s="609"/>
      <c r="CU12" s="609"/>
      <c r="CV12" s="609"/>
      <c r="CW12" s="609"/>
      <c r="CX12" s="609"/>
      <c r="CY12" s="610"/>
      <c r="CZ12" s="646">
        <v>0.8</v>
      </c>
      <c r="DA12" s="646"/>
      <c r="DB12" s="646"/>
      <c r="DC12" s="646"/>
      <c r="DD12" s="614">
        <v>991568</v>
      </c>
      <c r="DE12" s="609"/>
      <c r="DF12" s="609"/>
      <c r="DG12" s="609"/>
      <c r="DH12" s="609"/>
      <c r="DI12" s="609"/>
      <c r="DJ12" s="609"/>
      <c r="DK12" s="609"/>
      <c r="DL12" s="609"/>
      <c r="DM12" s="609"/>
      <c r="DN12" s="609"/>
      <c r="DO12" s="609"/>
      <c r="DP12" s="610"/>
      <c r="DQ12" s="614">
        <v>4394654</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123624322</v>
      </c>
      <c r="BH13" s="609"/>
      <c r="BI13" s="609"/>
      <c r="BJ13" s="609"/>
      <c r="BK13" s="609"/>
      <c r="BL13" s="609"/>
      <c r="BM13" s="609"/>
      <c r="BN13" s="610"/>
      <c r="BO13" s="646">
        <v>38.1</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140279141</v>
      </c>
      <c r="CS13" s="609"/>
      <c r="CT13" s="609"/>
      <c r="CU13" s="609"/>
      <c r="CV13" s="609"/>
      <c r="CW13" s="609"/>
      <c r="CX13" s="609"/>
      <c r="CY13" s="610"/>
      <c r="CZ13" s="646">
        <v>14.2</v>
      </c>
      <c r="DA13" s="646"/>
      <c r="DB13" s="646"/>
      <c r="DC13" s="646"/>
      <c r="DD13" s="614">
        <v>88916812</v>
      </c>
      <c r="DE13" s="609"/>
      <c r="DF13" s="609"/>
      <c r="DG13" s="609"/>
      <c r="DH13" s="609"/>
      <c r="DI13" s="609"/>
      <c r="DJ13" s="609"/>
      <c r="DK13" s="609"/>
      <c r="DL13" s="609"/>
      <c r="DM13" s="609"/>
      <c r="DN13" s="609"/>
      <c r="DO13" s="609"/>
      <c r="DP13" s="610"/>
      <c r="DQ13" s="614">
        <v>44753827</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v>6456331</v>
      </c>
      <c r="S14" s="609"/>
      <c r="T14" s="609"/>
      <c r="U14" s="609"/>
      <c r="V14" s="609"/>
      <c r="W14" s="609"/>
      <c r="X14" s="609"/>
      <c r="Y14" s="610"/>
      <c r="Z14" s="646">
        <v>0.6</v>
      </c>
      <c r="AA14" s="646"/>
      <c r="AB14" s="646"/>
      <c r="AC14" s="646"/>
      <c r="AD14" s="647">
        <v>6456331</v>
      </c>
      <c r="AE14" s="647"/>
      <c r="AF14" s="647"/>
      <c r="AG14" s="647"/>
      <c r="AH14" s="647"/>
      <c r="AI14" s="647"/>
      <c r="AJ14" s="647"/>
      <c r="AK14" s="647"/>
      <c r="AL14" s="611">
        <v>1.3</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2053274</v>
      </c>
      <c r="BH14" s="609"/>
      <c r="BI14" s="609"/>
      <c r="BJ14" s="609"/>
      <c r="BK14" s="609"/>
      <c r="BL14" s="609"/>
      <c r="BM14" s="609"/>
      <c r="BN14" s="610"/>
      <c r="BO14" s="646">
        <v>0.6</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20533380</v>
      </c>
      <c r="CS14" s="609"/>
      <c r="CT14" s="609"/>
      <c r="CU14" s="609"/>
      <c r="CV14" s="609"/>
      <c r="CW14" s="609"/>
      <c r="CX14" s="609"/>
      <c r="CY14" s="610"/>
      <c r="CZ14" s="646">
        <v>2.1</v>
      </c>
      <c r="DA14" s="646"/>
      <c r="DB14" s="646"/>
      <c r="DC14" s="646"/>
      <c r="DD14" s="614">
        <v>3381226</v>
      </c>
      <c r="DE14" s="609"/>
      <c r="DF14" s="609"/>
      <c r="DG14" s="609"/>
      <c r="DH14" s="609"/>
      <c r="DI14" s="609"/>
      <c r="DJ14" s="609"/>
      <c r="DK14" s="609"/>
      <c r="DL14" s="609"/>
      <c r="DM14" s="609"/>
      <c r="DN14" s="609"/>
      <c r="DO14" s="609"/>
      <c r="DP14" s="610"/>
      <c r="DQ14" s="614">
        <v>17169754</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1074388</v>
      </c>
      <c r="S15" s="609"/>
      <c r="T15" s="609"/>
      <c r="U15" s="609"/>
      <c r="V15" s="609"/>
      <c r="W15" s="609"/>
      <c r="X15" s="609"/>
      <c r="Y15" s="610"/>
      <c r="Z15" s="646">
        <v>0.1</v>
      </c>
      <c r="AA15" s="646"/>
      <c r="AB15" s="646"/>
      <c r="AC15" s="646"/>
      <c r="AD15" s="647">
        <v>1074388</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9878606</v>
      </c>
      <c r="BH15" s="609"/>
      <c r="BI15" s="609"/>
      <c r="BJ15" s="609"/>
      <c r="BK15" s="609"/>
      <c r="BL15" s="609"/>
      <c r="BM15" s="609"/>
      <c r="BN15" s="610"/>
      <c r="BO15" s="646">
        <v>3</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166571279</v>
      </c>
      <c r="CS15" s="609"/>
      <c r="CT15" s="609"/>
      <c r="CU15" s="609"/>
      <c r="CV15" s="609"/>
      <c r="CW15" s="609"/>
      <c r="CX15" s="609"/>
      <c r="CY15" s="610"/>
      <c r="CZ15" s="646">
        <v>16.899999999999999</v>
      </c>
      <c r="DA15" s="646"/>
      <c r="DB15" s="646"/>
      <c r="DC15" s="646"/>
      <c r="DD15" s="614">
        <v>22579634</v>
      </c>
      <c r="DE15" s="609"/>
      <c r="DF15" s="609"/>
      <c r="DG15" s="609"/>
      <c r="DH15" s="609"/>
      <c r="DI15" s="609"/>
      <c r="DJ15" s="609"/>
      <c r="DK15" s="609"/>
      <c r="DL15" s="609"/>
      <c r="DM15" s="609"/>
      <c r="DN15" s="609"/>
      <c r="DO15" s="609"/>
      <c r="DP15" s="610"/>
      <c r="DQ15" s="614">
        <v>118600404</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4204612</v>
      </c>
      <c r="S16" s="609"/>
      <c r="T16" s="609"/>
      <c r="U16" s="609"/>
      <c r="V16" s="609"/>
      <c r="W16" s="609"/>
      <c r="X16" s="609"/>
      <c r="Y16" s="610"/>
      <c r="Z16" s="646">
        <v>0.4</v>
      </c>
      <c r="AA16" s="646"/>
      <c r="AB16" s="646"/>
      <c r="AC16" s="646"/>
      <c r="AD16" s="647">
        <v>4204612</v>
      </c>
      <c r="AE16" s="647"/>
      <c r="AF16" s="647"/>
      <c r="AG16" s="647"/>
      <c r="AH16" s="647"/>
      <c r="AI16" s="647"/>
      <c r="AJ16" s="647"/>
      <c r="AK16" s="647"/>
      <c r="AL16" s="611">
        <v>0.9</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72389</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25832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10126193</v>
      </c>
      <c r="S17" s="609"/>
      <c r="T17" s="609"/>
      <c r="U17" s="609"/>
      <c r="V17" s="609"/>
      <c r="W17" s="609"/>
      <c r="X17" s="609"/>
      <c r="Y17" s="610"/>
      <c r="Z17" s="646">
        <v>1</v>
      </c>
      <c r="AA17" s="646"/>
      <c r="AB17" s="646"/>
      <c r="AC17" s="646"/>
      <c r="AD17" s="647">
        <v>10126193</v>
      </c>
      <c r="AE17" s="647"/>
      <c r="AF17" s="647"/>
      <c r="AG17" s="647"/>
      <c r="AH17" s="647"/>
      <c r="AI17" s="647"/>
      <c r="AJ17" s="647"/>
      <c r="AK17" s="647"/>
      <c r="AL17" s="611">
        <v>2.1</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105108489</v>
      </c>
      <c r="CS17" s="609"/>
      <c r="CT17" s="609"/>
      <c r="CU17" s="609"/>
      <c r="CV17" s="609"/>
      <c r="CW17" s="609"/>
      <c r="CX17" s="609"/>
      <c r="CY17" s="610"/>
      <c r="CZ17" s="646">
        <v>10.7</v>
      </c>
      <c r="DA17" s="646"/>
      <c r="DB17" s="646"/>
      <c r="DC17" s="646"/>
      <c r="DD17" s="614" t="s">
        <v>122</v>
      </c>
      <c r="DE17" s="609"/>
      <c r="DF17" s="609"/>
      <c r="DG17" s="609"/>
      <c r="DH17" s="609"/>
      <c r="DI17" s="609"/>
      <c r="DJ17" s="609"/>
      <c r="DK17" s="609"/>
      <c r="DL17" s="609"/>
      <c r="DM17" s="609"/>
      <c r="DN17" s="609"/>
      <c r="DO17" s="609"/>
      <c r="DP17" s="610"/>
      <c r="DQ17" s="614">
        <v>90796794</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1466858</v>
      </c>
      <c r="S18" s="609"/>
      <c r="T18" s="609"/>
      <c r="U18" s="609"/>
      <c r="V18" s="609"/>
      <c r="W18" s="609"/>
      <c r="X18" s="609"/>
      <c r="Y18" s="610"/>
      <c r="Z18" s="646">
        <v>0.1</v>
      </c>
      <c r="AA18" s="646"/>
      <c r="AB18" s="646"/>
      <c r="AC18" s="646"/>
      <c r="AD18" s="647">
        <v>1466858</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v>11738163</v>
      </c>
      <c r="CS18" s="609"/>
      <c r="CT18" s="609"/>
      <c r="CU18" s="609"/>
      <c r="CV18" s="609"/>
      <c r="CW18" s="609"/>
      <c r="CX18" s="609"/>
      <c r="CY18" s="610"/>
      <c r="CZ18" s="646">
        <v>1.2</v>
      </c>
      <c r="DA18" s="646"/>
      <c r="DB18" s="646"/>
      <c r="DC18" s="646"/>
      <c r="DD18" s="614" t="s">
        <v>122</v>
      </c>
      <c r="DE18" s="609"/>
      <c r="DF18" s="609"/>
      <c r="DG18" s="609"/>
      <c r="DH18" s="609"/>
      <c r="DI18" s="609"/>
      <c r="DJ18" s="609"/>
      <c r="DK18" s="609"/>
      <c r="DL18" s="609"/>
      <c r="DM18" s="609"/>
      <c r="DN18" s="609"/>
      <c r="DO18" s="609"/>
      <c r="DP18" s="610"/>
      <c r="DQ18" s="614">
        <v>11738163</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8583398</v>
      </c>
      <c r="S19" s="609"/>
      <c r="T19" s="609"/>
      <c r="U19" s="609"/>
      <c r="V19" s="609"/>
      <c r="W19" s="609"/>
      <c r="X19" s="609"/>
      <c r="Y19" s="610"/>
      <c r="Z19" s="646">
        <v>0.9</v>
      </c>
      <c r="AA19" s="646"/>
      <c r="AB19" s="646"/>
      <c r="AC19" s="646"/>
      <c r="AD19" s="647">
        <v>8583398</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34683778</v>
      </c>
      <c r="BH19" s="609"/>
      <c r="BI19" s="609"/>
      <c r="BJ19" s="609"/>
      <c r="BK19" s="609"/>
      <c r="BL19" s="609"/>
      <c r="BM19" s="609"/>
      <c r="BN19" s="610"/>
      <c r="BO19" s="646">
        <v>10.7</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75937</v>
      </c>
      <c r="S20" s="609"/>
      <c r="T20" s="609"/>
      <c r="U20" s="609"/>
      <c r="V20" s="609"/>
      <c r="W20" s="609"/>
      <c r="X20" s="609"/>
      <c r="Y20" s="610"/>
      <c r="Z20" s="646">
        <v>0</v>
      </c>
      <c r="AA20" s="646"/>
      <c r="AB20" s="646"/>
      <c r="AC20" s="646"/>
      <c r="AD20" s="647">
        <v>75937</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34683778</v>
      </c>
      <c r="BH20" s="609"/>
      <c r="BI20" s="609"/>
      <c r="BJ20" s="609"/>
      <c r="BK20" s="609"/>
      <c r="BL20" s="609"/>
      <c r="BM20" s="609"/>
      <c r="BN20" s="610"/>
      <c r="BO20" s="646">
        <v>10.7</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984587697</v>
      </c>
      <c r="CS20" s="609"/>
      <c r="CT20" s="609"/>
      <c r="CU20" s="609"/>
      <c r="CV20" s="609"/>
      <c r="CW20" s="609"/>
      <c r="CX20" s="609"/>
      <c r="CY20" s="610"/>
      <c r="CZ20" s="646">
        <v>100</v>
      </c>
      <c r="DA20" s="646"/>
      <c r="DB20" s="646"/>
      <c r="DC20" s="646"/>
      <c r="DD20" s="614">
        <v>137728091</v>
      </c>
      <c r="DE20" s="609"/>
      <c r="DF20" s="609"/>
      <c r="DG20" s="609"/>
      <c r="DH20" s="609"/>
      <c r="DI20" s="609"/>
      <c r="DJ20" s="609"/>
      <c r="DK20" s="609"/>
      <c r="DL20" s="609"/>
      <c r="DM20" s="609"/>
      <c r="DN20" s="609"/>
      <c r="DO20" s="609"/>
      <c r="DP20" s="610"/>
      <c r="DQ20" s="614">
        <v>577285722</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99916373</v>
      </c>
      <c r="S21" s="609"/>
      <c r="T21" s="609"/>
      <c r="U21" s="609"/>
      <c r="V21" s="609"/>
      <c r="W21" s="609"/>
      <c r="X21" s="609"/>
      <c r="Y21" s="610"/>
      <c r="Z21" s="646">
        <v>9.9</v>
      </c>
      <c r="AA21" s="646"/>
      <c r="AB21" s="646"/>
      <c r="AC21" s="646"/>
      <c r="AD21" s="647">
        <v>97319944</v>
      </c>
      <c r="AE21" s="647"/>
      <c r="AF21" s="647"/>
      <c r="AG21" s="647"/>
      <c r="AH21" s="647"/>
      <c r="AI21" s="647"/>
      <c r="AJ21" s="647"/>
      <c r="AK21" s="647"/>
      <c r="AL21" s="611">
        <v>20.100000000000001</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310639</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97319944</v>
      </c>
      <c r="S22" s="609"/>
      <c r="T22" s="609"/>
      <c r="U22" s="609"/>
      <c r="V22" s="609"/>
      <c r="W22" s="609"/>
      <c r="X22" s="609"/>
      <c r="Y22" s="610"/>
      <c r="Z22" s="646">
        <v>9.6999999999999993</v>
      </c>
      <c r="AA22" s="646"/>
      <c r="AB22" s="646"/>
      <c r="AC22" s="646"/>
      <c r="AD22" s="647">
        <v>97319944</v>
      </c>
      <c r="AE22" s="647"/>
      <c r="AF22" s="647"/>
      <c r="AG22" s="647"/>
      <c r="AH22" s="647"/>
      <c r="AI22" s="647"/>
      <c r="AJ22" s="647"/>
      <c r="AK22" s="647"/>
      <c r="AL22" s="611">
        <v>20.100000000000001</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v>9915876</v>
      </c>
      <c r="BH22" s="609"/>
      <c r="BI22" s="609"/>
      <c r="BJ22" s="609"/>
      <c r="BK22" s="609"/>
      <c r="BL22" s="609"/>
      <c r="BM22" s="609"/>
      <c r="BN22" s="610"/>
      <c r="BO22" s="646">
        <v>3.1</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2596429</v>
      </c>
      <c r="S23" s="609"/>
      <c r="T23" s="609"/>
      <c r="U23" s="609"/>
      <c r="V23" s="609"/>
      <c r="W23" s="609"/>
      <c r="X23" s="609"/>
      <c r="Y23" s="610"/>
      <c r="Z23" s="646">
        <v>0.3</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24457263</v>
      </c>
      <c r="BH23" s="609"/>
      <c r="BI23" s="609"/>
      <c r="BJ23" s="609"/>
      <c r="BK23" s="609"/>
      <c r="BL23" s="609"/>
      <c r="BM23" s="609"/>
      <c r="BN23" s="610"/>
      <c r="BO23" s="646">
        <v>7.5</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565970660</v>
      </c>
      <c r="CS24" s="664"/>
      <c r="CT24" s="664"/>
      <c r="CU24" s="664"/>
      <c r="CV24" s="664"/>
      <c r="CW24" s="664"/>
      <c r="CX24" s="664"/>
      <c r="CY24" s="689"/>
      <c r="CZ24" s="690">
        <v>57.5</v>
      </c>
      <c r="DA24" s="672"/>
      <c r="DB24" s="672"/>
      <c r="DC24" s="692"/>
      <c r="DD24" s="688">
        <v>357257875</v>
      </c>
      <c r="DE24" s="664"/>
      <c r="DF24" s="664"/>
      <c r="DG24" s="664"/>
      <c r="DH24" s="664"/>
      <c r="DI24" s="664"/>
      <c r="DJ24" s="664"/>
      <c r="DK24" s="689"/>
      <c r="DL24" s="688">
        <v>334791929</v>
      </c>
      <c r="DM24" s="664"/>
      <c r="DN24" s="664"/>
      <c r="DO24" s="664"/>
      <c r="DP24" s="664"/>
      <c r="DQ24" s="664"/>
      <c r="DR24" s="664"/>
      <c r="DS24" s="664"/>
      <c r="DT24" s="664"/>
      <c r="DU24" s="664"/>
      <c r="DV24" s="689"/>
      <c r="DW24" s="690">
        <v>68</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498798384</v>
      </c>
      <c r="S25" s="609"/>
      <c r="T25" s="609"/>
      <c r="U25" s="609"/>
      <c r="V25" s="609"/>
      <c r="W25" s="609"/>
      <c r="X25" s="609"/>
      <c r="Y25" s="610"/>
      <c r="Z25" s="646">
        <v>49.6</v>
      </c>
      <c r="AA25" s="646"/>
      <c r="AB25" s="646"/>
      <c r="AC25" s="646"/>
      <c r="AD25" s="647">
        <v>471423892</v>
      </c>
      <c r="AE25" s="647"/>
      <c r="AF25" s="647"/>
      <c r="AG25" s="647"/>
      <c r="AH25" s="647"/>
      <c r="AI25" s="647"/>
      <c r="AJ25" s="647"/>
      <c r="AK25" s="647"/>
      <c r="AL25" s="611">
        <v>97.5</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191519269</v>
      </c>
      <c r="CS25" s="621"/>
      <c r="CT25" s="621"/>
      <c r="CU25" s="621"/>
      <c r="CV25" s="621"/>
      <c r="CW25" s="621"/>
      <c r="CX25" s="621"/>
      <c r="CY25" s="622"/>
      <c r="CZ25" s="611">
        <v>19.5</v>
      </c>
      <c r="DA25" s="623"/>
      <c r="DB25" s="623"/>
      <c r="DC25" s="624"/>
      <c r="DD25" s="614">
        <v>168830709</v>
      </c>
      <c r="DE25" s="621"/>
      <c r="DF25" s="621"/>
      <c r="DG25" s="621"/>
      <c r="DH25" s="621"/>
      <c r="DI25" s="621"/>
      <c r="DJ25" s="621"/>
      <c r="DK25" s="622"/>
      <c r="DL25" s="614">
        <v>168544824</v>
      </c>
      <c r="DM25" s="621"/>
      <c r="DN25" s="621"/>
      <c r="DO25" s="621"/>
      <c r="DP25" s="621"/>
      <c r="DQ25" s="621"/>
      <c r="DR25" s="621"/>
      <c r="DS25" s="621"/>
      <c r="DT25" s="621"/>
      <c r="DU25" s="621"/>
      <c r="DV25" s="622"/>
      <c r="DW25" s="611">
        <v>34.200000000000003</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362519</v>
      </c>
      <c r="S26" s="609"/>
      <c r="T26" s="609"/>
      <c r="U26" s="609"/>
      <c r="V26" s="609"/>
      <c r="W26" s="609"/>
      <c r="X26" s="609"/>
      <c r="Y26" s="610"/>
      <c r="Z26" s="646">
        <v>0</v>
      </c>
      <c r="AA26" s="646"/>
      <c r="AB26" s="646"/>
      <c r="AC26" s="646"/>
      <c r="AD26" s="647">
        <v>362519</v>
      </c>
      <c r="AE26" s="647"/>
      <c r="AF26" s="647"/>
      <c r="AG26" s="647"/>
      <c r="AH26" s="647"/>
      <c r="AI26" s="647"/>
      <c r="AJ26" s="647"/>
      <c r="AK26" s="647"/>
      <c r="AL26" s="611">
        <v>0.1</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135405077</v>
      </c>
      <c r="CS26" s="609"/>
      <c r="CT26" s="609"/>
      <c r="CU26" s="609"/>
      <c r="CV26" s="609"/>
      <c r="CW26" s="609"/>
      <c r="CX26" s="609"/>
      <c r="CY26" s="610"/>
      <c r="CZ26" s="611">
        <v>13.8</v>
      </c>
      <c r="DA26" s="623"/>
      <c r="DB26" s="623"/>
      <c r="DC26" s="624"/>
      <c r="DD26" s="614">
        <v>114167906</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3864111</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324372624</v>
      </c>
      <c r="BH27" s="609"/>
      <c r="BI27" s="609"/>
      <c r="BJ27" s="609"/>
      <c r="BK27" s="609"/>
      <c r="BL27" s="609"/>
      <c r="BM27" s="609"/>
      <c r="BN27" s="610"/>
      <c r="BO27" s="646">
        <v>100</v>
      </c>
      <c r="BP27" s="646"/>
      <c r="BQ27" s="646"/>
      <c r="BR27" s="646"/>
      <c r="BS27" s="647">
        <v>6468733</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269662710</v>
      </c>
      <c r="CS27" s="621"/>
      <c r="CT27" s="621"/>
      <c r="CU27" s="621"/>
      <c r="CV27" s="621"/>
      <c r="CW27" s="621"/>
      <c r="CX27" s="621"/>
      <c r="CY27" s="622"/>
      <c r="CZ27" s="611">
        <v>27.4</v>
      </c>
      <c r="DA27" s="623"/>
      <c r="DB27" s="623"/>
      <c r="DC27" s="624"/>
      <c r="DD27" s="614">
        <v>97950180</v>
      </c>
      <c r="DE27" s="621"/>
      <c r="DF27" s="621"/>
      <c r="DG27" s="621"/>
      <c r="DH27" s="621"/>
      <c r="DI27" s="621"/>
      <c r="DJ27" s="621"/>
      <c r="DK27" s="622"/>
      <c r="DL27" s="614">
        <v>75861723</v>
      </c>
      <c r="DM27" s="621"/>
      <c r="DN27" s="621"/>
      <c r="DO27" s="621"/>
      <c r="DP27" s="621"/>
      <c r="DQ27" s="621"/>
      <c r="DR27" s="621"/>
      <c r="DS27" s="621"/>
      <c r="DT27" s="621"/>
      <c r="DU27" s="621"/>
      <c r="DV27" s="622"/>
      <c r="DW27" s="611">
        <v>15.4</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31104759</v>
      </c>
      <c r="S28" s="609"/>
      <c r="T28" s="609"/>
      <c r="U28" s="609"/>
      <c r="V28" s="609"/>
      <c r="W28" s="609"/>
      <c r="X28" s="609"/>
      <c r="Y28" s="610"/>
      <c r="Z28" s="646">
        <v>3.1</v>
      </c>
      <c r="AA28" s="646"/>
      <c r="AB28" s="646"/>
      <c r="AC28" s="646"/>
      <c r="AD28" s="647">
        <v>8714621</v>
      </c>
      <c r="AE28" s="647"/>
      <c r="AF28" s="647"/>
      <c r="AG28" s="647"/>
      <c r="AH28" s="647"/>
      <c r="AI28" s="647"/>
      <c r="AJ28" s="647"/>
      <c r="AK28" s="647"/>
      <c r="AL28" s="611">
        <v>1.8</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104788681</v>
      </c>
      <c r="CS28" s="609"/>
      <c r="CT28" s="609"/>
      <c r="CU28" s="609"/>
      <c r="CV28" s="609"/>
      <c r="CW28" s="609"/>
      <c r="CX28" s="609"/>
      <c r="CY28" s="610"/>
      <c r="CZ28" s="611">
        <v>10.6</v>
      </c>
      <c r="DA28" s="623"/>
      <c r="DB28" s="623"/>
      <c r="DC28" s="624"/>
      <c r="DD28" s="614">
        <v>90476986</v>
      </c>
      <c r="DE28" s="609"/>
      <c r="DF28" s="609"/>
      <c r="DG28" s="609"/>
      <c r="DH28" s="609"/>
      <c r="DI28" s="609"/>
      <c r="DJ28" s="609"/>
      <c r="DK28" s="610"/>
      <c r="DL28" s="614">
        <v>90385382</v>
      </c>
      <c r="DM28" s="609"/>
      <c r="DN28" s="609"/>
      <c r="DO28" s="609"/>
      <c r="DP28" s="609"/>
      <c r="DQ28" s="609"/>
      <c r="DR28" s="609"/>
      <c r="DS28" s="609"/>
      <c r="DT28" s="609"/>
      <c r="DU28" s="609"/>
      <c r="DV28" s="610"/>
      <c r="DW28" s="611">
        <v>18.399999999999999</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3935994</v>
      </c>
      <c r="S29" s="609"/>
      <c r="T29" s="609"/>
      <c r="U29" s="609"/>
      <c r="V29" s="609"/>
      <c r="W29" s="609"/>
      <c r="X29" s="609"/>
      <c r="Y29" s="610"/>
      <c r="Z29" s="646">
        <v>0.4</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104788681</v>
      </c>
      <c r="CS29" s="621"/>
      <c r="CT29" s="621"/>
      <c r="CU29" s="621"/>
      <c r="CV29" s="621"/>
      <c r="CW29" s="621"/>
      <c r="CX29" s="621"/>
      <c r="CY29" s="622"/>
      <c r="CZ29" s="611">
        <v>10.6</v>
      </c>
      <c r="DA29" s="623"/>
      <c r="DB29" s="623"/>
      <c r="DC29" s="624"/>
      <c r="DD29" s="614">
        <v>90476986</v>
      </c>
      <c r="DE29" s="621"/>
      <c r="DF29" s="621"/>
      <c r="DG29" s="621"/>
      <c r="DH29" s="621"/>
      <c r="DI29" s="621"/>
      <c r="DJ29" s="621"/>
      <c r="DK29" s="622"/>
      <c r="DL29" s="614">
        <v>90385382</v>
      </c>
      <c r="DM29" s="621"/>
      <c r="DN29" s="621"/>
      <c r="DO29" s="621"/>
      <c r="DP29" s="621"/>
      <c r="DQ29" s="621"/>
      <c r="DR29" s="621"/>
      <c r="DS29" s="621"/>
      <c r="DT29" s="621"/>
      <c r="DU29" s="621"/>
      <c r="DV29" s="622"/>
      <c r="DW29" s="611">
        <v>18.399999999999999</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215663905</v>
      </c>
      <c r="S30" s="609"/>
      <c r="T30" s="609"/>
      <c r="U30" s="609"/>
      <c r="V30" s="609"/>
      <c r="W30" s="609"/>
      <c r="X30" s="609"/>
      <c r="Y30" s="610"/>
      <c r="Z30" s="646">
        <v>21.5</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93719398</v>
      </c>
      <c r="CS30" s="609"/>
      <c r="CT30" s="609"/>
      <c r="CU30" s="609"/>
      <c r="CV30" s="609"/>
      <c r="CW30" s="609"/>
      <c r="CX30" s="609"/>
      <c r="CY30" s="610"/>
      <c r="CZ30" s="611">
        <v>9.5</v>
      </c>
      <c r="DA30" s="623"/>
      <c r="DB30" s="623"/>
      <c r="DC30" s="624"/>
      <c r="DD30" s="614">
        <v>79967495</v>
      </c>
      <c r="DE30" s="609"/>
      <c r="DF30" s="609"/>
      <c r="DG30" s="609"/>
      <c r="DH30" s="609"/>
      <c r="DI30" s="609"/>
      <c r="DJ30" s="609"/>
      <c r="DK30" s="610"/>
      <c r="DL30" s="614">
        <v>79967495</v>
      </c>
      <c r="DM30" s="609"/>
      <c r="DN30" s="609"/>
      <c r="DO30" s="609"/>
      <c r="DP30" s="609"/>
      <c r="DQ30" s="609"/>
      <c r="DR30" s="609"/>
      <c r="DS30" s="609"/>
      <c r="DT30" s="609"/>
      <c r="DU30" s="609"/>
      <c r="DV30" s="610"/>
      <c r="DW30" s="611">
        <v>16.2</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99.5</v>
      </c>
      <c r="BH31" s="671"/>
      <c r="BI31" s="671"/>
      <c r="BJ31" s="671"/>
      <c r="BK31" s="671"/>
      <c r="BL31" s="671"/>
      <c r="BM31" s="672">
        <v>98.9</v>
      </c>
      <c r="BN31" s="671"/>
      <c r="BO31" s="671"/>
      <c r="BP31" s="671"/>
      <c r="BQ31" s="673"/>
      <c r="BR31" s="670">
        <v>99.5</v>
      </c>
      <c r="BS31" s="671"/>
      <c r="BT31" s="671"/>
      <c r="BU31" s="671"/>
      <c r="BV31" s="671"/>
      <c r="BW31" s="671"/>
      <c r="BX31" s="672">
        <v>98.8</v>
      </c>
      <c r="BY31" s="671"/>
      <c r="BZ31" s="671"/>
      <c r="CA31" s="671"/>
      <c r="CB31" s="673"/>
      <c r="CD31" s="629"/>
      <c r="CE31" s="630"/>
      <c r="CF31" s="605" t="s">
        <v>300</v>
      </c>
      <c r="CG31" s="606"/>
      <c r="CH31" s="606"/>
      <c r="CI31" s="606"/>
      <c r="CJ31" s="606"/>
      <c r="CK31" s="606"/>
      <c r="CL31" s="606"/>
      <c r="CM31" s="606"/>
      <c r="CN31" s="606"/>
      <c r="CO31" s="606"/>
      <c r="CP31" s="606"/>
      <c r="CQ31" s="607"/>
      <c r="CR31" s="608">
        <v>11069283</v>
      </c>
      <c r="CS31" s="621"/>
      <c r="CT31" s="621"/>
      <c r="CU31" s="621"/>
      <c r="CV31" s="621"/>
      <c r="CW31" s="621"/>
      <c r="CX31" s="621"/>
      <c r="CY31" s="622"/>
      <c r="CZ31" s="611">
        <v>1.1000000000000001</v>
      </c>
      <c r="DA31" s="623"/>
      <c r="DB31" s="623"/>
      <c r="DC31" s="624"/>
      <c r="DD31" s="614">
        <v>10509491</v>
      </c>
      <c r="DE31" s="621"/>
      <c r="DF31" s="621"/>
      <c r="DG31" s="621"/>
      <c r="DH31" s="621"/>
      <c r="DI31" s="621"/>
      <c r="DJ31" s="621"/>
      <c r="DK31" s="622"/>
      <c r="DL31" s="614">
        <v>10417887</v>
      </c>
      <c r="DM31" s="621"/>
      <c r="DN31" s="621"/>
      <c r="DO31" s="621"/>
      <c r="DP31" s="621"/>
      <c r="DQ31" s="621"/>
      <c r="DR31" s="621"/>
      <c r="DS31" s="621"/>
      <c r="DT31" s="621"/>
      <c r="DU31" s="621"/>
      <c r="DV31" s="622"/>
      <c r="DW31" s="611">
        <v>2.1</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51392916</v>
      </c>
      <c r="S32" s="609"/>
      <c r="T32" s="609"/>
      <c r="U32" s="609"/>
      <c r="V32" s="609"/>
      <c r="W32" s="609"/>
      <c r="X32" s="609"/>
      <c r="Y32" s="610"/>
      <c r="Z32" s="646">
        <v>5.0999999999999996</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99.4</v>
      </c>
      <c r="BH32" s="621"/>
      <c r="BI32" s="621"/>
      <c r="BJ32" s="621"/>
      <c r="BK32" s="621"/>
      <c r="BL32" s="621"/>
      <c r="BM32" s="612">
        <v>98.5</v>
      </c>
      <c r="BN32" s="621"/>
      <c r="BO32" s="621"/>
      <c r="BP32" s="621"/>
      <c r="BQ32" s="644"/>
      <c r="BR32" s="674">
        <v>99.3</v>
      </c>
      <c r="BS32" s="621"/>
      <c r="BT32" s="621"/>
      <c r="BU32" s="621"/>
      <c r="BV32" s="621"/>
      <c r="BW32" s="621"/>
      <c r="BX32" s="612">
        <v>98.4</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17636175</v>
      </c>
      <c r="S33" s="609"/>
      <c r="T33" s="609"/>
      <c r="U33" s="609"/>
      <c r="V33" s="609"/>
      <c r="W33" s="609"/>
      <c r="X33" s="609"/>
      <c r="Y33" s="610"/>
      <c r="Z33" s="646">
        <v>1.8</v>
      </c>
      <c r="AA33" s="646"/>
      <c r="AB33" s="646"/>
      <c r="AC33" s="646"/>
      <c r="AD33" s="647">
        <v>559807</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99.7</v>
      </c>
      <c r="BH33" s="593"/>
      <c r="BI33" s="593"/>
      <c r="BJ33" s="593"/>
      <c r="BK33" s="593"/>
      <c r="BL33" s="593"/>
      <c r="BM33" s="639">
        <v>99.2</v>
      </c>
      <c r="BN33" s="593"/>
      <c r="BO33" s="593"/>
      <c r="BP33" s="593"/>
      <c r="BQ33" s="656"/>
      <c r="BR33" s="669">
        <v>99.6</v>
      </c>
      <c r="BS33" s="593"/>
      <c r="BT33" s="593"/>
      <c r="BU33" s="593"/>
      <c r="BV33" s="593"/>
      <c r="BW33" s="593"/>
      <c r="BX33" s="639">
        <v>99.2</v>
      </c>
      <c r="BY33" s="593"/>
      <c r="BZ33" s="593"/>
      <c r="CA33" s="593"/>
      <c r="CB33" s="656"/>
      <c r="CD33" s="605" t="s">
        <v>307</v>
      </c>
      <c r="CE33" s="606"/>
      <c r="CF33" s="606"/>
      <c r="CG33" s="606"/>
      <c r="CH33" s="606"/>
      <c r="CI33" s="606"/>
      <c r="CJ33" s="606"/>
      <c r="CK33" s="606"/>
      <c r="CL33" s="606"/>
      <c r="CM33" s="606"/>
      <c r="CN33" s="606"/>
      <c r="CO33" s="606"/>
      <c r="CP33" s="606"/>
      <c r="CQ33" s="607"/>
      <c r="CR33" s="608">
        <v>280816557</v>
      </c>
      <c r="CS33" s="621"/>
      <c r="CT33" s="621"/>
      <c r="CU33" s="621"/>
      <c r="CV33" s="621"/>
      <c r="CW33" s="621"/>
      <c r="CX33" s="621"/>
      <c r="CY33" s="622"/>
      <c r="CZ33" s="611">
        <v>28.5</v>
      </c>
      <c r="DA33" s="623"/>
      <c r="DB33" s="623"/>
      <c r="DC33" s="624"/>
      <c r="DD33" s="614">
        <v>186127597</v>
      </c>
      <c r="DE33" s="621"/>
      <c r="DF33" s="621"/>
      <c r="DG33" s="621"/>
      <c r="DH33" s="621"/>
      <c r="DI33" s="621"/>
      <c r="DJ33" s="621"/>
      <c r="DK33" s="622"/>
      <c r="DL33" s="614">
        <v>151501448</v>
      </c>
      <c r="DM33" s="621"/>
      <c r="DN33" s="621"/>
      <c r="DO33" s="621"/>
      <c r="DP33" s="621"/>
      <c r="DQ33" s="621"/>
      <c r="DR33" s="621"/>
      <c r="DS33" s="621"/>
      <c r="DT33" s="621"/>
      <c r="DU33" s="621"/>
      <c r="DV33" s="622"/>
      <c r="DW33" s="611">
        <v>30.8</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5251412</v>
      </c>
      <c r="S34" s="609"/>
      <c r="T34" s="609"/>
      <c r="U34" s="609"/>
      <c r="V34" s="609"/>
      <c r="W34" s="609"/>
      <c r="X34" s="609"/>
      <c r="Y34" s="610"/>
      <c r="Z34" s="646">
        <v>0.5</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108266803</v>
      </c>
      <c r="CS34" s="609"/>
      <c r="CT34" s="609"/>
      <c r="CU34" s="609"/>
      <c r="CV34" s="609"/>
      <c r="CW34" s="609"/>
      <c r="CX34" s="609"/>
      <c r="CY34" s="610"/>
      <c r="CZ34" s="611">
        <v>11</v>
      </c>
      <c r="DA34" s="623"/>
      <c r="DB34" s="623"/>
      <c r="DC34" s="624"/>
      <c r="DD34" s="614">
        <v>60615678</v>
      </c>
      <c r="DE34" s="609"/>
      <c r="DF34" s="609"/>
      <c r="DG34" s="609"/>
      <c r="DH34" s="609"/>
      <c r="DI34" s="609"/>
      <c r="DJ34" s="609"/>
      <c r="DK34" s="610"/>
      <c r="DL34" s="614">
        <v>56594730</v>
      </c>
      <c r="DM34" s="609"/>
      <c r="DN34" s="609"/>
      <c r="DO34" s="609"/>
      <c r="DP34" s="609"/>
      <c r="DQ34" s="609"/>
      <c r="DR34" s="609"/>
      <c r="DS34" s="609"/>
      <c r="DT34" s="609"/>
      <c r="DU34" s="609"/>
      <c r="DV34" s="610"/>
      <c r="DW34" s="611">
        <v>11.5</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22385707</v>
      </c>
      <c r="S35" s="609"/>
      <c r="T35" s="609"/>
      <c r="U35" s="609"/>
      <c r="V35" s="609"/>
      <c r="W35" s="609"/>
      <c r="X35" s="609"/>
      <c r="Y35" s="610"/>
      <c r="Z35" s="646">
        <v>2.2000000000000002</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8487724</v>
      </c>
      <c r="CS35" s="621"/>
      <c r="CT35" s="621"/>
      <c r="CU35" s="621"/>
      <c r="CV35" s="621"/>
      <c r="CW35" s="621"/>
      <c r="CX35" s="621"/>
      <c r="CY35" s="622"/>
      <c r="CZ35" s="611">
        <v>0.9</v>
      </c>
      <c r="DA35" s="623"/>
      <c r="DB35" s="623"/>
      <c r="DC35" s="624"/>
      <c r="DD35" s="614">
        <v>5920636</v>
      </c>
      <c r="DE35" s="621"/>
      <c r="DF35" s="621"/>
      <c r="DG35" s="621"/>
      <c r="DH35" s="621"/>
      <c r="DI35" s="621"/>
      <c r="DJ35" s="621"/>
      <c r="DK35" s="622"/>
      <c r="DL35" s="614">
        <v>5775945</v>
      </c>
      <c r="DM35" s="621"/>
      <c r="DN35" s="621"/>
      <c r="DO35" s="621"/>
      <c r="DP35" s="621"/>
      <c r="DQ35" s="621"/>
      <c r="DR35" s="621"/>
      <c r="DS35" s="621"/>
      <c r="DT35" s="621"/>
      <c r="DU35" s="621"/>
      <c r="DV35" s="622"/>
      <c r="DW35" s="611">
        <v>1.2</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21043092</v>
      </c>
      <c r="S36" s="609"/>
      <c r="T36" s="609"/>
      <c r="U36" s="609"/>
      <c r="V36" s="609"/>
      <c r="W36" s="609"/>
      <c r="X36" s="609"/>
      <c r="Y36" s="610"/>
      <c r="Z36" s="646">
        <v>2.1</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83263867</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1277761</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64306003</v>
      </c>
      <c r="CS36" s="609"/>
      <c r="CT36" s="609"/>
      <c r="CU36" s="609"/>
      <c r="CV36" s="609"/>
      <c r="CW36" s="609"/>
      <c r="CX36" s="609"/>
      <c r="CY36" s="610"/>
      <c r="CZ36" s="611">
        <v>6.5</v>
      </c>
      <c r="DA36" s="623"/>
      <c r="DB36" s="623"/>
      <c r="DC36" s="624"/>
      <c r="DD36" s="614">
        <v>55691424</v>
      </c>
      <c r="DE36" s="609"/>
      <c r="DF36" s="609"/>
      <c r="DG36" s="609"/>
      <c r="DH36" s="609"/>
      <c r="DI36" s="609"/>
      <c r="DJ36" s="609"/>
      <c r="DK36" s="610"/>
      <c r="DL36" s="614">
        <v>42165395</v>
      </c>
      <c r="DM36" s="609"/>
      <c r="DN36" s="609"/>
      <c r="DO36" s="609"/>
      <c r="DP36" s="609"/>
      <c r="DQ36" s="609"/>
      <c r="DR36" s="609"/>
      <c r="DS36" s="609"/>
      <c r="DT36" s="609"/>
      <c r="DU36" s="609"/>
      <c r="DV36" s="610"/>
      <c r="DW36" s="611">
        <v>8.6</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53478351</v>
      </c>
      <c r="S37" s="609"/>
      <c r="T37" s="609"/>
      <c r="U37" s="609"/>
      <c r="V37" s="609"/>
      <c r="W37" s="609"/>
      <c r="X37" s="609"/>
      <c r="Y37" s="610"/>
      <c r="Z37" s="646">
        <v>5.3</v>
      </c>
      <c r="AA37" s="646"/>
      <c r="AB37" s="646"/>
      <c r="AC37" s="646"/>
      <c r="AD37" s="647">
        <v>2407563</v>
      </c>
      <c r="AE37" s="647"/>
      <c r="AF37" s="647"/>
      <c r="AG37" s="647"/>
      <c r="AH37" s="647"/>
      <c r="AI37" s="647"/>
      <c r="AJ37" s="647"/>
      <c r="AK37" s="647"/>
      <c r="AL37" s="611">
        <v>0.5</v>
      </c>
      <c r="AM37" s="612"/>
      <c r="AN37" s="612"/>
      <c r="AO37" s="648"/>
      <c r="AQ37" s="641" t="s">
        <v>319</v>
      </c>
      <c r="AR37" s="642"/>
      <c r="AS37" s="642"/>
      <c r="AT37" s="642"/>
      <c r="AU37" s="642"/>
      <c r="AV37" s="642"/>
      <c r="AW37" s="642"/>
      <c r="AX37" s="642"/>
      <c r="AY37" s="643"/>
      <c r="AZ37" s="608">
        <v>11738163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-1434605</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43766</v>
      </c>
      <c r="CS37" s="621"/>
      <c r="CT37" s="621"/>
      <c r="CU37" s="621"/>
      <c r="CV37" s="621"/>
      <c r="CW37" s="621"/>
      <c r="CX37" s="621"/>
      <c r="CY37" s="622"/>
      <c r="CZ37" s="611">
        <v>0</v>
      </c>
      <c r="DA37" s="623"/>
      <c r="DB37" s="623"/>
      <c r="DC37" s="624"/>
      <c r="DD37" s="614">
        <v>43766</v>
      </c>
      <c r="DE37" s="621"/>
      <c r="DF37" s="621"/>
      <c r="DG37" s="621"/>
      <c r="DH37" s="621"/>
      <c r="DI37" s="621"/>
      <c r="DJ37" s="621"/>
      <c r="DK37" s="622"/>
      <c r="DL37" s="614">
        <v>43766</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80252500</v>
      </c>
      <c r="S38" s="609"/>
      <c r="T38" s="609"/>
      <c r="U38" s="609"/>
      <c r="V38" s="609"/>
      <c r="W38" s="609"/>
      <c r="X38" s="609"/>
      <c r="Y38" s="610"/>
      <c r="Z38" s="646">
        <v>8</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5119742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192458</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65688003</v>
      </c>
      <c r="CS38" s="609"/>
      <c r="CT38" s="609"/>
      <c r="CU38" s="609"/>
      <c r="CV38" s="609"/>
      <c r="CW38" s="609"/>
      <c r="CX38" s="609"/>
      <c r="CY38" s="610"/>
      <c r="CZ38" s="611">
        <v>6.7</v>
      </c>
      <c r="DA38" s="623"/>
      <c r="DB38" s="623"/>
      <c r="DC38" s="624"/>
      <c r="DD38" s="614">
        <v>52275796</v>
      </c>
      <c r="DE38" s="609"/>
      <c r="DF38" s="609"/>
      <c r="DG38" s="609"/>
      <c r="DH38" s="609"/>
      <c r="DI38" s="609"/>
      <c r="DJ38" s="609"/>
      <c r="DK38" s="610"/>
      <c r="DL38" s="614">
        <v>46965378</v>
      </c>
      <c r="DM38" s="609"/>
      <c r="DN38" s="609"/>
      <c r="DO38" s="609"/>
      <c r="DP38" s="609"/>
      <c r="DQ38" s="609"/>
      <c r="DR38" s="609"/>
      <c r="DS38" s="609"/>
      <c r="DT38" s="609"/>
      <c r="DU38" s="609"/>
      <c r="DV38" s="610"/>
      <c r="DW38" s="611">
        <v>9.5</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716969</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268193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20314827</v>
      </c>
      <c r="CS39" s="621"/>
      <c r="CT39" s="621"/>
      <c r="CU39" s="621"/>
      <c r="CV39" s="621"/>
      <c r="CW39" s="621"/>
      <c r="CX39" s="621"/>
      <c r="CY39" s="622"/>
      <c r="CZ39" s="611">
        <v>2.1</v>
      </c>
      <c r="DA39" s="623"/>
      <c r="DB39" s="623"/>
      <c r="DC39" s="624"/>
      <c r="DD39" s="614">
        <v>8631778</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9092000</v>
      </c>
      <c r="S40" s="609"/>
      <c r="T40" s="609"/>
      <c r="U40" s="609"/>
      <c r="V40" s="609"/>
      <c r="W40" s="609"/>
      <c r="X40" s="609"/>
      <c r="Y40" s="610"/>
      <c r="Z40" s="646">
        <v>0.9</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406364</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101</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13753197</v>
      </c>
      <c r="CS40" s="609"/>
      <c r="CT40" s="609"/>
      <c r="CU40" s="609"/>
      <c r="CV40" s="609"/>
      <c r="CW40" s="609"/>
      <c r="CX40" s="609"/>
      <c r="CY40" s="610"/>
      <c r="CZ40" s="611">
        <v>1.4</v>
      </c>
      <c r="DA40" s="623"/>
      <c r="DB40" s="623"/>
      <c r="DC40" s="624"/>
      <c r="DD40" s="614">
        <v>2992285</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1005169825</v>
      </c>
      <c r="S41" s="633"/>
      <c r="T41" s="633"/>
      <c r="U41" s="633"/>
      <c r="V41" s="633"/>
      <c r="W41" s="633"/>
      <c r="X41" s="633"/>
      <c r="Y41" s="636"/>
      <c r="Z41" s="637">
        <v>100</v>
      </c>
      <c r="AA41" s="637"/>
      <c r="AB41" s="637"/>
      <c r="AC41" s="637"/>
      <c r="AD41" s="638">
        <v>483468402</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16063502</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49219127</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378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137800480</v>
      </c>
      <c r="CS42" s="621"/>
      <c r="CT42" s="621"/>
      <c r="CU42" s="621"/>
      <c r="CV42" s="621"/>
      <c r="CW42" s="621"/>
      <c r="CX42" s="621"/>
      <c r="CY42" s="622"/>
      <c r="CZ42" s="611">
        <v>14</v>
      </c>
      <c r="DA42" s="623"/>
      <c r="DB42" s="623"/>
      <c r="DC42" s="624"/>
      <c r="DD42" s="614">
        <v>33900250</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2117209</v>
      </c>
      <c r="CS43" s="621"/>
      <c r="CT43" s="621"/>
      <c r="CU43" s="621"/>
      <c r="CV43" s="621"/>
      <c r="CW43" s="621"/>
      <c r="CX43" s="621"/>
      <c r="CY43" s="622"/>
      <c r="CZ43" s="611">
        <v>0.2</v>
      </c>
      <c r="DA43" s="623"/>
      <c r="DB43" s="623"/>
      <c r="DC43" s="624"/>
      <c r="DD43" s="614">
        <v>1721410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137728091</v>
      </c>
      <c r="CS44" s="609"/>
      <c r="CT44" s="609"/>
      <c r="CU44" s="609"/>
      <c r="CV44" s="609"/>
      <c r="CW44" s="609"/>
      <c r="CX44" s="609"/>
      <c r="CY44" s="610"/>
      <c r="CZ44" s="611">
        <v>14</v>
      </c>
      <c r="DA44" s="612"/>
      <c r="DB44" s="612"/>
      <c r="DC44" s="613"/>
      <c r="DD44" s="614">
        <v>33874418</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53568503</v>
      </c>
      <c r="CS45" s="621"/>
      <c r="CT45" s="621"/>
      <c r="CU45" s="621"/>
      <c r="CV45" s="621"/>
      <c r="CW45" s="621"/>
      <c r="CX45" s="621"/>
      <c r="CY45" s="622"/>
      <c r="CZ45" s="611">
        <v>5.4</v>
      </c>
      <c r="DA45" s="623"/>
      <c r="DB45" s="623"/>
      <c r="DC45" s="624"/>
      <c r="DD45" s="614">
        <v>4175140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75147913</v>
      </c>
      <c r="CS46" s="609"/>
      <c r="CT46" s="609"/>
      <c r="CU46" s="609"/>
      <c r="CV46" s="609"/>
      <c r="CW46" s="609"/>
      <c r="CX46" s="609"/>
      <c r="CY46" s="610"/>
      <c r="CZ46" s="611">
        <v>7.6</v>
      </c>
      <c r="DA46" s="612"/>
      <c r="DB46" s="612"/>
      <c r="DC46" s="613"/>
      <c r="DD46" s="614">
        <v>28879762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72389</v>
      </c>
      <c r="CS47" s="621"/>
      <c r="CT47" s="621"/>
      <c r="CU47" s="621"/>
      <c r="CV47" s="621"/>
      <c r="CW47" s="621"/>
      <c r="CX47" s="621"/>
      <c r="CY47" s="622"/>
      <c r="CZ47" s="611">
        <v>0</v>
      </c>
      <c r="DA47" s="623"/>
      <c r="DB47" s="623"/>
      <c r="DC47" s="624"/>
      <c r="DD47" s="614">
        <v>25832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984587697</v>
      </c>
      <c r="CS49" s="593"/>
      <c r="CT49" s="593"/>
      <c r="CU49" s="593"/>
      <c r="CV49" s="593"/>
      <c r="CW49" s="593"/>
      <c r="CX49" s="593"/>
      <c r="CY49" s="594"/>
      <c r="CZ49" s="595">
        <v>100</v>
      </c>
      <c r="DA49" s="596"/>
      <c r="DB49" s="596"/>
      <c r="DC49" s="597"/>
      <c r="DD49" s="598">
        <v>577285722</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6o1Qv6+QDfhlszZ1hi2ALKDdbA6AY0z4G992c5diQk9tyggkM2NrB0PINaxPVGP3dGn6y5tiJHT5dDC77VFHxA==" saltValue="6U98LwHTNx5gdP8covKu3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945589</v>
      </c>
      <c r="R7" s="1090"/>
      <c r="S7" s="1090"/>
      <c r="T7" s="1090"/>
      <c r="U7" s="1090"/>
      <c r="V7" s="1090">
        <v>930659</v>
      </c>
      <c r="W7" s="1090"/>
      <c r="X7" s="1090"/>
      <c r="Y7" s="1090"/>
      <c r="Z7" s="1090"/>
      <c r="AA7" s="1090">
        <v>14929</v>
      </c>
      <c r="AB7" s="1090"/>
      <c r="AC7" s="1090"/>
      <c r="AD7" s="1090"/>
      <c r="AE7" s="1091"/>
      <c r="AF7" s="1092">
        <v>1411</v>
      </c>
      <c r="AG7" s="1093"/>
      <c r="AH7" s="1093"/>
      <c r="AI7" s="1093"/>
      <c r="AJ7" s="1094"/>
      <c r="AK7" s="1095">
        <v>1755</v>
      </c>
      <c r="AL7" s="1096"/>
      <c r="AM7" s="1096"/>
      <c r="AN7" s="1096"/>
      <c r="AO7" s="1096"/>
      <c r="AP7" s="1096">
        <v>1292107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568</v>
      </c>
      <c r="BT7" s="1087"/>
      <c r="BU7" s="1087"/>
      <c r="BV7" s="1087"/>
      <c r="BW7" s="1087"/>
      <c r="BX7" s="1087"/>
      <c r="BY7" s="1087"/>
      <c r="BZ7" s="1087"/>
      <c r="CA7" s="1087"/>
      <c r="CB7" s="1087"/>
      <c r="CC7" s="1087"/>
      <c r="CD7" s="1087"/>
      <c r="CE7" s="1087"/>
      <c r="CF7" s="1087"/>
      <c r="CG7" s="1099"/>
      <c r="CH7" s="1083" t="s">
        <v>601</v>
      </c>
      <c r="CI7" s="1084"/>
      <c r="CJ7" s="1084"/>
      <c r="CK7" s="1084"/>
      <c r="CL7" s="1085"/>
      <c r="CM7" s="1083">
        <v>382</v>
      </c>
      <c r="CN7" s="1084"/>
      <c r="CO7" s="1084"/>
      <c r="CP7" s="1084"/>
      <c r="CQ7" s="1085"/>
      <c r="CR7" s="1083">
        <v>300</v>
      </c>
      <c r="CS7" s="1084"/>
      <c r="CT7" s="1084"/>
      <c r="CU7" s="1084"/>
      <c r="CV7" s="1085"/>
      <c r="CW7" s="1083">
        <v>217</v>
      </c>
      <c r="CX7" s="1084"/>
      <c r="CY7" s="1084"/>
      <c r="CZ7" s="1084"/>
      <c r="DA7" s="1085"/>
      <c r="DB7" s="1083" t="s">
        <v>499</v>
      </c>
      <c r="DC7" s="1084"/>
      <c r="DD7" s="1084"/>
      <c r="DE7" s="1084"/>
      <c r="DF7" s="1085"/>
      <c r="DG7" s="1083" t="s">
        <v>499</v>
      </c>
      <c r="DH7" s="1084"/>
      <c r="DI7" s="1084"/>
      <c r="DJ7" s="1084"/>
      <c r="DK7" s="1085"/>
      <c r="DL7" s="1083" t="s">
        <v>499</v>
      </c>
      <c r="DM7" s="1084"/>
      <c r="DN7" s="1084"/>
      <c r="DO7" s="1084"/>
      <c r="DP7" s="1085"/>
      <c r="DQ7" s="1083" t="s">
        <v>499</v>
      </c>
      <c r="DR7" s="1084"/>
      <c r="DS7" s="1084"/>
      <c r="DT7" s="1084"/>
      <c r="DU7" s="1085"/>
      <c r="DV7" s="1086" t="s">
        <v>602</v>
      </c>
      <c r="DW7" s="1087"/>
      <c r="DX7" s="1087"/>
      <c r="DY7" s="1087"/>
      <c r="DZ7" s="1088"/>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432</v>
      </c>
      <c r="R8" s="1026"/>
      <c r="S8" s="1026"/>
      <c r="T8" s="1026"/>
      <c r="U8" s="1026"/>
      <c r="V8" s="1026">
        <v>239</v>
      </c>
      <c r="W8" s="1026"/>
      <c r="X8" s="1026"/>
      <c r="Y8" s="1026"/>
      <c r="Z8" s="1026"/>
      <c r="AA8" s="1026">
        <v>193</v>
      </c>
      <c r="AB8" s="1026"/>
      <c r="AC8" s="1026"/>
      <c r="AD8" s="1026"/>
      <c r="AE8" s="1027"/>
      <c r="AF8" s="1022" t="s">
        <v>122</v>
      </c>
      <c r="AG8" s="1023"/>
      <c r="AH8" s="1023"/>
      <c r="AI8" s="1023"/>
      <c r="AJ8" s="1024"/>
      <c r="AK8" s="1067">
        <v>1</v>
      </c>
      <c r="AL8" s="1068"/>
      <c r="AM8" s="1068"/>
      <c r="AN8" s="1068"/>
      <c r="AO8" s="1068"/>
      <c r="AP8" s="1068">
        <v>694</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569</v>
      </c>
      <c r="BT8" s="980"/>
      <c r="BU8" s="980"/>
      <c r="BV8" s="980"/>
      <c r="BW8" s="980"/>
      <c r="BX8" s="980"/>
      <c r="BY8" s="980"/>
      <c r="BZ8" s="980"/>
      <c r="CA8" s="980"/>
      <c r="CB8" s="980"/>
      <c r="CC8" s="980"/>
      <c r="CD8" s="980"/>
      <c r="CE8" s="980"/>
      <c r="CF8" s="980"/>
      <c r="CG8" s="1001"/>
      <c r="CH8" s="976">
        <v>-146</v>
      </c>
      <c r="CI8" s="977"/>
      <c r="CJ8" s="977"/>
      <c r="CK8" s="977"/>
      <c r="CL8" s="978"/>
      <c r="CM8" s="976">
        <v>3290</v>
      </c>
      <c r="CN8" s="977"/>
      <c r="CO8" s="977"/>
      <c r="CP8" s="977"/>
      <c r="CQ8" s="978"/>
      <c r="CR8" s="976">
        <v>1140</v>
      </c>
      <c r="CS8" s="977"/>
      <c r="CT8" s="977"/>
      <c r="CU8" s="977"/>
      <c r="CV8" s="978"/>
      <c r="CW8" s="976">
        <v>448</v>
      </c>
      <c r="CX8" s="977"/>
      <c r="CY8" s="977"/>
      <c r="CZ8" s="977"/>
      <c r="DA8" s="978"/>
      <c r="DB8" s="976" t="s">
        <v>499</v>
      </c>
      <c r="DC8" s="977"/>
      <c r="DD8" s="977"/>
      <c r="DE8" s="977"/>
      <c r="DF8" s="978"/>
      <c r="DG8" s="976" t="s">
        <v>499</v>
      </c>
      <c r="DH8" s="977"/>
      <c r="DI8" s="977"/>
      <c r="DJ8" s="977"/>
      <c r="DK8" s="978"/>
      <c r="DL8" s="976">
        <v>3180</v>
      </c>
      <c r="DM8" s="977"/>
      <c r="DN8" s="977"/>
      <c r="DO8" s="977"/>
      <c r="DP8" s="978"/>
      <c r="DQ8" s="976">
        <v>954</v>
      </c>
      <c r="DR8" s="977"/>
      <c r="DS8" s="977"/>
      <c r="DT8" s="977"/>
      <c r="DU8" s="978"/>
      <c r="DV8" s="979"/>
      <c r="DW8" s="980"/>
      <c r="DX8" s="980"/>
      <c r="DY8" s="980"/>
      <c r="DZ8" s="981"/>
      <c r="EA8" s="216"/>
    </row>
    <row r="9" spans="1:131" s="217" customFormat="1" ht="26.25" customHeight="1" x14ac:dyDescent="0.2">
      <c r="A9" s="220">
        <v>3</v>
      </c>
      <c r="B9" s="1017" t="s">
        <v>376</v>
      </c>
      <c r="C9" s="1018"/>
      <c r="D9" s="1018"/>
      <c r="E9" s="1018"/>
      <c r="F9" s="1018"/>
      <c r="G9" s="1018"/>
      <c r="H9" s="1018"/>
      <c r="I9" s="1018"/>
      <c r="J9" s="1018"/>
      <c r="K9" s="1018"/>
      <c r="L9" s="1018"/>
      <c r="M9" s="1018"/>
      <c r="N9" s="1018"/>
      <c r="O9" s="1018"/>
      <c r="P9" s="1019"/>
      <c r="Q9" s="1025">
        <v>23779</v>
      </c>
      <c r="R9" s="1026"/>
      <c r="S9" s="1026"/>
      <c r="T9" s="1026"/>
      <c r="U9" s="1026"/>
      <c r="V9" s="1026">
        <v>22808</v>
      </c>
      <c r="W9" s="1026"/>
      <c r="X9" s="1026"/>
      <c r="Y9" s="1026"/>
      <c r="Z9" s="1026"/>
      <c r="AA9" s="1026">
        <v>971</v>
      </c>
      <c r="AB9" s="1026"/>
      <c r="AC9" s="1026"/>
      <c r="AD9" s="1026"/>
      <c r="AE9" s="1027"/>
      <c r="AF9" s="1022" t="s">
        <v>122</v>
      </c>
      <c r="AG9" s="1023"/>
      <c r="AH9" s="1023"/>
      <c r="AI9" s="1023"/>
      <c r="AJ9" s="1024"/>
      <c r="AK9" s="1067">
        <v>775</v>
      </c>
      <c r="AL9" s="1068"/>
      <c r="AM9" s="1068"/>
      <c r="AN9" s="1068"/>
      <c r="AO9" s="1068"/>
      <c r="AP9" s="1068">
        <v>77806</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570</v>
      </c>
      <c r="BT9" s="980"/>
      <c r="BU9" s="980"/>
      <c r="BV9" s="980"/>
      <c r="BW9" s="980"/>
      <c r="BX9" s="980"/>
      <c r="BY9" s="980"/>
      <c r="BZ9" s="980"/>
      <c r="CA9" s="980"/>
      <c r="CB9" s="980"/>
      <c r="CC9" s="980"/>
      <c r="CD9" s="980"/>
      <c r="CE9" s="980"/>
      <c r="CF9" s="980"/>
      <c r="CG9" s="1001"/>
      <c r="CH9" s="976">
        <v>60</v>
      </c>
      <c r="CI9" s="977"/>
      <c r="CJ9" s="977"/>
      <c r="CK9" s="977"/>
      <c r="CL9" s="978"/>
      <c r="CM9" s="976">
        <v>458</v>
      </c>
      <c r="CN9" s="977"/>
      <c r="CO9" s="977"/>
      <c r="CP9" s="977"/>
      <c r="CQ9" s="978"/>
      <c r="CR9" s="976">
        <v>50</v>
      </c>
      <c r="CS9" s="977"/>
      <c r="CT9" s="977"/>
      <c r="CU9" s="977"/>
      <c r="CV9" s="978"/>
      <c r="CW9" s="976">
        <v>113</v>
      </c>
      <c r="CX9" s="977"/>
      <c r="CY9" s="977"/>
      <c r="CZ9" s="977"/>
      <c r="DA9" s="978"/>
      <c r="DB9" s="976" t="s">
        <v>499</v>
      </c>
      <c r="DC9" s="977"/>
      <c r="DD9" s="977"/>
      <c r="DE9" s="977"/>
      <c r="DF9" s="978"/>
      <c r="DG9" s="976" t="s">
        <v>499</v>
      </c>
      <c r="DH9" s="977"/>
      <c r="DI9" s="977"/>
      <c r="DJ9" s="977"/>
      <c r="DK9" s="978"/>
      <c r="DL9" s="976" t="s">
        <v>499</v>
      </c>
      <c r="DM9" s="977"/>
      <c r="DN9" s="977"/>
      <c r="DO9" s="977"/>
      <c r="DP9" s="978"/>
      <c r="DQ9" s="976" t="s">
        <v>499</v>
      </c>
      <c r="DR9" s="977"/>
      <c r="DS9" s="977"/>
      <c r="DT9" s="977"/>
      <c r="DU9" s="978"/>
      <c r="DV9" s="979"/>
      <c r="DW9" s="980"/>
      <c r="DX9" s="980"/>
      <c r="DY9" s="980"/>
      <c r="DZ9" s="981"/>
      <c r="EA9" s="216"/>
    </row>
    <row r="10" spans="1:131" s="217" customFormat="1" ht="26.25" customHeight="1" x14ac:dyDescent="0.2">
      <c r="A10" s="220">
        <v>4</v>
      </c>
      <c r="B10" s="1017" t="s">
        <v>377</v>
      </c>
      <c r="C10" s="1018"/>
      <c r="D10" s="1018"/>
      <c r="E10" s="1018"/>
      <c r="F10" s="1018"/>
      <c r="G10" s="1018"/>
      <c r="H10" s="1018"/>
      <c r="I10" s="1018"/>
      <c r="J10" s="1018"/>
      <c r="K10" s="1018"/>
      <c r="L10" s="1018"/>
      <c r="M10" s="1018"/>
      <c r="N10" s="1018"/>
      <c r="O10" s="1018"/>
      <c r="P10" s="1019"/>
      <c r="Q10" s="1025">
        <v>23357</v>
      </c>
      <c r="R10" s="1026"/>
      <c r="S10" s="1026"/>
      <c r="T10" s="1026"/>
      <c r="U10" s="1026"/>
      <c r="V10" s="1026">
        <v>23357</v>
      </c>
      <c r="W10" s="1026"/>
      <c r="X10" s="1026"/>
      <c r="Y10" s="1026"/>
      <c r="Z10" s="1026"/>
      <c r="AA10" s="1026">
        <v>0</v>
      </c>
      <c r="AB10" s="1026"/>
      <c r="AC10" s="1026"/>
      <c r="AD10" s="1026"/>
      <c r="AE10" s="1027"/>
      <c r="AF10" s="1022" t="s">
        <v>122</v>
      </c>
      <c r="AG10" s="1023"/>
      <c r="AH10" s="1023"/>
      <c r="AI10" s="1023"/>
      <c r="AJ10" s="1024"/>
      <c r="AK10" s="1067">
        <v>1340</v>
      </c>
      <c r="AL10" s="1068"/>
      <c r="AM10" s="1068"/>
      <c r="AN10" s="1068"/>
      <c r="AO10" s="1068"/>
      <c r="AP10" s="1068">
        <v>13299</v>
      </c>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571</v>
      </c>
      <c r="BT10" s="980"/>
      <c r="BU10" s="980"/>
      <c r="BV10" s="980"/>
      <c r="BW10" s="980"/>
      <c r="BX10" s="980"/>
      <c r="BY10" s="980"/>
      <c r="BZ10" s="980"/>
      <c r="CA10" s="980"/>
      <c r="CB10" s="980"/>
      <c r="CC10" s="980"/>
      <c r="CD10" s="980"/>
      <c r="CE10" s="980"/>
      <c r="CF10" s="980"/>
      <c r="CG10" s="1001"/>
      <c r="CH10" s="976">
        <v>262</v>
      </c>
      <c r="CI10" s="977"/>
      <c r="CJ10" s="977"/>
      <c r="CK10" s="977"/>
      <c r="CL10" s="978"/>
      <c r="CM10" s="976">
        <v>15519</v>
      </c>
      <c r="CN10" s="977"/>
      <c r="CO10" s="977"/>
      <c r="CP10" s="977"/>
      <c r="CQ10" s="978"/>
      <c r="CR10" s="976">
        <v>5400</v>
      </c>
      <c r="CS10" s="977"/>
      <c r="CT10" s="977"/>
      <c r="CU10" s="977"/>
      <c r="CV10" s="978"/>
      <c r="CW10" s="976" t="s">
        <v>499</v>
      </c>
      <c r="CX10" s="977"/>
      <c r="CY10" s="977"/>
      <c r="CZ10" s="977"/>
      <c r="DA10" s="978"/>
      <c r="DB10" s="976" t="s">
        <v>499</v>
      </c>
      <c r="DC10" s="977"/>
      <c r="DD10" s="977"/>
      <c r="DE10" s="977"/>
      <c r="DF10" s="978"/>
      <c r="DG10" s="976" t="s">
        <v>499</v>
      </c>
      <c r="DH10" s="977"/>
      <c r="DI10" s="977"/>
      <c r="DJ10" s="977"/>
      <c r="DK10" s="978"/>
      <c r="DL10" s="976" t="s">
        <v>499</v>
      </c>
      <c r="DM10" s="977"/>
      <c r="DN10" s="977"/>
      <c r="DO10" s="977"/>
      <c r="DP10" s="978"/>
      <c r="DQ10" s="976" t="s">
        <v>499</v>
      </c>
      <c r="DR10" s="977"/>
      <c r="DS10" s="977"/>
      <c r="DT10" s="977"/>
      <c r="DU10" s="978"/>
      <c r="DV10" s="979"/>
      <c r="DW10" s="980"/>
      <c r="DX10" s="980"/>
      <c r="DY10" s="980"/>
      <c r="DZ10" s="981"/>
      <c r="EA10" s="216"/>
    </row>
    <row r="11" spans="1:131" s="217" customFormat="1" ht="26.25" customHeight="1" x14ac:dyDescent="0.2">
      <c r="A11" s="220">
        <v>5</v>
      </c>
      <c r="B11" s="1017" t="s">
        <v>378</v>
      </c>
      <c r="C11" s="1018"/>
      <c r="D11" s="1018"/>
      <c r="E11" s="1018"/>
      <c r="F11" s="1018"/>
      <c r="G11" s="1018"/>
      <c r="H11" s="1018"/>
      <c r="I11" s="1018"/>
      <c r="J11" s="1018"/>
      <c r="K11" s="1018"/>
      <c r="L11" s="1018"/>
      <c r="M11" s="1018"/>
      <c r="N11" s="1018"/>
      <c r="O11" s="1018"/>
      <c r="P11" s="1019"/>
      <c r="Q11" s="1025">
        <v>263848</v>
      </c>
      <c r="R11" s="1026"/>
      <c r="S11" s="1026"/>
      <c r="T11" s="1026"/>
      <c r="U11" s="1026"/>
      <c r="V11" s="1026">
        <v>263848</v>
      </c>
      <c r="W11" s="1026"/>
      <c r="X11" s="1026"/>
      <c r="Y11" s="1026"/>
      <c r="Z11" s="1026"/>
      <c r="AA11" s="1026">
        <v>0</v>
      </c>
      <c r="AB11" s="1026"/>
      <c r="AC11" s="1026"/>
      <c r="AD11" s="1026"/>
      <c r="AE11" s="1027"/>
      <c r="AF11" s="1022" t="s">
        <v>122</v>
      </c>
      <c r="AG11" s="1023"/>
      <c r="AH11" s="1023"/>
      <c r="AI11" s="1023"/>
      <c r="AJ11" s="1024"/>
      <c r="AK11" s="1067">
        <v>93694</v>
      </c>
      <c r="AL11" s="1068"/>
      <c r="AM11" s="1068"/>
      <c r="AN11" s="1068"/>
      <c r="AO11" s="1068"/>
      <c r="AP11" s="1068">
        <v>23378</v>
      </c>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t="s">
        <v>572</v>
      </c>
      <c r="BT11" s="980"/>
      <c r="BU11" s="980"/>
      <c r="BV11" s="980"/>
      <c r="BW11" s="980"/>
      <c r="BX11" s="980"/>
      <c r="BY11" s="980"/>
      <c r="BZ11" s="980"/>
      <c r="CA11" s="980"/>
      <c r="CB11" s="980"/>
      <c r="CC11" s="980"/>
      <c r="CD11" s="980"/>
      <c r="CE11" s="980"/>
      <c r="CF11" s="980"/>
      <c r="CG11" s="1001"/>
      <c r="CH11" s="976">
        <v>473</v>
      </c>
      <c r="CI11" s="977"/>
      <c r="CJ11" s="977"/>
      <c r="CK11" s="977"/>
      <c r="CL11" s="978"/>
      <c r="CM11" s="976">
        <v>19340</v>
      </c>
      <c r="CN11" s="977"/>
      <c r="CO11" s="977"/>
      <c r="CP11" s="977"/>
      <c r="CQ11" s="978"/>
      <c r="CR11" s="976">
        <v>17340</v>
      </c>
      <c r="CS11" s="977"/>
      <c r="CT11" s="977"/>
      <c r="CU11" s="977"/>
      <c r="CV11" s="978"/>
      <c r="CW11" s="976">
        <v>3474</v>
      </c>
      <c r="CX11" s="977"/>
      <c r="CY11" s="977"/>
      <c r="CZ11" s="977"/>
      <c r="DA11" s="978"/>
      <c r="DB11" s="976" t="s">
        <v>499</v>
      </c>
      <c r="DC11" s="977"/>
      <c r="DD11" s="977"/>
      <c r="DE11" s="977"/>
      <c r="DF11" s="978"/>
      <c r="DG11" s="976" t="s">
        <v>499</v>
      </c>
      <c r="DH11" s="977"/>
      <c r="DI11" s="977"/>
      <c r="DJ11" s="977"/>
      <c r="DK11" s="978"/>
      <c r="DL11" s="976" t="s">
        <v>499</v>
      </c>
      <c r="DM11" s="977"/>
      <c r="DN11" s="977"/>
      <c r="DO11" s="977"/>
      <c r="DP11" s="978"/>
      <c r="DQ11" s="976" t="s">
        <v>499</v>
      </c>
      <c r="DR11" s="977"/>
      <c r="DS11" s="977"/>
      <c r="DT11" s="977"/>
      <c r="DU11" s="978"/>
      <c r="DV11" s="979" t="s">
        <v>603</v>
      </c>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t="s">
        <v>573</v>
      </c>
      <c r="BT12" s="980"/>
      <c r="BU12" s="980"/>
      <c r="BV12" s="980"/>
      <c r="BW12" s="980"/>
      <c r="BX12" s="980"/>
      <c r="BY12" s="980"/>
      <c r="BZ12" s="980"/>
      <c r="CA12" s="980"/>
      <c r="CB12" s="980"/>
      <c r="CC12" s="980"/>
      <c r="CD12" s="980"/>
      <c r="CE12" s="980"/>
      <c r="CF12" s="980"/>
      <c r="CG12" s="1001"/>
      <c r="CH12" s="976">
        <v>23</v>
      </c>
      <c r="CI12" s="977"/>
      <c r="CJ12" s="977"/>
      <c r="CK12" s="977"/>
      <c r="CL12" s="978"/>
      <c r="CM12" s="976">
        <v>1444</v>
      </c>
      <c r="CN12" s="977"/>
      <c r="CO12" s="977"/>
      <c r="CP12" s="977"/>
      <c r="CQ12" s="978"/>
      <c r="CR12" s="976">
        <v>30</v>
      </c>
      <c r="CS12" s="977"/>
      <c r="CT12" s="977"/>
      <c r="CU12" s="977"/>
      <c r="CV12" s="978"/>
      <c r="CW12" s="976">
        <v>65</v>
      </c>
      <c r="CX12" s="977"/>
      <c r="CY12" s="977"/>
      <c r="CZ12" s="977"/>
      <c r="DA12" s="978"/>
      <c r="DB12" s="976" t="s">
        <v>499</v>
      </c>
      <c r="DC12" s="977"/>
      <c r="DD12" s="977"/>
      <c r="DE12" s="977"/>
      <c r="DF12" s="978"/>
      <c r="DG12" s="976" t="s">
        <v>499</v>
      </c>
      <c r="DH12" s="977"/>
      <c r="DI12" s="977"/>
      <c r="DJ12" s="977"/>
      <c r="DK12" s="978"/>
      <c r="DL12" s="976" t="s">
        <v>499</v>
      </c>
      <c r="DM12" s="977"/>
      <c r="DN12" s="977"/>
      <c r="DO12" s="977"/>
      <c r="DP12" s="978"/>
      <c r="DQ12" s="976" t="s">
        <v>499</v>
      </c>
      <c r="DR12" s="977"/>
      <c r="DS12" s="977"/>
      <c r="DT12" s="977"/>
      <c r="DU12" s="978"/>
      <c r="DV12" s="979" t="s">
        <v>604</v>
      </c>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t="s">
        <v>574</v>
      </c>
      <c r="BT13" s="980"/>
      <c r="BU13" s="980"/>
      <c r="BV13" s="980"/>
      <c r="BW13" s="980"/>
      <c r="BX13" s="980"/>
      <c r="BY13" s="980"/>
      <c r="BZ13" s="980"/>
      <c r="CA13" s="980"/>
      <c r="CB13" s="980"/>
      <c r="CC13" s="980"/>
      <c r="CD13" s="980"/>
      <c r="CE13" s="980"/>
      <c r="CF13" s="980"/>
      <c r="CG13" s="1001"/>
      <c r="CH13" s="976">
        <v>25</v>
      </c>
      <c r="CI13" s="977"/>
      <c r="CJ13" s="977"/>
      <c r="CK13" s="977"/>
      <c r="CL13" s="978"/>
      <c r="CM13" s="976">
        <v>891</v>
      </c>
      <c r="CN13" s="977"/>
      <c r="CO13" s="977"/>
      <c r="CP13" s="977"/>
      <c r="CQ13" s="978"/>
      <c r="CR13" s="976">
        <v>175</v>
      </c>
      <c r="CS13" s="977"/>
      <c r="CT13" s="977"/>
      <c r="CU13" s="977"/>
      <c r="CV13" s="978"/>
      <c r="CW13" s="976">
        <v>64</v>
      </c>
      <c r="CX13" s="977"/>
      <c r="CY13" s="977"/>
      <c r="CZ13" s="977"/>
      <c r="DA13" s="978"/>
      <c r="DB13" s="976" t="s">
        <v>499</v>
      </c>
      <c r="DC13" s="977"/>
      <c r="DD13" s="977"/>
      <c r="DE13" s="977"/>
      <c r="DF13" s="978"/>
      <c r="DG13" s="976" t="s">
        <v>499</v>
      </c>
      <c r="DH13" s="977"/>
      <c r="DI13" s="977"/>
      <c r="DJ13" s="977"/>
      <c r="DK13" s="978"/>
      <c r="DL13" s="976" t="s">
        <v>499</v>
      </c>
      <c r="DM13" s="977"/>
      <c r="DN13" s="977"/>
      <c r="DO13" s="977"/>
      <c r="DP13" s="978"/>
      <c r="DQ13" s="976" t="s">
        <v>499</v>
      </c>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t="s">
        <v>575</v>
      </c>
      <c r="BT14" s="980"/>
      <c r="BU14" s="980"/>
      <c r="BV14" s="980"/>
      <c r="BW14" s="980"/>
      <c r="BX14" s="980"/>
      <c r="BY14" s="980"/>
      <c r="BZ14" s="980"/>
      <c r="CA14" s="980"/>
      <c r="CB14" s="980"/>
      <c r="CC14" s="980"/>
      <c r="CD14" s="980"/>
      <c r="CE14" s="980"/>
      <c r="CF14" s="980"/>
      <c r="CG14" s="1001"/>
      <c r="CH14" s="976">
        <v>-6</v>
      </c>
      <c r="CI14" s="977"/>
      <c r="CJ14" s="977"/>
      <c r="CK14" s="977"/>
      <c r="CL14" s="978"/>
      <c r="CM14" s="976">
        <v>297</v>
      </c>
      <c r="CN14" s="977"/>
      <c r="CO14" s="977"/>
      <c r="CP14" s="977"/>
      <c r="CQ14" s="978"/>
      <c r="CR14" s="976">
        <v>100</v>
      </c>
      <c r="CS14" s="977"/>
      <c r="CT14" s="977"/>
      <c r="CU14" s="977"/>
      <c r="CV14" s="978"/>
      <c r="CW14" s="976">
        <v>381</v>
      </c>
      <c r="CX14" s="977"/>
      <c r="CY14" s="977"/>
      <c r="CZ14" s="977"/>
      <c r="DA14" s="978"/>
      <c r="DB14" s="976" t="s">
        <v>499</v>
      </c>
      <c r="DC14" s="977"/>
      <c r="DD14" s="977"/>
      <c r="DE14" s="977"/>
      <c r="DF14" s="978"/>
      <c r="DG14" s="976" t="s">
        <v>499</v>
      </c>
      <c r="DH14" s="977"/>
      <c r="DI14" s="977"/>
      <c r="DJ14" s="977"/>
      <c r="DK14" s="978"/>
      <c r="DL14" s="976" t="s">
        <v>499</v>
      </c>
      <c r="DM14" s="977"/>
      <c r="DN14" s="977"/>
      <c r="DO14" s="977"/>
      <c r="DP14" s="978"/>
      <c r="DQ14" s="976" t="s">
        <v>499</v>
      </c>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t="s">
        <v>576</v>
      </c>
      <c r="BT15" s="980"/>
      <c r="BU15" s="980"/>
      <c r="BV15" s="980"/>
      <c r="BW15" s="980"/>
      <c r="BX15" s="980"/>
      <c r="BY15" s="980"/>
      <c r="BZ15" s="980"/>
      <c r="CA15" s="980"/>
      <c r="CB15" s="980"/>
      <c r="CC15" s="980"/>
      <c r="CD15" s="980"/>
      <c r="CE15" s="980"/>
      <c r="CF15" s="980"/>
      <c r="CG15" s="1001"/>
      <c r="CH15" s="976">
        <v>22</v>
      </c>
      <c r="CI15" s="977"/>
      <c r="CJ15" s="977"/>
      <c r="CK15" s="977"/>
      <c r="CL15" s="978"/>
      <c r="CM15" s="976">
        <v>481</v>
      </c>
      <c r="CN15" s="977"/>
      <c r="CO15" s="977"/>
      <c r="CP15" s="977"/>
      <c r="CQ15" s="978"/>
      <c r="CR15" s="976">
        <v>410</v>
      </c>
      <c r="CS15" s="977"/>
      <c r="CT15" s="977"/>
      <c r="CU15" s="977"/>
      <c r="CV15" s="978"/>
      <c r="CW15" s="976">
        <v>53</v>
      </c>
      <c r="CX15" s="977"/>
      <c r="CY15" s="977"/>
      <c r="CZ15" s="977"/>
      <c r="DA15" s="978"/>
      <c r="DB15" s="976">
        <v>920</v>
      </c>
      <c r="DC15" s="977"/>
      <c r="DD15" s="977"/>
      <c r="DE15" s="977"/>
      <c r="DF15" s="978"/>
      <c r="DG15" s="976" t="s">
        <v>499</v>
      </c>
      <c r="DH15" s="977"/>
      <c r="DI15" s="977"/>
      <c r="DJ15" s="977"/>
      <c r="DK15" s="978"/>
      <c r="DL15" s="976" t="s">
        <v>499</v>
      </c>
      <c r="DM15" s="977"/>
      <c r="DN15" s="977"/>
      <c r="DO15" s="977"/>
      <c r="DP15" s="978"/>
      <c r="DQ15" s="976" t="s">
        <v>499</v>
      </c>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t="s">
        <v>577</v>
      </c>
      <c r="BT16" s="980"/>
      <c r="BU16" s="980"/>
      <c r="BV16" s="980"/>
      <c r="BW16" s="980"/>
      <c r="BX16" s="980"/>
      <c r="BY16" s="980"/>
      <c r="BZ16" s="980"/>
      <c r="CA16" s="980"/>
      <c r="CB16" s="980"/>
      <c r="CC16" s="980"/>
      <c r="CD16" s="980"/>
      <c r="CE16" s="980"/>
      <c r="CF16" s="980"/>
      <c r="CG16" s="1001"/>
      <c r="CH16" s="976">
        <v>-115</v>
      </c>
      <c r="CI16" s="977"/>
      <c r="CJ16" s="977"/>
      <c r="CK16" s="977"/>
      <c r="CL16" s="978"/>
      <c r="CM16" s="976">
        <v>2482</v>
      </c>
      <c r="CN16" s="977"/>
      <c r="CO16" s="977"/>
      <c r="CP16" s="977"/>
      <c r="CQ16" s="978"/>
      <c r="CR16" s="976" t="s">
        <v>499</v>
      </c>
      <c r="CS16" s="977"/>
      <c r="CT16" s="977"/>
      <c r="CU16" s="977"/>
      <c r="CV16" s="978"/>
      <c r="CW16" s="976">
        <v>1081</v>
      </c>
      <c r="CX16" s="977"/>
      <c r="CY16" s="977"/>
      <c r="CZ16" s="977"/>
      <c r="DA16" s="978"/>
      <c r="DB16" s="976" t="s">
        <v>499</v>
      </c>
      <c r="DC16" s="977"/>
      <c r="DD16" s="977"/>
      <c r="DE16" s="977"/>
      <c r="DF16" s="978"/>
      <c r="DG16" s="976" t="s">
        <v>499</v>
      </c>
      <c r="DH16" s="977"/>
      <c r="DI16" s="977"/>
      <c r="DJ16" s="977"/>
      <c r="DK16" s="978"/>
      <c r="DL16" s="976" t="s">
        <v>499</v>
      </c>
      <c r="DM16" s="977"/>
      <c r="DN16" s="977"/>
      <c r="DO16" s="977"/>
      <c r="DP16" s="978"/>
      <c r="DQ16" s="976" t="s">
        <v>499</v>
      </c>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t="s">
        <v>578</v>
      </c>
      <c r="BT17" s="980"/>
      <c r="BU17" s="980"/>
      <c r="BV17" s="980"/>
      <c r="BW17" s="980"/>
      <c r="BX17" s="980"/>
      <c r="BY17" s="980"/>
      <c r="BZ17" s="980"/>
      <c r="CA17" s="980"/>
      <c r="CB17" s="980"/>
      <c r="CC17" s="980"/>
      <c r="CD17" s="980"/>
      <c r="CE17" s="980"/>
      <c r="CF17" s="980"/>
      <c r="CG17" s="1001"/>
      <c r="CH17" s="976">
        <v>-5059</v>
      </c>
      <c r="CI17" s="977"/>
      <c r="CJ17" s="977"/>
      <c r="CK17" s="977"/>
      <c r="CL17" s="978"/>
      <c r="CM17" s="976">
        <v>22634</v>
      </c>
      <c r="CN17" s="977"/>
      <c r="CO17" s="977"/>
      <c r="CP17" s="977"/>
      <c r="CQ17" s="978"/>
      <c r="CR17" s="976">
        <v>14729</v>
      </c>
      <c r="CS17" s="977"/>
      <c r="CT17" s="977"/>
      <c r="CU17" s="977"/>
      <c r="CV17" s="978"/>
      <c r="CW17" s="976">
        <v>6151</v>
      </c>
      <c r="CX17" s="977"/>
      <c r="CY17" s="977"/>
      <c r="CZ17" s="977"/>
      <c r="DA17" s="978"/>
      <c r="DB17" s="976">
        <v>47178</v>
      </c>
      <c r="DC17" s="977"/>
      <c r="DD17" s="977"/>
      <c r="DE17" s="977"/>
      <c r="DF17" s="978"/>
      <c r="DG17" s="976" t="s">
        <v>499</v>
      </c>
      <c r="DH17" s="977"/>
      <c r="DI17" s="977"/>
      <c r="DJ17" s="977"/>
      <c r="DK17" s="978"/>
      <c r="DL17" s="976" t="s">
        <v>499</v>
      </c>
      <c r="DM17" s="977"/>
      <c r="DN17" s="977"/>
      <c r="DO17" s="977"/>
      <c r="DP17" s="978"/>
      <c r="DQ17" s="976" t="s">
        <v>499</v>
      </c>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t="s">
        <v>579</v>
      </c>
      <c r="BT18" s="980"/>
      <c r="BU18" s="980"/>
      <c r="BV18" s="980"/>
      <c r="BW18" s="980"/>
      <c r="BX18" s="980"/>
      <c r="BY18" s="980"/>
      <c r="BZ18" s="980"/>
      <c r="CA18" s="980"/>
      <c r="CB18" s="980"/>
      <c r="CC18" s="980"/>
      <c r="CD18" s="980"/>
      <c r="CE18" s="980"/>
      <c r="CF18" s="980"/>
      <c r="CG18" s="1001"/>
      <c r="CH18" s="976">
        <v>-0.2</v>
      </c>
      <c r="CI18" s="977"/>
      <c r="CJ18" s="977"/>
      <c r="CK18" s="977"/>
      <c r="CL18" s="978"/>
      <c r="CM18" s="976">
        <v>8812</v>
      </c>
      <c r="CN18" s="977"/>
      <c r="CO18" s="977"/>
      <c r="CP18" s="977"/>
      <c r="CQ18" s="978"/>
      <c r="CR18" s="976">
        <v>8340</v>
      </c>
      <c r="CS18" s="977"/>
      <c r="CT18" s="977"/>
      <c r="CU18" s="977"/>
      <c r="CV18" s="978"/>
      <c r="CW18" s="976">
        <v>1070</v>
      </c>
      <c r="CX18" s="977"/>
      <c r="CY18" s="977"/>
      <c r="CZ18" s="977"/>
      <c r="DA18" s="978"/>
      <c r="DB18" s="976" t="s">
        <v>499</v>
      </c>
      <c r="DC18" s="977"/>
      <c r="DD18" s="977"/>
      <c r="DE18" s="977"/>
      <c r="DF18" s="978"/>
      <c r="DG18" s="976" t="s">
        <v>499</v>
      </c>
      <c r="DH18" s="977"/>
      <c r="DI18" s="977"/>
      <c r="DJ18" s="977"/>
      <c r="DK18" s="978"/>
      <c r="DL18" s="976" t="s">
        <v>499</v>
      </c>
      <c r="DM18" s="977"/>
      <c r="DN18" s="977"/>
      <c r="DO18" s="977"/>
      <c r="DP18" s="978"/>
      <c r="DQ18" s="976" t="s">
        <v>499</v>
      </c>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t="s">
        <v>580</v>
      </c>
      <c r="BT19" s="980"/>
      <c r="BU19" s="980"/>
      <c r="BV19" s="980"/>
      <c r="BW19" s="980"/>
      <c r="BX19" s="980"/>
      <c r="BY19" s="980"/>
      <c r="BZ19" s="980"/>
      <c r="CA19" s="980"/>
      <c r="CB19" s="980"/>
      <c r="CC19" s="980"/>
      <c r="CD19" s="980"/>
      <c r="CE19" s="980"/>
      <c r="CF19" s="980"/>
      <c r="CG19" s="1001"/>
      <c r="CH19" s="976">
        <v>-4</v>
      </c>
      <c r="CI19" s="977"/>
      <c r="CJ19" s="977"/>
      <c r="CK19" s="977"/>
      <c r="CL19" s="978"/>
      <c r="CM19" s="976">
        <v>2451</v>
      </c>
      <c r="CN19" s="977"/>
      <c r="CO19" s="977"/>
      <c r="CP19" s="977"/>
      <c r="CQ19" s="978"/>
      <c r="CR19" s="976">
        <v>35</v>
      </c>
      <c r="CS19" s="977"/>
      <c r="CT19" s="977"/>
      <c r="CU19" s="977"/>
      <c r="CV19" s="978"/>
      <c r="CW19" s="976">
        <v>0.17</v>
      </c>
      <c r="CX19" s="977"/>
      <c r="CY19" s="977"/>
      <c r="CZ19" s="977"/>
      <c r="DA19" s="978"/>
      <c r="DB19" s="976" t="s">
        <v>499</v>
      </c>
      <c r="DC19" s="977"/>
      <c r="DD19" s="977"/>
      <c r="DE19" s="977"/>
      <c r="DF19" s="978"/>
      <c r="DG19" s="976" t="s">
        <v>499</v>
      </c>
      <c r="DH19" s="977"/>
      <c r="DI19" s="977"/>
      <c r="DJ19" s="977"/>
      <c r="DK19" s="978"/>
      <c r="DL19" s="976" t="s">
        <v>499</v>
      </c>
      <c r="DM19" s="977"/>
      <c r="DN19" s="977"/>
      <c r="DO19" s="977"/>
      <c r="DP19" s="978"/>
      <c r="DQ19" s="976" t="s">
        <v>499</v>
      </c>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t="s">
        <v>581</v>
      </c>
      <c r="BT20" s="980"/>
      <c r="BU20" s="980"/>
      <c r="BV20" s="980"/>
      <c r="BW20" s="980"/>
      <c r="BX20" s="980"/>
      <c r="BY20" s="980"/>
      <c r="BZ20" s="980"/>
      <c r="CA20" s="980"/>
      <c r="CB20" s="980"/>
      <c r="CC20" s="980"/>
      <c r="CD20" s="980"/>
      <c r="CE20" s="980"/>
      <c r="CF20" s="980"/>
      <c r="CG20" s="1001"/>
      <c r="CH20" s="976">
        <v>0.2</v>
      </c>
      <c r="CI20" s="977"/>
      <c r="CJ20" s="977"/>
      <c r="CK20" s="977"/>
      <c r="CL20" s="978"/>
      <c r="CM20" s="976">
        <v>764</v>
      </c>
      <c r="CN20" s="977"/>
      <c r="CO20" s="977"/>
      <c r="CP20" s="977"/>
      <c r="CQ20" s="978"/>
      <c r="CR20" s="976">
        <v>636</v>
      </c>
      <c r="CS20" s="977"/>
      <c r="CT20" s="977"/>
      <c r="CU20" s="977"/>
      <c r="CV20" s="978"/>
      <c r="CW20" s="976">
        <v>229</v>
      </c>
      <c r="CX20" s="977"/>
      <c r="CY20" s="977"/>
      <c r="CZ20" s="977"/>
      <c r="DA20" s="978"/>
      <c r="DB20" s="976" t="s">
        <v>499</v>
      </c>
      <c r="DC20" s="977"/>
      <c r="DD20" s="977"/>
      <c r="DE20" s="977"/>
      <c r="DF20" s="978"/>
      <c r="DG20" s="976" t="s">
        <v>499</v>
      </c>
      <c r="DH20" s="977"/>
      <c r="DI20" s="977"/>
      <c r="DJ20" s="977"/>
      <c r="DK20" s="978"/>
      <c r="DL20" s="976" t="s">
        <v>499</v>
      </c>
      <c r="DM20" s="977"/>
      <c r="DN20" s="977"/>
      <c r="DO20" s="977"/>
      <c r="DP20" s="978"/>
      <c r="DQ20" s="976" t="s">
        <v>499</v>
      </c>
      <c r="DR20" s="977"/>
      <c r="DS20" s="977"/>
      <c r="DT20" s="977"/>
      <c r="DU20" s="978"/>
      <c r="DV20" s="979" t="s">
        <v>605</v>
      </c>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t="s">
        <v>582</v>
      </c>
      <c r="BT21" s="980"/>
      <c r="BU21" s="980"/>
      <c r="BV21" s="980"/>
      <c r="BW21" s="980"/>
      <c r="BX21" s="980"/>
      <c r="BY21" s="980"/>
      <c r="BZ21" s="980"/>
      <c r="CA21" s="980"/>
      <c r="CB21" s="980"/>
      <c r="CC21" s="980"/>
      <c r="CD21" s="980"/>
      <c r="CE21" s="980"/>
      <c r="CF21" s="980"/>
      <c r="CG21" s="1001"/>
      <c r="CH21" s="976">
        <v>52</v>
      </c>
      <c r="CI21" s="977"/>
      <c r="CJ21" s="977"/>
      <c r="CK21" s="977"/>
      <c r="CL21" s="978"/>
      <c r="CM21" s="976">
        <v>3461</v>
      </c>
      <c r="CN21" s="977"/>
      <c r="CO21" s="977"/>
      <c r="CP21" s="977"/>
      <c r="CQ21" s="978"/>
      <c r="CR21" s="976">
        <v>130</v>
      </c>
      <c r="CS21" s="977"/>
      <c r="CT21" s="977"/>
      <c r="CU21" s="977"/>
      <c r="CV21" s="978"/>
      <c r="CW21" s="976" t="s">
        <v>499</v>
      </c>
      <c r="CX21" s="977"/>
      <c r="CY21" s="977"/>
      <c r="CZ21" s="977"/>
      <c r="DA21" s="978"/>
      <c r="DB21" s="976" t="s">
        <v>499</v>
      </c>
      <c r="DC21" s="977"/>
      <c r="DD21" s="977"/>
      <c r="DE21" s="977"/>
      <c r="DF21" s="978"/>
      <c r="DG21" s="976" t="s">
        <v>499</v>
      </c>
      <c r="DH21" s="977"/>
      <c r="DI21" s="977"/>
      <c r="DJ21" s="977"/>
      <c r="DK21" s="978"/>
      <c r="DL21" s="976" t="s">
        <v>499</v>
      </c>
      <c r="DM21" s="977"/>
      <c r="DN21" s="977"/>
      <c r="DO21" s="977"/>
      <c r="DP21" s="978"/>
      <c r="DQ21" s="976" t="s">
        <v>499</v>
      </c>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379</v>
      </c>
      <c r="BA22" s="1015"/>
      <c r="BB22" s="1015"/>
      <c r="BC22" s="1015"/>
      <c r="BD22" s="1016"/>
      <c r="BE22" s="215"/>
      <c r="BF22" s="215"/>
      <c r="BG22" s="215"/>
      <c r="BH22" s="215"/>
      <c r="BI22" s="215"/>
      <c r="BJ22" s="215"/>
      <c r="BK22" s="215"/>
      <c r="BL22" s="215"/>
      <c r="BM22" s="215"/>
      <c r="BN22" s="215"/>
      <c r="BO22" s="215"/>
      <c r="BP22" s="215"/>
      <c r="BQ22" s="220">
        <v>16</v>
      </c>
      <c r="BR22" s="221"/>
      <c r="BS22" s="979" t="s">
        <v>583</v>
      </c>
      <c r="BT22" s="980"/>
      <c r="BU22" s="980"/>
      <c r="BV22" s="980"/>
      <c r="BW22" s="980"/>
      <c r="BX22" s="980"/>
      <c r="BY22" s="980"/>
      <c r="BZ22" s="980"/>
      <c r="CA22" s="980"/>
      <c r="CB22" s="980"/>
      <c r="CC22" s="980"/>
      <c r="CD22" s="980"/>
      <c r="CE22" s="980"/>
      <c r="CF22" s="980"/>
      <c r="CG22" s="1001"/>
      <c r="CH22" s="976">
        <v>39</v>
      </c>
      <c r="CI22" s="977"/>
      <c r="CJ22" s="977"/>
      <c r="CK22" s="977"/>
      <c r="CL22" s="978"/>
      <c r="CM22" s="976">
        <v>996</v>
      </c>
      <c r="CN22" s="977"/>
      <c r="CO22" s="977"/>
      <c r="CP22" s="977"/>
      <c r="CQ22" s="978"/>
      <c r="CR22" s="976">
        <v>72</v>
      </c>
      <c r="CS22" s="977"/>
      <c r="CT22" s="977"/>
      <c r="CU22" s="977"/>
      <c r="CV22" s="978"/>
      <c r="CW22" s="976" t="s">
        <v>499</v>
      </c>
      <c r="CX22" s="977"/>
      <c r="CY22" s="977"/>
      <c r="CZ22" s="977"/>
      <c r="DA22" s="978"/>
      <c r="DB22" s="976" t="s">
        <v>499</v>
      </c>
      <c r="DC22" s="977"/>
      <c r="DD22" s="977"/>
      <c r="DE22" s="977"/>
      <c r="DF22" s="978"/>
      <c r="DG22" s="976" t="s">
        <v>499</v>
      </c>
      <c r="DH22" s="977"/>
      <c r="DI22" s="977"/>
      <c r="DJ22" s="977"/>
      <c r="DK22" s="978"/>
      <c r="DL22" s="976" t="s">
        <v>499</v>
      </c>
      <c r="DM22" s="977"/>
      <c r="DN22" s="977"/>
      <c r="DO22" s="977"/>
      <c r="DP22" s="978"/>
      <c r="DQ22" s="976" t="s">
        <v>499</v>
      </c>
      <c r="DR22" s="977"/>
      <c r="DS22" s="977"/>
      <c r="DT22" s="977"/>
      <c r="DU22" s="978"/>
      <c r="DV22" s="979"/>
      <c r="DW22" s="980"/>
      <c r="DX22" s="980"/>
      <c r="DY22" s="980"/>
      <c r="DZ22" s="981"/>
      <c r="EA22" s="216"/>
    </row>
    <row r="23" spans="1:131" s="217" customFormat="1" ht="26.25" customHeight="1" thickBot="1" x14ac:dyDescent="0.25">
      <c r="A23" s="222" t="s">
        <v>380</v>
      </c>
      <c r="B23" s="924" t="s">
        <v>381</v>
      </c>
      <c r="C23" s="925"/>
      <c r="D23" s="925"/>
      <c r="E23" s="925"/>
      <c r="F23" s="925"/>
      <c r="G23" s="925"/>
      <c r="H23" s="925"/>
      <c r="I23" s="925"/>
      <c r="J23" s="925"/>
      <c r="K23" s="925"/>
      <c r="L23" s="925"/>
      <c r="M23" s="925"/>
      <c r="N23" s="925"/>
      <c r="O23" s="925"/>
      <c r="P23" s="935"/>
      <c r="Q23" s="1054">
        <v>1136254</v>
      </c>
      <c r="R23" s="1048"/>
      <c r="S23" s="1048"/>
      <c r="T23" s="1048"/>
      <c r="U23" s="1048"/>
      <c r="V23" s="1048">
        <v>1120160</v>
      </c>
      <c r="W23" s="1048"/>
      <c r="X23" s="1048"/>
      <c r="Y23" s="1048"/>
      <c r="Z23" s="1048"/>
      <c r="AA23" s="1048">
        <v>16093</v>
      </c>
      <c r="AB23" s="1048"/>
      <c r="AC23" s="1048"/>
      <c r="AD23" s="1048"/>
      <c r="AE23" s="1055"/>
      <c r="AF23" s="1056">
        <v>1411</v>
      </c>
      <c r="AG23" s="1048"/>
      <c r="AH23" s="1048"/>
      <c r="AI23" s="1048"/>
      <c r="AJ23" s="1057"/>
      <c r="AK23" s="1058"/>
      <c r="AL23" s="1059"/>
      <c r="AM23" s="1059"/>
      <c r="AN23" s="1059"/>
      <c r="AO23" s="1059"/>
      <c r="AP23" s="1048">
        <v>1407284</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t="s">
        <v>584</v>
      </c>
      <c r="BT23" s="980"/>
      <c r="BU23" s="980"/>
      <c r="BV23" s="980"/>
      <c r="BW23" s="980"/>
      <c r="BX23" s="980"/>
      <c r="BY23" s="980"/>
      <c r="BZ23" s="980"/>
      <c r="CA23" s="980"/>
      <c r="CB23" s="980"/>
      <c r="CC23" s="980"/>
      <c r="CD23" s="980"/>
      <c r="CE23" s="980"/>
      <c r="CF23" s="980"/>
      <c r="CG23" s="1001"/>
      <c r="CH23" s="976">
        <v>452</v>
      </c>
      <c r="CI23" s="977"/>
      <c r="CJ23" s="977"/>
      <c r="CK23" s="977"/>
      <c r="CL23" s="978"/>
      <c r="CM23" s="976">
        <v>8347</v>
      </c>
      <c r="CN23" s="977"/>
      <c r="CO23" s="977"/>
      <c r="CP23" s="977"/>
      <c r="CQ23" s="978"/>
      <c r="CR23" s="976">
        <v>750</v>
      </c>
      <c r="CS23" s="977"/>
      <c r="CT23" s="977"/>
      <c r="CU23" s="977"/>
      <c r="CV23" s="978"/>
      <c r="CW23" s="976">
        <v>0</v>
      </c>
      <c r="CX23" s="977"/>
      <c r="CY23" s="977"/>
      <c r="CZ23" s="977"/>
      <c r="DA23" s="978"/>
      <c r="DB23" s="976" t="s">
        <v>499</v>
      </c>
      <c r="DC23" s="977"/>
      <c r="DD23" s="977"/>
      <c r="DE23" s="977"/>
      <c r="DF23" s="978"/>
      <c r="DG23" s="976" t="s">
        <v>499</v>
      </c>
      <c r="DH23" s="977"/>
      <c r="DI23" s="977"/>
      <c r="DJ23" s="977"/>
      <c r="DK23" s="978"/>
      <c r="DL23" s="976" t="s">
        <v>499</v>
      </c>
      <c r="DM23" s="977"/>
      <c r="DN23" s="977"/>
      <c r="DO23" s="977"/>
      <c r="DP23" s="978"/>
      <c r="DQ23" s="976" t="s">
        <v>499</v>
      </c>
      <c r="DR23" s="977"/>
      <c r="DS23" s="977"/>
      <c r="DT23" s="977"/>
      <c r="DU23" s="978"/>
      <c r="DV23" s="979"/>
      <c r="DW23" s="980"/>
      <c r="DX23" s="980"/>
      <c r="DY23" s="980"/>
      <c r="DZ23" s="981"/>
      <c r="EA23" s="216"/>
    </row>
    <row r="24" spans="1:131" s="217" customFormat="1" ht="26.25" customHeight="1" x14ac:dyDescent="0.2">
      <c r="A24" s="1047" t="s">
        <v>382</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t="s">
        <v>585</v>
      </c>
      <c r="BT24" s="980"/>
      <c r="BU24" s="980"/>
      <c r="BV24" s="980"/>
      <c r="BW24" s="980"/>
      <c r="BX24" s="980"/>
      <c r="BY24" s="980"/>
      <c r="BZ24" s="980"/>
      <c r="CA24" s="980"/>
      <c r="CB24" s="980"/>
      <c r="CC24" s="980"/>
      <c r="CD24" s="980"/>
      <c r="CE24" s="980"/>
      <c r="CF24" s="980"/>
      <c r="CG24" s="1001"/>
      <c r="CH24" s="976">
        <v>5</v>
      </c>
      <c r="CI24" s="977"/>
      <c r="CJ24" s="977"/>
      <c r="CK24" s="977"/>
      <c r="CL24" s="978"/>
      <c r="CM24" s="976">
        <v>40</v>
      </c>
      <c r="CN24" s="977"/>
      <c r="CO24" s="977"/>
      <c r="CP24" s="977"/>
      <c r="CQ24" s="978"/>
      <c r="CR24" s="976">
        <v>5</v>
      </c>
      <c r="CS24" s="977"/>
      <c r="CT24" s="977"/>
      <c r="CU24" s="977"/>
      <c r="CV24" s="978"/>
      <c r="CW24" s="976" t="s">
        <v>499</v>
      </c>
      <c r="CX24" s="977"/>
      <c r="CY24" s="977"/>
      <c r="CZ24" s="977"/>
      <c r="DA24" s="978"/>
      <c r="DB24" s="976" t="s">
        <v>499</v>
      </c>
      <c r="DC24" s="977"/>
      <c r="DD24" s="977"/>
      <c r="DE24" s="977"/>
      <c r="DF24" s="978"/>
      <c r="DG24" s="976" t="s">
        <v>499</v>
      </c>
      <c r="DH24" s="977"/>
      <c r="DI24" s="977"/>
      <c r="DJ24" s="977"/>
      <c r="DK24" s="978"/>
      <c r="DL24" s="976" t="s">
        <v>499</v>
      </c>
      <c r="DM24" s="977"/>
      <c r="DN24" s="977"/>
      <c r="DO24" s="977"/>
      <c r="DP24" s="978"/>
      <c r="DQ24" s="976" t="s">
        <v>499</v>
      </c>
      <c r="DR24" s="977"/>
      <c r="DS24" s="977"/>
      <c r="DT24" s="977"/>
      <c r="DU24" s="978"/>
      <c r="DV24" s="979"/>
      <c r="DW24" s="980"/>
      <c r="DX24" s="980"/>
      <c r="DY24" s="980"/>
      <c r="DZ24" s="981"/>
      <c r="EA24" s="216"/>
    </row>
    <row r="25" spans="1:131" ht="26.25" customHeight="1" thickBot="1" x14ac:dyDescent="0.25">
      <c r="A25" s="1046" t="s">
        <v>383</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t="s">
        <v>586</v>
      </c>
      <c r="BT25" s="980"/>
      <c r="BU25" s="980"/>
      <c r="BV25" s="980"/>
      <c r="BW25" s="980"/>
      <c r="BX25" s="980"/>
      <c r="BY25" s="980"/>
      <c r="BZ25" s="980"/>
      <c r="CA25" s="980"/>
      <c r="CB25" s="980"/>
      <c r="CC25" s="980"/>
      <c r="CD25" s="980"/>
      <c r="CE25" s="980"/>
      <c r="CF25" s="980"/>
      <c r="CG25" s="1001"/>
      <c r="CH25" s="976">
        <v>26</v>
      </c>
      <c r="CI25" s="977"/>
      <c r="CJ25" s="977"/>
      <c r="CK25" s="977"/>
      <c r="CL25" s="978"/>
      <c r="CM25" s="976">
        <v>25651</v>
      </c>
      <c r="CN25" s="977"/>
      <c r="CO25" s="977"/>
      <c r="CP25" s="977"/>
      <c r="CQ25" s="978"/>
      <c r="CR25" s="976">
        <v>24933</v>
      </c>
      <c r="CS25" s="977"/>
      <c r="CT25" s="977"/>
      <c r="CU25" s="977"/>
      <c r="CV25" s="978"/>
      <c r="CW25" s="976" t="s">
        <v>499</v>
      </c>
      <c r="CX25" s="977"/>
      <c r="CY25" s="977"/>
      <c r="CZ25" s="977"/>
      <c r="DA25" s="978"/>
      <c r="DB25" s="976">
        <v>1820</v>
      </c>
      <c r="DC25" s="977"/>
      <c r="DD25" s="977"/>
      <c r="DE25" s="977"/>
      <c r="DF25" s="978"/>
      <c r="DG25" s="976">
        <v>17085</v>
      </c>
      <c r="DH25" s="977"/>
      <c r="DI25" s="977"/>
      <c r="DJ25" s="977"/>
      <c r="DK25" s="978"/>
      <c r="DL25" s="976" t="s">
        <v>499</v>
      </c>
      <c r="DM25" s="977"/>
      <c r="DN25" s="977"/>
      <c r="DO25" s="977"/>
      <c r="DP25" s="978"/>
      <c r="DQ25" s="976" t="s">
        <v>499</v>
      </c>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384</v>
      </c>
      <c r="R26" s="989"/>
      <c r="S26" s="989"/>
      <c r="T26" s="989"/>
      <c r="U26" s="990"/>
      <c r="V26" s="988" t="s">
        <v>385</v>
      </c>
      <c r="W26" s="989"/>
      <c r="X26" s="989"/>
      <c r="Y26" s="989"/>
      <c r="Z26" s="990"/>
      <c r="AA26" s="988" t="s">
        <v>386</v>
      </c>
      <c r="AB26" s="989"/>
      <c r="AC26" s="989"/>
      <c r="AD26" s="989"/>
      <c r="AE26" s="989"/>
      <c r="AF26" s="1042" t="s">
        <v>387</v>
      </c>
      <c r="AG26" s="995"/>
      <c r="AH26" s="995"/>
      <c r="AI26" s="995"/>
      <c r="AJ26" s="1043"/>
      <c r="AK26" s="989" t="s">
        <v>388</v>
      </c>
      <c r="AL26" s="989"/>
      <c r="AM26" s="989"/>
      <c r="AN26" s="989"/>
      <c r="AO26" s="990"/>
      <c r="AP26" s="988" t="s">
        <v>389</v>
      </c>
      <c r="AQ26" s="989"/>
      <c r="AR26" s="989"/>
      <c r="AS26" s="989"/>
      <c r="AT26" s="990"/>
      <c r="AU26" s="988" t="s">
        <v>390</v>
      </c>
      <c r="AV26" s="989"/>
      <c r="AW26" s="989"/>
      <c r="AX26" s="989"/>
      <c r="AY26" s="990"/>
      <c r="AZ26" s="988" t="s">
        <v>391</v>
      </c>
      <c r="BA26" s="989"/>
      <c r="BB26" s="989"/>
      <c r="BC26" s="989"/>
      <c r="BD26" s="990"/>
      <c r="BE26" s="988" t="s">
        <v>364</v>
      </c>
      <c r="BF26" s="989"/>
      <c r="BG26" s="989"/>
      <c r="BH26" s="989"/>
      <c r="BI26" s="1002"/>
      <c r="BJ26" s="214"/>
      <c r="BK26" s="214"/>
      <c r="BL26" s="214"/>
      <c r="BM26" s="214"/>
      <c r="BN26" s="214"/>
      <c r="BO26" s="223"/>
      <c r="BP26" s="223"/>
      <c r="BQ26" s="220">
        <v>20</v>
      </c>
      <c r="BR26" s="221"/>
      <c r="BS26" s="979" t="s">
        <v>587</v>
      </c>
      <c r="BT26" s="980"/>
      <c r="BU26" s="980"/>
      <c r="BV26" s="980"/>
      <c r="BW26" s="980"/>
      <c r="BX26" s="980"/>
      <c r="BY26" s="980"/>
      <c r="BZ26" s="980"/>
      <c r="CA26" s="980"/>
      <c r="CB26" s="980"/>
      <c r="CC26" s="980"/>
      <c r="CD26" s="980"/>
      <c r="CE26" s="980"/>
      <c r="CF26" s="980"/>
      <c r="CG26" s="1001"/>
      <c r="CH26" s="976">
        <v>8</v>
      </c>
      <c r="CI26" s="977"/>
      <c r="CJ26" s="977"/>
      <c r="CK26" s="977"/>
      <c r="CL26" s="978"/>
      <c r="CM26" s="976">
        <v>672</v>
      </c>
      <c r="CN26" s="977"/>
      <c r="CO26" s="977"/>
      <c r="CP26" s="977"/>
      <c r="CQ26" s="978"/>
      <c r="CR26" s="976">
        <v>12</v>
      </c>
      <c r="CS26" s="977"/>
      <c r="CT26" s="977"/>
      <c r="CU26" s="977"/>
      <c r="CV26" s="978"/>
      <c r="CW26" s="976" t="s">
        <v>499</v>
      </c>
      <c r="CX26" s="977"/>
      <c r="CY26" s="977"/>
      <c r="CZ26" s="977"/>
      <c r="DA26" s="978"/>
      <c r="DB26" s="976" t="s">
        <v>499</v>
      </c>
      <c r="DC26" s="977"/>
      <c r="DD26" s="977"/>
      <c r="DE26" s="977"/>
      <c r="DF26" s="978"/>
      <c r="DG26" s="976" t="s">
        <v>499</v>
      </c>
      <c r="DH26" s="977"/>
      <c r="DI26" s="977"/>
      <c r="DJ26" s="977"/>
      <c r="DK26" s="978"/>
      <c r="DL26" s="976" t="s">
        <v>499</v>
      </c>
      <c r="DM26" s="977"/>
      <c r="DN26" s="977"/>
      <c r="DO26" s="977"/>
      <c r="DP26" s="978"/>
      <c r="DQ26" s="976" t="s">
        <v>499</v>
      </c>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t="s">
        <v>588</v>
      </c>
      <c r="BT27" s="980"/>
      <c r="BU27" s="980"/>
      <c r="BV27" s="980"/>
      <c r="BW27" s="980"/>
      <c r="BX27" s="980"/>
      <c r="BY27" s="980"/>
      <c r="BZ27" s="980"/>
      <c r="CA27" s="980"/>
      <c r="CB27" s="980"/>
      <c r="CC27" s="980"/>
      <c r="CD27" s="980"/>
      <c r="CE27" s="980"/>
      <c r="CF27" s="980"/>
      <c r="CG27" s="1001"/>
      <c r="CH27" s="976">
        <v>-1662</v>
      </c>
      <c r="CI27" s="977"/>
      <c r="CJ27" s="977"/>
      <c r="CK27" s="977"/>
      <c r="CL27" s="978"/>
      <c r="CM27" s="976">
        <v>29611</v>
      </c>
      <c r="CN27" s="977"/>
      <c r="CO27" s="977"/>
      <c r="CP27" s="977"/>
      <c r="CQ27" s="978"/>
      <c r="CR27" s="976">
        <v>14084</v>
      </c>
      <c r="CS27" s="977"/>
      <c r="CT27" s="977"/>
      <c r="CU27" s="977"/>
      <c r="CV27" s="978"/>
      <c r="CW27" s="976">
        <v>277</v>
      </c>
      <c r="CX27" s="977"/>
      <c r="CY27" s="977"/>
      <c r="CZ27" s="977"/>
      <c r="DA27" s="978"/>
      <c r="DB27" s="976">
        <v>9482</v>
      </c>
      <c r="DC27" s="977"/>
      <c r="DD27" s="977"/>
      <c r="DE27" s="977"/>
      <c r="DF27" s="978"/>
      <c r="DG27" s="976" t="s">
        <v>499</v>
      </c>
      <c r="DH27" s="977"/>
      <c r="DI27" s="977"/>
      <c r="DJ27" s="977"/>
      <c r="DK27" s="978"/>
      <c r="DL27" s="976" t="s">
        <v>499</v>
      </c>
      <c r="DM27" s="977"/>
      <c r="DN27" s="977"/>
      <c r="DO27" s="977"/>
      <c r="DP27" s="978"/>
      <c r="DQ27" s="976" t="s">
        <v>499</v>
      </c>
      <c r="DR27" s="977"/>
      <c r="DS27" s="977"/>
      <c r="DT27" s="977"/>
      <c r="DU27" s="978"/>
      <c r="DV27" s="979" t="s">
        <v>606</v>
      </c>
      <c r="DW27" s="980"/>
      <c r="DX27" s="980"/>
      <c r="DY27" s="980"/>
      <c r="DZ27" s="981"/>
      <c r="EA27" s="212"/>
    </row>
    <row r="28" spans="1:131" ht="26.25" customHeight="1" thickTop="1" x14ac:dyDescent="0.2">
      <c r="A28" s="224">
        <v>1</v>
      </c>
      <c r="B28" s="1034" t="s">
        <v>392</v>
      </c>
      <c r="C28" s="1035"/>
      <c r="D28" s="1035"/>
      <c r="E28" s="1035"/>
      <c r="F28" s="1035"/>
      <c r="G28" s="1035"/>
      <c r="H28" s="1035"/>
      <c r="I28" s="1035"/>
      <c r="J28" s="1035"/>
      <c r="K28" s="1035"/>
      <c r="L28" s="1035"/>
      <c r="M28" s="1035"/>
      <c r="N28" s="1035"/>
      <c r="O28" s="1035"/>
      <c r="P28" s="1036"/>
      <c r="Q28" s="1037">
        <v>150050</v>
      </c>
      <c r="R28" s="1038"/>
      <c r="S28" s="1038"/>
      <c r="T28" s="1038"/>
      <c r="U28" s="1038"/>
      <c r="V28" s="1038">
        <v>148772</v>
      </c>
      <c r="W28" s="1038"/>
      <c r="X28" s="1038"/>
      <c r="Y28" s="1038"/>
      <c r="Z28" s="1038"/>
      <c r="AA28" s="1038">
        <v>1278</v>
      </c>
      <c r="AB28" s="1038"/>
      <c r="AC28" s="1038"/>
      <c r="AD28" s="1038"/>
      <c r="AE28" s="1039"/>
      <c r="AF28" s="1040">
        <v>1278</v>
      </c>
      <c r="AG28" s="1038"/>
      <c r="AH28" s="1038"/>
      <c r="AI28" s="1038"/>
      <c r="AJ28" s="1041"/>
      <c r="AK28" s="1029">
        <v>15915</v>
      </c>
      <c r="AL28" s="1030"/>
      <c r="AM28" s="1030"/>
      <c r="AN28" s="1030"/>
      <c r="AO28" s="1030"/>
      <c r="AP28" s="1030">
        <v>0</v>
      </c>
      <c r="AQ28" s="1030"/>
      <c r="AR28" s="1030"/>
      <c r="AS28" s="1030"/>
      <c r="AT28" s="1030"/>
      <c r="AU28" s="1030">
        <v>0</v>
      </c>
      <c r="AV28" s="1030"/>
      <c r="AW28" s="1030"/>
      <c r="AX28" s="1030"/>
      <c r="AY28" s="1030"/>
      <c r="AZ28" s="1031">
        <v>0</v>
      </c>
      <c r="BA28" s="1031"/>
      <c r="BB28" s="1031"/>
      <c r="BC28" s="1031"/>
      <c r="BD28" s="1031"/>
      <c r="BE28" s="1032"/>
      <c r="BF28" s="1032"/>
      <c r="BG28" s="1032"/>
      <c r="BH28" s="1032"/>
      <c r="BI28" s="1033"/>
      <c r="BJ28" s="214"/>
      <c r="BK28" s="214"/>
      <c r="BL28" s="214"/>
      <c r="BM28" s="214"/>
      <c r="BN28" s="214"/>
      <c r="BO28" s="223"/>
      <c r="BP28" s="223"/>
      <c r="BQ28" s="220">
        <v>22</v>
      </c>
      <c r="BR28" s="221"/>
      <c r="BS28" s="979" t="s">
        <v>589</v>
      </c>
      <c r="BT28" s="980"/>
      <c r="BU28" s="980"/>
      <c r="BV28" s="980"/>
      <c r="BW28" s="980"/>
      <c r="BX28" s="980"/>
      <c r="BY28" s="980"/>
      <c r="BZ28" s="980"/>
      <c r="CA28" s="980"/>
      <c r="CB28" s="980"/>
      <c r="CC28" s="980"/>
      <c r="CD28" s="980"/>
      <c r="CE28" s="980"/>
      <c r="CF28" s="980"/>
      <c r="CG28" s="1001"/>
      <c r="CH28" s="976">
        <v>220</v>
      </c>
      <c r="CI28" s="977"/>
      <c r="CJ28" s="977"/>
      <c r="CK28" s="977"/>
      <c r="CL28" s="978"/>
      <c r="CM28" s="976">
        <v>7335</v>
      </c>
      <c r="CN28" s="977"/>
      <c r="CO28" s="977"/>
      <c r="CP28" s="977"/>
      <c r="CQ28" s="978"/>
      <c r="CR28" s="976">
        <v>18774</v>
      </c>
      <c r="CS28" s="977"/>
      <c r="CT28" s="977"/>
      <c r="CU28" s="977"/>
      <c r="CV28" s="978"/>
      <c r="CW28" s="976">
        <v>17980</v>
      </c>
      <c r="CX28" s="977"/>
      <c r="CY28" s="977"/>
      <c r="CZ28" s="977"/>
      <c r="DA28" s="978"/>
      <c r="DB28" s="976">
        <v>24289</v>
      </c>
      <c r="DC28" s="977"/>
      <c r="DD28" s="977"/>
      <c r="DE28" s="977"/>
      <c r="DF28" s="978"/>
      <c r="DG28" s="976" t="s">
        <v>499</v>
      </c>
      <c r="DH28" s="977"/>
      <c r="DI28" s="977"/>
      <c r="DJ28" s="977"/>
      <c r="DK28" s="978"/>
      <c r="DL28" s="976" t="s">
        <v>499</v>
      </c>
      <c r="DM28" s="977"/>
      <c r="DN28" s="977"/>
      <c r="DO28" s="977"/>
      <c r="DP28" s="978"/>
      <c r="DQ28" s="976" t="s">
        <v>499</v>
      </c>
      <c r="DR28" s="977"/>
      <c r="DS28" s="977"/>
      <c r="DT28" s="977"/>
      <c r="DU28" s="978"/>
      <c r="DV28" s="979"/>
      <c r="DW28" s="980"/>
      <c r="DX28" s="980"/>
      <c r="DY28" s="980"/>
      <c r="DZ28" s="981"/>
      <c r="EA28" s="212"/>
    </row>
    <row r="29" spans="1:131" ht="26.25" customHeight="1" x14ac:dyDescent="0.2">
      <c r="A29" s="224">
        <v>2</v>
      </c>
      <c r="B29" s="1017" t="s">
        <v>393</v>
      </c>
      <c r="C29" s="1018"/>
      <c r="D29" s="1018"/>
      <c r="E29" s="1018"/>
      <c r="F29" s="1018"/>
      <c r="G29" s="1018"/>
      <c r="H29" s="1018"/>
      <c r="I29" s="1018"/>
      <c r="J29" s="1018"/>
      <c r="K29" s="1018"/>
      <c r="L29" s="1018"/>
      <c r="M29" s="1018"/>
      <c r="N29" s="1018"/>
      <c r="O29" s="1018"/>
      <c r="P29" s="1019"/>
      <c r="Q29" s="1025">
        <v>164083</v>
      </c>
      <c r="R29" s="1026"/>
      <c r="S29" s="1026"/>
      <c r="T29" s="1026"/>
      <c r="U29" s="1026"/>
      <c r="V29" s="1026">
        <v>158261</v>
      </c>
      <c r="W29" s="1026"/>
      <c r="X29" s="1026"/>
      <c r="Y29" s="1026"/>
      <c r="Z29" s="1026"/>
      <c r="AA29" s="1026">
        <v>5822</v>
      </c>
      <c r="AB29" s="1026"/>
      <c r="AC29" s="1026"/>
      <c r="AD29" s="1026"/>
      <c r="AE29" s="1027"/>
      <c r="AF29" s="1022">
        <v>5822</v>
      </c>
      <c r="AG29" s="1023"/>
      <c r="AH29" s="1023"/>
      <c r="AI29" s="1023"/>
      <c r="AJ29" s="1024"/>
      <c r="AK29" s="967">
        <v>23992</v>
      </c>
      <c r="AL29" s="958"/>
      <c r="AM29" s="958"/>
      <c r="AN29" s="958"/>
      <c r="AO29" s="958"/>
      <c r="AP29" s="958">
        <v>0</v>
      </c>
      <c r="AQ29" s="958"/>
      <c r="AR29" s="958"/>
      <c r="AS29" s="958"/>
      <c r="AT29" s="958"/>
      <c r="AU29" s="958">
        <v>0</v>
      </c>
      <c r="AV29" s="958"/>
      <c r="AW29" s="958"/>
      <c r="AX29" s="958"/>
      <c r="AY29" s="958"/>
      <c r="AZ29" s="1028">
        <v>0</v>
      </c>
      <c r="BA29" s="1028"/>
      <c r="BB29" s="1028"/>
      <c r="BC29" s="1028"/>
      <c r="BD29" s="1028"/>
      <c r="BE29" s="959"/>
      <c r="BF29" s="959"/>
      <c r="BG29" s="959"/>
      <c r="BH29" s="959"/>
      <c r="BI29" s="960"/>
      <c r="BJ29" s="214"/>
      <c r="BK29" s="214"/>
      <c r="BL29" s="214"/>
      <c r="BM29" s="214"/>
      <c r="BN29" s="214"/>
      <c r="BO29" s="223"/>
      <c r="BP29" s="223"/>
      <c r="BQ29" s="220">
        <v>23</v>
      </c>
      <c r="BR29" s="221"/>
      <c r="BS29" s="979" t="s">
        <v>590</v>
      </c>
      <c r="BT29" s="980"/>
      <c r="BU29" s="980"/>
      <c r="BV29" s="980"/>
      <c r="BW29" s="980"/>
      <c r="BX29" s="980"/>
      <c r="BY29" s="980"/>
      <c r="BZ29" s="980"/>
      <c r="CA29" s="980"/>
      <c r="CB29" s="980"/>
      <c r="CC29" s="980"/>
      <c r="CD29" s="980"/>
      <c r="CE29" s="980"/>
      <c r="CF29" s="980"/>
      <c r="CG29" s="1001"/>
      <c r="CH29" s="976" t="s">
        <v>499</v>
      </c>
      <c r="CI29" s="977"/>
      <c r="CJ29" s="977"/>
      <c r="CK29" s="977"/>
      <c r="CL29" s="978"/>
      <c r="CM29" s="976">
        <v>5</v>
      </c>
      <c r="CN29" s="977"/>
      <c r="CO29" s="977"/>
      <c r="CP29" s="977"/>
      <c r="CQ29" s="978"/>
      <c r="CR29" s="976">
        <v>4</v>
      </c>
      <c r="CS29" s="977"/>
      <c r="CT29" s="977"/>
      <c r="CU29" s="977"/>
      <c r="CV29" s="978"/>
      <c r="CW29" s="976" t="s">
        <v>499</v>
      </c>
      <c r="CX29" s="977"/>
      <c r="CY29" s="977"/>
      <c r="CZ29" s="977"/>
      <c r="DA29" s="978"/>
      <c r="DB29" s="976" t="s">
        <v>499</v>
      </c>
      <c r="DC29" s="977"/>
      <c r="DD29" s="977"/>
      <c r="DE29" s="977"/>
      <c r="DF29" s="978"/>
      <c r="DG29" s="976" t="s">
        <v>499</v>
      </c>
      <c r="DH29" s="977"/>
      <c r="DI29" s="977"/>
      <c r="DJ29" s="977"/>
      <c r="DK29" s="978"/>
      <c r="DL29" s="976" t="s">
        <v>499</v>
      </c>
      <c r="DM29" s="977"/>
      <c r="DN29" s="977"/>
      <c r="DO29" s="977"/>
      <c r="DP29" s="978"/>
      <c r="DQ29" s="976" t="s">
        <v>499</v>
      </c>
      <c r="DR29" s="977"/>
      <c r="DS29" s="977"/>
      <c r="DT29" s="977"/>
      <c r="DU29" s="978"/>
      <c r="DV29" s="979"/>
      <c r="DW29" s="980"/>
      <c r="DX29" s="980"/>
      <c r="DY29" s="980"/>
      <c r="DZ29" s="981"/>
      <c r="EA29" s="212"/>
    </row>
    <row r="30" spans="1:131" ht="26.25" customHeight="1" x14ac:dyDescent="0.2">
      <c r="A30" s="224">
        <v>3</v>
      </c>
      <c r="B30" s="1017" t="s">
        <v>394</v>
      </c>
      <c r="C30" s="1018"/>
      <c r="D30" s="1018"/>
      <c r="E30" s="1018"/>
      <c r="F30" s="1018"/>
      <c r="G30" s="1018"/>
      <c r="H30" s="1018"/>
      <c r="I30" s="1018"/>
      <c r="J30" s="1018"/>
      <c r="K30" s="1018"/>
      <c r="L30" s="1018"/>
      <c r="M30" s="1018"/>
      <c r="N30" s="1018"/>
      <c r="O30" s="1018"/>
      <c r="P30" s="1019"/>
      <c r="Q30" s="1025">
        <v>49244</v>
      </c>
      <c r="R30" s="1026"/>
      <c r="S30" s="1026"/>
      <c r="T30" s="1026"/>
      <c r="U30" s="1026"/>
      <c r="V30" s="1026">
        <v>49052</v>
      </c>
      <c r="W30" s="1026"/>
      <c r="X30" s="1026"/>
      <c r="Y30" s="1026"/>
      <c r="Z30" s="1026"/>
      <c r="AA30" s="1026">
        <v>192</v>
      </c>
      <c r="AB30" s="1026"/>
      <c r="AC30" s="1026"/>
      <c r="AD30" s="1026"/>
      <c r="AE30" s="1027"/>
      <c r="AF30" s="1022" t="s">
        <v>122</v>
      </c>
      <c r="AG30" s="1023"/>
      <c r="AH30" s="1023"/>
      <c r="AI30" s="1023"/>
      <c r="AJ30" s="1024"/>
      <c r="AK30" s="967">
        <v>24399</v>
      </c>
      <c r="AL30" s="958"/>
      <c r="AM30" s="958"/>
      <c r="AN30" s="958"/>
      <c r="AO30" s="958"/>
      <c r="AP30" s="958">
        <v>0</v>
      </c>
      <c r="AQ30" s="958"/>
      <c r="AR30" s="958"/>
      <c r="AS30" s="958"/>
      <c r="AT30" s="958"/>
      <c r="AU30" s="958">
        <v>0</v>
      </c>
      <c r="AV30" s="958"/>
      <c r="AW30" s="958"/>
      <c r="AX30" s="958"/>
      <c r="AY30" s="958"/>
      <c r="AZ30" s="1028">
        <v>0</v>
      </c>
      <c r="BA30" s="1028"/>
      <c r="BB30" s="1028"/>
      <c r="BC30" s="1028"/>
      <c r="BD30" s="1028"/>
      <c r="BE30" s="959"/>
      <c r="BF30" s="959"/>
      <c r="BG30" s="959"/>
      <c r="BH30" s="959"/>
      <c r="BI30" s="960"/>
      <c r="BJ30" s="214"/>
      <c r="BK30" s="214"/>
      <c r="BL30" s="214"/>
      <c r="BM30" s="214"/>
      <c r="BN30" s="214"/>
      <c r="BO30" s="223"/>
      <c r="BP30" s="223"/>
      <c r="BQ30" s="220">
        <v>24</v>
      </c>
      <c r="BR30" s="221"/>
      <c r="BS30" s="979" t="s">
        <v>591</v>
      </c>
      <c r="BT30" s="980"/>
      <c r="BU30" s="980"/>
      <c r="BV30" s="980"/>
      <c r="BW30" s="980"/>
      <c r="BX30" s="980"/>
      <c r="BY30" s="980"/>
      <c r="BZ30" s="980"/>
      <c r="CA30" s="980"/>
      <c r="CB30" s="980"/>
      <c r="CC30" s="980"/>
      <c r="CD30" s="980"/>
      <c r="CE30" s="980"/>
      <c r="CF30" s="980"/>
      <c r="CG30" s="1001"/>
      <c r="CH30" s="976">
        <v>36</v>
      </c>
      <c r="CI30" s="977"/>
      <c r="CJ30" s="977"/>
      <c r="CK30" s="977"/>
      <c r="CL30" s="978"/>
      <c r="CM30" s="976">
        <v>1906</v>
      </c>
      <c r="CN30" s="977"/>
      <c r="CO30" s="977"/>
      <c r="CP30" s="977"/>
      <c r="CQ30" s="978"/>
      <c r="CR30" s="976">
        <v>480</v>
      </c>
      <c r="CS30" s="977"/>
      <c r="CT30" s="977"/>
      <c r="CU30" s="977"/>
      <c r="CV30" s="978"/>
      <c r="CW30" s="976">
        <v>10</v>
      </c>
      <c r="CX30" s="977"/>
      <c r="CY30" s="977"/>
      <c r="CZ30" s="977"/>
      <c r="DA30" s="978"/>
      <c r="DB30" s="976" t="s">
        <v>499</v>
      </c>
      <c r="DC30" s="977"/>
      <c r="DD30" s="977"/>
      <c r="DE30" s="977"/>
      <c r="DF30" s="978"/>
      <c r="DG30" s="976" t="s">
        <v>499</v>
      </c>
      <c r="DH30" s="977"/>
      <c r="DI30" s="977"/>
      <c r="DJ30" s="977"/>
      <c r="DK30" s="978"/>
      <c r="DL30" s="976" t="s">
        <v>499</v>
      </c>
      <c r="DM30" s="977"/>
      <c r="DN30" s="977"/>
      <c r="DO30" s="977"/>
      <c r="DP30" s="978"/>
      <c r="DQ30" s="976" t="s">
        <v>499</v>
      </c>
      <c r="DR30" s="977"/>
      <c r="DS30" s="977"/>
      <c r="DT30" s="977"/>
      <c r="DU30" s="978"/>
      <c r="DV30" s="979"/>
      <c r="DW30" s="980"/>
      <c r="DX30" s="980"/>
      <c r="DY30" s="980"/>
      <c r="DZ30" s="981"/>
      <c r="EA30" s="212"/>
    </row>
    <row r="31" spans="1:131" ht="26.25" customHeight="1" x14ac:dyDescent="0.2">
      <c r="A31" s="224">
        <v>4</v>
      </c>
      <c r="B31" s="1017" t="s">
        <v>395</v>
      </c>
      <c r="C31" s="1018"/>
      <c r="D31" s="1018"/>
      <c r="E31" s="1018"/>
      <c r="F31" s="1018"/>
      <c r="G31" s="1018"/>
      <c r="H31" s="1018"/>
      <c r="I31" s="1018"/>
      <c r="J31" s="1018"/>
      <c r="K31" s="1018"/>
      <c r="L31" s="1018"/>
      <c r="M31" s="1018"/>
      <c r="N31" s="1018"/>
      <c r="O31" s="1018"/>
      <c r="P31" s="1019"/>
      <c r="Q31" s="1025">
        <v>1153</v>
      </c>
      <c r="R31" s="1026"/>
      <c r="S31" s="1026"/>
      <c r="T31" s="1026"/>
      <c r="U31" s="1026"/>
      <c r="V31" s="1026">
        <v>983</v>
      </c>
      <c r="W31" s="1026"/>
      <c r="X31" s="1026"/>
      <c r="Y31" s="1026"/>
      <c r="Z31" s="1026"/>
      <c r="AA31" s="1026">
        <v>170</v>
      </c>
      <c r="AB31" s="1026"/>
      <c r="AC31" s="1026"/>
      <c r="AD31" s="1026"/>
      <c r="AE31" s="1027"/>
      <c r="AF31" s="1022">
        <v>100</v>
      </c>
      <c r="AG31" s="1023"/>
      <c r="AH31" s="1023"/>
      <c r="AI31" s="1023"/>
      <c r="AJ31" s="1024"/>
      <c r="AK31" s="967">
        <v>0</v>
      </c>
      <c r="AL31" s="958"/>
      <c r="AM31" s="958"/>
      <c r="AN31" s="958"/>
      <c r="AO31" s="958"/>
      <c r="AP31" s="958">
        <v>0</v>
      </c>
      <c r="AQ31" s="958"/>
      <c r="AR31" s="958"/>
      <c r="AS31" s="958"/>
      <c r="AT31" s="958"/>
      <c r="AU31" s="958">
        <v>0</v>
      </c>
      <c r="AV31" s="958"/>
      <c r="AW31" s="958"/>
      <c r="AX31" s="958"/>
      <c r="AY31" s="958"/>
      <c r="AZ31" s="1028">
        <v>0</v>
      </c>
      <c r="BA31" s="1028"/>
      <c r="BB31" s="1028"/>
      <c r="BC31" s="1028"/>
      <c r="BD31" s="1028"/>
      <c r="BE31" s="959"/>
      <c r="BF31" s="959"/>
      <c r="BG31" s="959"/>
      <c r="BH31" s="959"/>
      <c r="BI31" s="960"/>
      <c r="BJ31" s="214"/>
      <c r="BK31" s="214"/>
      <c r="BL31" s="214"/>
      <c r="BM31" s="214"/>
      <c r="BN31" s="214"/>
      <c r="BO31" s="223"/>
      <c r="BP31" s="223"/>
      <c r="BQ31" s="220">
        <v>25</v>
      </c>
      <c r="BR31" s="221"/>
      <c r="BS31" s="979" t="s">
        <v>592</v>
      </c>
      <c r="BT31" s="980"/>
      <c r="BU31" s="980"/>
      <c r="BV31" s="980"/>
      <c r="BW31" s="980"/>
      <c r="BX31" s="980"/>
      <c r="BY31" s="980"/>
      <c r="BZ31" s="980"/>
      <c r="CA31" s="980"/>
      <c r="CB31" s="980"/>
      <c r="CC31" s="980"/>
      <c r="CD31" s="980"/>
      <c r="CE31" s="980"/>
      <c r="CF31" s="980"/>
      <c r="CG31" s="1001"/>
      <c r="CH31" s="976">
        <v>18</v>
      </c>
      <c r="CI31" s="977"/>
      <c r="CJ31" s="977"/>
      <c r="CK31" s="977"/>
      <c r="CL31" s="978"/>
      <c r="CM31" s="976">
        <v>162</v>
      </c>
      <c r="CN31" s="977"/>
      <c r="CO31" s="977"/>
      <c r="CP31" s="977"/>
      <c r="CQ31" s="978"/>
      <c r="CR31" s="976">
        <v>23</v>
      </c>
      <c r="CS31" s="977"/>
      <c r="CT31" s="977"/>
      <c r="CU31" s="977"/>
      <c r="CV31" s="978"/>
      <c r="CW31" s="976" t="s">
        <v>499</v>
      </c>
      <c r="CX31" s="977"/>
      <c r="CY31" s="977"/>
      <c r="CZ31" s="977"/>
      <c r="DA31" s="978"/>
      <c r="DB31" s="976" t="s">
        <v>499</v>
      </c>
      <c r="DC31" s="977"/>
      <c r="DD31" s="977"/>
      <c r="DE31" s="977"/>
      <c r="DF31" s="978"/>
      <c r="DG31" s="976" t="s">
        <v>499</v>
      </c>
      <c r="DH31" s="977"/>
      <c r="DI31" s="977"/>
      <c r="DJ31" s="977"/>
      <c r="DK31" s="978"/>
      <c r="DL31" s="976" t="s">
        <v>499</v>
      </c>
      <c r="DM31" s="977"/>
      <c r="DN31" s="977"/>
      <c r="DO31" s="977"/>
      <c r="DP31" s="978"/>
      <c r="DQ31" s="976" t="s">
        <v>499</v>
      </c>
      <c r="DR31" s="977"/>
      <c r="DS31" s="977"/>
      <c r="DT31" s="977"/>
      <c r="DU31" s="978"/>
      <c r="DV31" s="979"/>
      <c r="DW31" s="980"/>
      <c r="DX31" s="980"/>
      <c r="DY31" s="980"/>
      <c r="DZ31" s="981"/>
      <c r="EA31" s="212"/>
    </row>
    <row r="32" spans="1:131" ht="26.25" customHeight="1" x14ac:dyDescent="0.2">
      <c r="A32" s="224">
        <v>5</v>
      </c>
      <c r="B32" s="1017" t="s">
        <v>396</v>
      </c>
      <c r="C32" s="1018"/>
      <c r="D32" s="1018"/>
      <c r="E32" s="1018"/>
      <c r="F32" s="1018"/>
      <c r="G32" s="1018"/>
      <c r="H32" s="1018"/>
      <c r="I32" s="1018"/>
      <c r="J32" s="1018"/>
      <c r="K32" s="1018"/>
      <c r="L32" s="1018"/>
      <c r="M32" s="1018"/>
      <c r="N32" s="1018"/>
      <c r="O32" s="1018"/>
      <c r="P32" s="1019"/>
      <c r="Q32" s="1025">
        <v>26441</v>
      </c>
      <c r="R32" s="1026"/>
      <c r="S32" s="1026"/>
      <c r="T32" s="1026"/>
      <c r="U32" s="1026"/>
      <c r="V32" s="1026">
        <v>25553</v>
      </c>
      <c r="W32" s="1026"/>
      <c r="X32" s="1026"/>
      <c r="Y32" s="1026"/>
      <c r="Z32" s="1026"/>
      <c r="AA32" s="1026">
        <v>888</v>
      </c>
      <c r="AB32" s="1026"/>
      <c r="AC32" s="1026"/>
      <c r="AD32" s="1026"/>
      <c r="AE32" s="1027"/>
      <c r="AF32" s="1022">
        <v>29499</v>
      </c>
      <c r="AG32" s="1023"/>
      <c r="AH32" s="1023"/>
      <c r="AI32" s="1023"/>
      <c r="AJ32" s="1024"/>
      <c r="AK32" s="967">
        <v>6497</v>
      </c>
      <c r="AL32" s="958"/>
      <c r="AM32" s="958"/>
      <c r="AN32" s="958"/>
      <c r="AO32" s="958"/>
      <c r="AP32" s="958">
        <v>185895</v>
      </c>
      <c r="AQ32" s="958"/>
      <c r="AR32" s="958"/>
      <c r="AS32" s="958"/>
      <c r="AT32" s="958"/>
      <c r="AU32" s="958">
        <v>68967</v>
      </c>
      <c r="AV32" s="958"/>
      <c r="AW32" s="958"/>
      <c r="AX32" s="958"/>
      <c r="AY32" s="958"/>
      <c r="AZ32" s="1028">
        <v>0</v>
      </c>
      <c r="BA32" s="1028"/>
      <c r="BB32" s="1028"/>
      <c r="BC32" s="1028"/>
      <c r="BD32" s="1028"/>
      <c r="BE32" s="959" t="s">
        <v>397</v>
      </c>
      <c r="BF32" s="959"/>
      <c r="BG32" s="959"/>
      <c r="BH32" s="959"/>
      <c r="BI32" s="960"/>
      <c r="BJ32" s="214"/>
      <c r="BK32" s="214"/>
      <c r="BL32" s="214"/>
      <c r="BM32" s="214"/>
      <c r="BN32" s="214"/>
      <c r="BO32" s="223"/>
      <c r="BP32" s="223"/>
      <c r="BQ32" s="220">
        <v>26</v>
      </c>
      <c r="BR32" s="221"/>
      <c r="BS32" s="979" t="s">
        <v>593</v>
      </c>
      <c r="BT32" s="980"/>
      <c r="BU32" s="980"/>
      <c r="BV32" s="980"/>
      <c r="BW32" s="980"/>
      <c r="BX32" s="980"/>
      <c r="BY32" s="980"/>
      <c r="BZ32" s="980"/>
      <c r="CA32" s="980"/>
      <c r="CB32" s="980"/>
      <c r="CC32" s="980"/>
      <c r="CD32" s="980"/>
      <c r="CE32" s="980"/>
      <c r="CF32" s="980"/>
      <c r="CG32" s="1001"/>
      <c r="CH32" s="976">
        <v>166</v>
      </c>
      <c r="CI32" s="977"/>
      <c r="CJ32" s="977"/>
      <c r="CK32" s="977"/>
      <c r="CL32" s="978"/>
      <c r="CM32" s="976">
        <v>1466</v>
      </c>
      <c r="CN32" s="977"/>
      <c r="CO32" s="977"/>
      <c r="CP32" s="977"/>
      <c r="CQ32" s="978"/>
      <c r="CR32" s="976">
        <v>500</v>
      </c>
      <c r="CS32" s="977"/>
      <c r="CT32" s="977"/>
      <c r="CU32" s="977"/>
      <c r="CV32" s="978"/>
      <c r="CW32" s="976">
        <v>1</v>
      </c>
      <c r="CX32" s="977"/>
      <c r="CY32" s="977"/>
      <c r="CZ32" s="977"/>
      <c r="DA32" s="978"/>
      <c r="DB32" s="976" t="s">
        <v>499</v>
      </c>
      <c r="DC32" s="977"/>
      <c r="DD32" s="977"/>
      <c r="DE32" s="977"/>
      <c r="DF32" s="978"/>
      <c r="DG32" s="976" t="s">
        <v>499</v>
      </c>
      <c r="DH32" s="977"/>
      <c r="DI32" s="977"/>
      <c r="DJ32" s="977"/>
      <c r="DK32" s="978"/>
      <c r="DL32" s="976" t="s">
        <v>499</v>
      </c>
      <c r="DM32" s="977"/>
      <c r="DN32" s="977"/>
      <c r="DO32" s="977"/>
      <c r="DP32" s="978"/>
      <c r="DQ32" s="976" t="s">
        <v>499</v>
      </c>
      <c r="DR32" s="977"/>
      <c r="DS32" s="977"/>
      <c r="DT32" s="977"/>
      <c r="DU32" s="978"/>
      <c r="DV32" s="979"/>
      <c r="DW32" s="980"/>
      <c r="DX32" s="980"/>
      <c r="DY32" s="980"/>
      <c r="DZ32" s="981"/>
      <c r="EA32" s="212"/>
    </row>
    <row r="33" spans="1:131" ht="26.25" customHeight="1" x14ac:dyDescent="0.2">
      <c r="A33" s="224">
        <v>6</v>
      </c>
      <c r="B33" s="1017" t="s">
        <v>398</v>
      </c>
      <c r="C33" s="1018"/>
      <c r="D33" s="1018"/>
      <c r="E33" s="1018"/>
      <c r="F33" s="1018"/>
      <c r="G33" s="1018"/>
      <c r="H33" s="1018"/>
      <c r="I33" s="1018"/>
      <c r="J33" s="1018"/>
      <c r="K33" s="1018"/>
      <c r="L33" s="1018"/>
      <c r="M33" s="1018"/>
      <c r="N33" s="1018"/>
      <c r="O33" s="1018"/>
      <c r="P33" s="1019"/>
      <c r="Q33" s="1025">
        <v>35787</v>
      </c>
      <c r="R33" s="1026"/>
      <c r="S33" s="1026"/>
      <c r="T33" s="1026"/>
      <c r="U33" s="1026"/>
      <c r="V33" s="1026">
        <v>33149</v>
      </c>
      <c r="W33" s="1026"/>
      <c r="X33" s="1026"/>
      <c r="Y33" s="1026"/>
      <c r="Z33" s="1026"/>
      <c r="AA33" s="1026">
        <v>2638</v>
      </c>
      <c r="AB33" s="1026"/>
      <c r="AC33" s="1026"/>
      <c r="AD33" s="1026"/>
      <c r="AE33" s="1027"/>
      <c r="AF33" s="1022">
        <v>5964</v>
      </c>
      <c r="AG33" s="1023"/>
      <c r="AH33" s="1023"/>
      <c r="AI33" s="1023"/>
      <c r="AJ33" s="1024"/>
      <c r="AK33" s="967">
        <v>569</v>
      </c>
      <c r="AL33" s="958"/>
      <c r="AM33" s="958"/>
      <c r="AN33" s="958"/>
      <c r="AO33" s="958"/>
      <c r="AP33" s="958">
        <v>21227</v>
      </c>
      <c r="AQ33" s="958"/>
      <c r="AR33" s="958"/>
      <c r="AS33" s="958"/>
      <c r="AT33" s="958"/>
      <c r="AU33" s="958">
        <v>42</v>
      </c>
      <c r="AV33" s="958"/>
      <c r="AW33" s="958"/>
      <c r="AX33" s="958"/>
      <c r="AY33" s="958"/>
      <c r="AZ33" s="1028">
        <v>0</v>
      </c>
      <c r="BA33" s="1028"/>
      <c r="BB33" s="1028"/>
      <c r="BC33" s="1028"/>
      <c r="BD33" s="1028"/>
      <c r="BE33" s="959" t="s">
        <v>397</v>
      </c>
      <c r="BF33" s="959"/>
      <c r="BG33" s="959"/>
      <c r="BH33" s="959"/>
      <c r="BI33" s="960"/>
      <c r="BJ33" s="214"/>
      <c r="BK33" s="214"/>
      <c r="BL33" s="214"/>
      <c r="BM33" s="214"/>
      <c r="BN33" s="214"/>
      <c r="BO33" s="223"/>
      <c r="BP33" s="223"/>
      <c r="BQ33" s="220">
        <v>27</v>
      </c>
      <c r="BR33" s="221"/>
      <c r="BS33" s="979" t="s">
        <v>594</v>
      </c>
      <c r="BT33" s="980"/>
      <c r="BU33" s="980"/>
      <c r="BV33" s="980"/>
      <c r="BW33" s="980"/>
      <c r="BX33" s="980"/>
      <c r="BY33" s="980"/>
      <c r="BZ33" s="980"/>
      <c r="CA33" s="980"/>
      <c r="CB33" s="980"/>
      <c r="CC33" s="980"/>
      <c r="CD33" s="980"/>
      <c r="CE33" s="980"/>
      <c r="CF33" s="980"/>
      <c r="CG33" s="1001"/>
      <c r="CH33" s="976">
        <v>274</v>
      </c>
      <c r="CI33" s="977"/>
      <c r="CJ33" s="977"/>
      <c r="CK33" s="977"/>
      <c r="CL33" s="978"/>
      <c r="CM33" s="976">
        <v>17467</v>
      </c>
      <c r="CN33" s="977"/>
      <c r="CO33" s="977"/>
      <c r="CP33" s="977"/>
      <c r="CQ33" s="978"/>
      <c r="CR33" s="976">
        <v>120</v>
      </c>
      <c r="CS33" s="977"/>
      <c r="CT33" s="977"/>
      <c r="CU33" s="977"/>
      <c r="CV33" s="978"/>
      <c r="CW33" s="976">
        <v>4680</v>
      </c>
      <c r="CX33" s="977"/>
      <c r="CY33" s="977"/>
      <c r="CZ33" s="977"/>
      <c r="DA33" s="978"/>
      <c r="DB33" s="976">
        <v>2736</v>
      </c>
      <c r="DC33" s="977"/>
      <c r="DD33" s="977"/>
      <c r="DE33" s="977"/>
      <c r="DF33" s="978"/>
      <c r="DG33" s="976" t="s">
        <v>499</v>
      </c>
      <c r="DH33" s="977"/>
      <c r="DI33" s="977"/>
      <c r="DJ33" s="977"/>
      <c r="DK33" s="978"/>
      <c r="DL33" s="976" t="s">
        <v>499</v>
      </c>
      <c r="DM33" s="977"/>
      <c r="DN33" s="977"/>
      <c r="DO33" s="977"/>
      <c r="DP33" s="978"/>
      <c r="DQ33" s="976" t="s">
        <v>499</v>
      </c>
      <c r="DR33" s="977"/>
      <c r="DS33" s="977"/>
      <c r="DT33" s="977"/>
      <c r="DU33" s="978"/>
      <c r="DV33" s="979" t="s">
        <v>606</v>
      </c>
      <c r="DW33" s="980"/>
      <c r="DX33" s="980"/>
      <c r="DY33" s="980"/>
      <c r="DZ33" s="981"/>
      <c r="EA33" s="212"/>
    </row>
    <row r="34" spans="1:131" ht="26.25" customHeight="1" x14ac:dyDescent="0.2">
      <c r="A34" s="224">
        <v>7</v>
      </c>
      <c r="B34" s="1017" t="s">
        <v>399</v>
      </c>
      <c r="C34" s="1018"/>
      <c r="D34" s="1018"/>
      <c r="E34" s="1018"/>
      <c r="F34" s="1018"/>
      <c r="G34" s="1018"/>
      <c r="H34" s="1018"/>
      <c r="I34" s="1018"/>
      <c r="J34" s="1018"/>
      <c r="K34" s="1018"/>
      <c r="L34" s="1018"/>
      <c r="M34" s="1018"/>
      <c r="N34" s="1018"/>
      <c r="O34" s="1018"/>
      <c r="P34" s="1019"/>
      <c r="Q34" s="1025">
        <v>1559</v>
      </c>
      <c r="R34" s="1026"/>
      <c r="S34" s="1026"/>
      <c r="T34" s="1026"/>
      <c r="U34" s="1026"/>
      <c r="V34" s="1026">
        <v>1517</v>
      </c>
      <c r="W34" s="1026"/>
      <c r="X34" s="1026"/>
      <c r="Y34" s="1026"/>
      <c r="Z34" s="1026"/>
      <c r="AA34" s="1026">
        <v>42</v>
      </c>
      <c r="AB34" s="1026"/>
      <c r="AC34" s="1026"/>
      <c r="AD34" s="1026"/>
      <c r="AE34" s="1027"/>
      <c r="AF34" s="1022">
        <v>1685</v>
      </c>
      <c r="AG34" s="1023"/>
      <c r="AH34" s="1023"/>
      <c r="AI34" s="1023"/>
      <c r="AJ34" s="1024"/>
      <c r="AK34" s="967">
        <v>1</v>
      </c>
      <c r="AL34" s="958"/>
      <c r="AM34" s="958"/>
      <c r="AN34" s="958"/>
      <c r="AO34" s="958"/>
      <c r="AP34" s="958">
        <v>4195</v>
      </c>
      <c r="AQ34" s="958"/>
      <c r="AR34" s="958"/>
      <c r="AS34" s="958"/>
      <c r="AT34" s="958"/>
      <c r="AU34" s="958">
        <v>0</v>
      </c>
      <c r="AV34" s="958"/>
      <c r="AW34" s="958"/>
      <c r="AX34" s="958"/>
      <c r="AY34" s="958"/>
      <c r="AZ34" s="1028">
        <v>0</v>
      </c>
      <c r="BA34" s="1028"/>
      <c r="BB34" s="1028"/>
      <c r="BC34" s="1028"/>
      <c r="BD34" s="1028"/>
      <c r="BE34" s="959" t="s">
        <v>397</v>
      </c>
      <c r="BF34" s="959"/>
      <c r="BG34" s="959"/>
      <c r="BH34" s="959"/>
      <c r="BI34" s="960"/>
      <c r="BJ34" s="214"/>
      <c r="BK34" s="214"/>
      <c r="BL34" s="214"/>
      <c r="BM34" s="214"/>
      <c r="BN34" s="214"/>
      <c r="BO34" s="223"/>
      <c r="BP34" s="223"/>
      <c r="BQ34" s="220">
        <v>28</v>
      </c>
      <c r="BR34" s="221"/>
      <c r="BS34" s="979" t="s">
        <v>595</v>
      </c>
      <c r="BT34" s="980"/>
      <c r="BU34" s="980"/>
      <c r="BV34" s="980"/>
      <c r="BW34" s="980"/>
      <c r="BX34" s="980"/>
      <c r="BY34" s="980"/>
      <c r="BZ34" s="980"/>
      <c r="CA34" s="980"/>
      <c r="CB34" s="980"/>
      <c r="CC34" s="980"/>
      <c r="CD34" s="980"/>
      <c r="CE34" s="980"/>
      <c r="CF34" s="980"/>
      <c r="CG34" s="1001"/>
      <c r="CH34" s="976">
        <v>7</v>
      </c>
      <c r="CI34" s="977"/>
      <c r="CJ34" s="977"/>
      <c r="CK34" s="977"/>
      <c r="CL34" s="978"/>
      <c r="CM34" s="976">
        <v>113</v>
      </c>
      <c r="CN34" s="977"/>
      <c r="CO34" s="977"/>
      <c r="CP34" s="977"/>
      <c r="CQ34" s="978"/>
      <c r="CR34" s="976">
        <v>90</v>
      </c>
      <c r="CS34" s="977"/>
      <c r="CT34" s="977"/>
      <c r="CU34" s="977"/>
      <c r="CV34" s="978"/>
      <c r="CW34" s="976">
        <v>146</v>
      </c>
      <c r="CX34" s="977"/>
      <c r="CY34" s="977"/>
      <c r="CZ34" s="977"/>
      <c r="DA34" s="978"/>
      <c r="DB34" s="976" t="s">
        <v>499</v>
      </c>
      <c r="DC34" s="977"/>
      <c r="DD34" s="977"/>
      <c r="DE34" s="977"/>
      <c r="DF34" s="978"/>
      <c r="DG34" s="976" t="s">
        <v>499</v>
      </c>
      <c r="DH34" s="977"/>
      <c r="DI34" s="977"/>
      <c r="DJ34" s="977"/>
      <c r="DK34" s="978"/>
      <c r="DL34" s="976" t="s">
        <v>499</v>
      </c>
      <c r="DM34" s="977"/>
      <c r="DN34" s="977"/>
      <c r="DO34" s="977"/>
      <c r="DP34" s="978"/>
      <c r="DQ34" s="976" t="s">
        <v>499</v>
      </c>
      <c r="DR34" s="977"/>
      <c r="DS34" s="977"/>
      <c r="DT34" s="977"/>
      <c r="DU34" s="978"/>
      <c r="DV34" s="979" t="s">
        <v>607</v>
      </c>
      <c r="DW34" s="980"/>
      <c r="DX34" s="980"/>
      <c r="DY34" s="980"/>
      <c r="DZ34" s="981"/>
      <c r="EA34" s="212"/>
    </row>
    <row r="35" spans="1:131" ht="26.25" customHeight="1" x14ac:dyDescent="0.2">
      <c r="A35" s="224">
        <v>8</v>
      </c>
      <c r="B35" s="1017" t="s">
        <v>400</v>
      </c>
      <c r="C35" s="1018"/>
      <c r="D35" s="1018"/>
      <c r="E35" s="1018"/>
      <c r="F35" s="1018"/>
      <c r="G35" s="1018"/>
      <c r="H35" s="1018"/>
      <c r="I35" s="1018"/>
      <c r="J35" s="1018"/>
      <c r="K35" s="1018"/>
      <c r="L35" s="1018"/>
      <c r="M35" s="1018"/>
      <c r="N35" s="1018"/>
      <c r="O35" s="1018"/>
      <c r="P35" s="1019"/>
      <c r="Q35" s="1025">
        <v>33863</v>
      </c>
      <c r="R35" s="1026"/>
      <c r="S35" s="1026"/>
      <c r="T35" s="1026"/>
      <c r="U35" s="1026"/>
      <c r="V35" s="1026">
        <v>33549</v>
      </c>
      <c r="W35" s="1026"/>
      <c r="X35" s="1026"/>
      <c r="Y35" s="1026"/>
      <c r="Z35" s="1026"/>
      <c r="AA35" s="1026">
        <v>314</v>
      </c>
      <c r="AB35" s="1026"/>
      <c r="AC35" s="1026"/>
      <c r="AD35" s="1026"/>
      <c r="AE35" s="1027"/>
      <c r="AF35" s="1022">
        <v>24948</v>
      </c>
      <c r="AG35" s="1023"/>
      <c r="AH35" s="1023"/>
      <c r="AI35" s="1023"/>
      <c r="AJ35" s="1024"/>
      <c r="AK35" s="967">
        <v>5120</v>
      </c>
      <c r="AL35" s="958"/>
      <c r="AM35" s="958"/>
      <c r="AN35" s="958"/>
      <c r="AO35" s="958"/>
      <c r="AP35" s="958">
        <v>148134</v>
      </c>
      <c r="AQ35" s="958"/>
      <c r="AR35" s="958"/>
      <c r="AS35" s="958"/>
      <c r="AT35" s="958"/>
      <c r="AU35" s="958">
        <v>57772</v>
      </c>
      <c r="AV35" s="958"/>
      <c r="AW35" s="958"/>
      <c r="AX35" s="958"/>
      <c r="AY35" s="958"/>
      <c r="AZ35" s="1028">
        <v>0</v>
      </c>
      <c r="BA35" s="1028"/>
      <c r="BB35" s="1028"/>
      <c r="BC35" s="1028"/>
      <c r="BD35" s="1028"/>
      <c r="BE35" s="959" t="s">
        <v>397</v>
      </c>
      <c r="BF35" s="959"/>
      <c r="BG35" s="959"/>
      <c r="BH35" s="959"/>
      <c r="BI35" s="960"/>
      <c r="BJ35" s="214"/>
      <c r="BK35" s="214"/>
      <c r="BL35" s="214"/>
      <c r="BM35" s="214"/>
      <c r="BN35" s="214"/>
      <c r="BO35" s="223"/>
      <c r="BP35" s="223"/>
      <c r="BQ35" s="220">
        <v>29</v>
      </c>
      <c r="BR35" s="221"/>
      <c r="BS35" s="979" t="s">
        <v>596</v>
      </c>
      <c r="BT35" s="980"/>
      <c r="BU35" s="980"/>
      <c r="BV35" s="980"/>
      <c r="BW35" s="980"/>
      <c r="BX35" s="980"/>
      <c r="BY35" s="980"/>
      <c r="BZ35" s="980"/>
      <c r="CA35" s="980"/>
      <c r="CB35" s="980"/>
      <c r="CC35" s="980"/>
      <c r="CD35" s="980"/>
      <c r="CE35" s="980"/>
      <c r="CF35" s="980"/>
      <c r="CG35" s="1001"/>
      <c r="CH35" s="976">
        <v>33</v>
      </c>
      <c r="CI35" s="977"/>
      <c r="CJ35" s="977"/>
      <c r="CK35" s="977"/>
      <c r="CL35" s="978"/>
      <c r="CM35" s="976">
        <v>498</v>
      </c>
      <c r="CN35" s="977"/>
      <c r="CO35" s="977"/>
      <c r="CP35" s="977"/>
      <c r="CQ35" s="978"/>
      <c r="CR35" s="976">
        <v>1720</v>
      </c>
      <c r="CS35" s="977"/>
      <c r="CT35" s="977"/>
      <c r="CU35" s="977"/>
      <c r="CV35" s="978"/>
      <c r="CW35" s="976" t="s">
        <v>499</v>
      </c>
      <c r="CX35" s="977"/>
      <c r="CY35" s="977"/>
      <c r="CZ35" s="977"/>
      <c r="DA35" s="978"/>
      <c r="DB35" s="976" t="s">
        <v>499</v>
      </c>
      <c r="DC35" s="977"/>
      <c r="DD35" s="977"/>
      <c r="DE35" s="977"/>
      <c r="DF35" s="978"/>
      <c r="DG35" s="976" t="s">
        <v>499</v>
      </c>
      <c r="DH35" s="977"/>
      <c r="DI35" s="977"/>
      <c r="DJ35" s="977"/>
      <c r="DK35" s="978"/>
      <c r="DL35" s="976" t="s">
        <v>499</v>
      </c>
      <c r="DM35" s="977"/>
      <c r="DN35" s="977"/>
      <c r="DO35" s="977"/>
      <c r="DP35" s="978"/>
      <c r="DQ35" s="976" t="s">
        <v>499</v>
      </c>
      <c r="DR35" s="977"/>
      <c r="DS35" s="977"/>
      <c r="DT35" s="977"/>
      <c r="DU35" s="978"/>
      <c r="DV35" s="979" t="s">
        <v>608</v>
      </c>
      <c r="DW35" s="980"/>
      <c r="DX35" s="980"/>
      <c r="DY35" s="980"/>
      <c r="DZ35" s="981"/>
      <c r="EA35" s="212"/>
    </row>
    <row r="36" spans="1:131" ht="26.25" customHeight="1" x14ac:dyDescent="0.2">
      <c r="A36" s="224">
        <v>9</v>
      </c>
      <c r="B36" s="1017" t="s">
        <v>143</v>
      </c>
      <c r="C36" s="1018"/>
      <c r="D36" s="1018"/>
      <c r="E36" s="1018"/>
      <c r="F36" s="1018"/>
      <c r="G36" s="1018"/>
      <c r="H36" s="1018"/>
      <c r="I36" s="1018"/>
      <c r="J36" s="1018"/>
      <c r="K36" s="1018"/>
      <c r="L36" s="1018"/>
      <c r="M36" s="1018"/>
      <c r="N36" s="1018"/>
      <c r="O36" s="1018"/>
      <c r="P36" s="1019"/>
      <c r="Q36" s="1025">
        <v>10322</v>
      </c>
      <c r="R36" s="1026"/>
      <c r="S36" s="1026"/>
      <c r="T36" s="1026"/>
      <c r="U36" s="1026"/>
      <c r="V36" s="1026">
        <v>10544</v>
      </c>
      <c r="W36" s="1026"/>
      <c r="X36" s="1026"/>
      <c r="Y36" s="1026"/>
      <c r="Z36" s="1026"/>
      <c r="AA36" s="1026">
        <v>-222</v>
      </c>
      <c r="AB36" s="1026"/>
      <c r="AC36" s="1026"/>
      <c r="AD36" s="1026"/>
      <c r="AE36" s="1027"/>
      <c r="AF36" s="1022">
        <v>-1795</v>
      </c>
      <c r="AG36" s="1023"/>
      <c r="AH36" s="1023"/>
      <c r="AI36" s="1023"/>
      <c r="AJ36" s="1024"/>
      <c r="AK36" s="967">
        <v>1189</v>
      </c>
      <c r="AL36" s="958"/>
      <c r="AM36" s="958"/>
      <c r="AN36" s="958"/>
      <c r="AO36" s="958"/>
      <c r="AP36" s="958">
        <v>9706</v>
      </c>
      <c r="AQ36" s="958"/>
      <c r="AR36" s="958"/>
      <c r="AS36" s="958"/>
      <c r="AT36" s="958"/>
      <c r="AU36" s="958">
        <v>1485</v>
      </c>
      <c r="AV36" s="958"/>
      <c r="AW36" s="958"/>
      <c r="AX36" s="958"/>
      <c r="AY36" s="958"/>
      <c r="AZ36" s="1028">
        <v>19.600000000000001</v>
      </c>
      <c r="BA36" s="1028"/>
      <c r="BB36" s="1028"/>
      <c r="BC36" s="1028"/>
      <c r="BD36" s="1028"/>
      <c r="BE36" s="959" t="s">
        <v>397</v>
      </c>
      <c r="BF36" s="959"/>
      <c r="BG36" s="959"/>
      <c r="BH36" s="959"/>
      <c r="BI36" s="960"/>
      <c r="BJ36" s="214"/>
      <c r="BK36" s="214"/>
      <c r="BL36" s="214"/>
      <c r="BM36" s="214"/>
      <c r="BN36" s="214"/>
      <c r="BO36" s="223"/>
      <c r="BP36" s="223"/>
      <c r="BQ36" s="220">
        <v>30</v>
      </c>
      <c r="BR36" s="221"/>
      <c r="BS36" s="979" t="s">
        <v>597</v>
      </c>
      <c r="BT36" s="980"/>
      <c r="BU36" s="980"/>
      <c r="BV36" s="980"/>
      <c r="BW36" s="980"/>
      <c r="BX36" s="980"/>
      <c r="BY36" s="980"/>
      <c r="BZ36" s="980"/>
      <c r="CA36" s="980"/>
      <c r="CB36" s="980"/>
      <c r="CC36" s="980"/>
      <c r="CD36" s="980"/>
      <c r="CE36" s="980"/>
      <c r="CF36" s="980"/>
      <c r="CG36" s="1001"/>
      <c r="CH36" s="976">
        <v>56</v>
      </c>
      <c r="CI36" s="977"/>
      <c r="CJ36" s="977"/>
      <c r="CK36" s="977"/>
      <c r="CL36" s="978"/>
      <c r="CM36" s="976">
        <v>26</v>
      </c>
      <c r="CN36" s="977"/>
      <c r="CO36" s="977"/>
      <c r="CP36" s="977"/>
      <c r="CQ36" s="978"/>
      <c r="CR36" s="976">
        <v>18</v>
      </c>
      <c r="CS36" s="977"/>
      <c r="CT36" s="977"/>
      <c r="CU36" s="977"/>
      <c r="CV36" s="978"/>
      <c r="CW36" s="976" t="s">
        <v>499</v>
      </c>
      <c r="CX36" s="977"/>
      <c r="CY36" s="977"/>
      <c r="CZ36" s="977"/>
      <c r="DA36" s="978"/>
      <c r="DB36" s="976" t="s">
        <v>499</v>
      </c>
      <c r="DC36" s="977"/>
      <c r="DD36" s="977"/>
      <c r="DE36" s="977"/>
      <c r="DF36" s="978"/>
      <c r="DG36" s="976" t="s">
        <v>499</v>
      </c>
      <c r="DH36" s="977"/>
      <c r="DI36" s="977"/>
      <c r="DJ36" s="977"/>
      <c r="DK36" s="978"/>
      <c r="DL36" s="976" t="s">
        <v>499</v>
      </c>
      <c r="DM36" s="977"/>
      <c r="DN36" s="977"/>
      <c r="DO36" s="977"/>
      <c r="DP36" s="978"/>
      <c r="DQ36" s="976" t="s">
        <v>499</v>
      </c>
      <c r="DR36" s="977"/>
      <c r="DS36" s="977"/>
      <c r="DT36" s="977"/>
      <c r="DU36" s="978"/>
      <c r="DV36" s="979"/>
      <c r="DW36" s="980"/>
      <c r="DX36" s="980"/>
      <c r="DY36" s="980"/>
      <c r="DZ36" s="981"/>
      <c r="EA36" s="212"/>
    </row>
    <row r="37" spans="1:131" ht="26.25" customHeight="1" x14ac:dyDescent="0.2">
      <c r="A37" s="224">
        <v>10</v>
      </c>
      <c r="B37" s="1017" t="s">
        <v>401</v>
      </c>
      <c r="C37" s="1018"/>
      <c r="D37" s="1018"/>
      <c r="E37" s="1018"/>
      <c r="F37" s="1018"/>
      <c r="G37" s="1018"/>
      <c r="H37" s="1018"/>
      <c r="I37" s="1018"/>
      <c r="J37" s="1018"/>
      <c r="K37" s="1018"/>
      <c r="L37" s="1018"/>
      <c r="M37" s="1018"/>
      <c r="N37" s="1018"/>
      <c r="O37" s="1018"/>
      <c r="P37" s="1019"/>
      <c r="Q37" s="1025">
        <v>24599</v>
      </c>
      <c r="R37" s="1026"/>
      <c r="S37" s="1026"/>
      <c r="T37" s="1026"/>
      <c r="U37" s="1026"/>
      <c r="V37" s="1026">
        <v>26939</v>
      </c>
      <c r="W37" s="1026"/>
      <c r="X37" s="1026"/>
      <c r="Y37" s="1026"/>
      <c r="Z37" s="1026"/>
      <c r="AA37" s="1026">
        <v>-2340</v>
      </c>
      <c r="AB37" s="1026"/>
      <c r="AC37" s="1026"/>
      <c r="AD37" s="1026"/>
      <c r="AE37" s="1027"/>
      <c r="AF37" s="1022">
        <v>3730</v>
      </c>
      <c r="AG37" s="1023"/>
      <c r="AH37" s="1023"/>
      <c r="AI37" s="1023"/>
      <c r="AJ37" s="1024"/>
      <c r="AK37" s="967">
        <v>7410</v>
      </c>
      <c r="AL37" s="958"/>
      <c r="AM37" s="958"/>
      <c r="AN37" s="958"/>
      <c r="AO37" s="958"/>
      <c r="AP37" s="958">
        <v>167573</v>
      </c>
      <c r="AQ37" s="958"/>
      <c r="AR37" s="958"/>
      <c r="AS37" s="958"/>
      <c r="AT37" s="958"/>
      <c r="AU37" s="958">
        <v>50440</v>
      </c>
      <c r="AV37" s="958"/>
      <c r="AW37" s="958"/>
      <c r="AX37" s="958"/>
      <c r="AY37" s="958"/>
      <c r="AZ37" s="1028">
        <v>0</v>
      </c>
      <c r="BA37" s="1028"/>
      <c r="BB37" s="1028"/>
      <c r="BC37" s="1028"/>
      <c r="BD37" s="1028"/>
      <c r="BE37" s="959" t="s">
        <v>397</v>
      </c>
      <c r="BF37" s="959"/>
      <c r="BG37" s="959"/>
      <c r="BH37" s="959"/>
      <c r="BI37" s="960"/>
      <c r="BJ37" s="214"/>
      <c r="BK37" s="214"/>
      <c r="BL37" s="214"/>
      <c r="BM37" s="214"/>
      <c r="BN37" s="214"/>
      <c r="BO37" s="223"/>
      <c r="BP37" s="223"/>
      <c r="BQ37" s="220">
        <v>31</v>
      </c>
      <c r="BR37" s="221"/>
      <c r="BS37" s="979" t="s">
        <v>598</v>
      </c>
      <c r="BT37" s="980"/>
      <c r="BU37" s="980"/>
      <c r="BV37" s="980"/>
      <c r="BW37" s="980"/>
      <c r="BX37" s="980"/>
      <c r="BY37" s="980"/>
      <c r="BZ37" s="980"/>
      <c r="CA37" s="980"/>
      <c r="CB37" s="980"/>
      <c r="CC37" s="980"/>
      <c r="CD37" s="980"/>
      <c r="CE37" s="980"/>
      <c r="CF37" s="980"/>
      <c r="CG37" s="1001"/>
      <c r="CH37" s="976">
        <v>789</v>
      </c>
      <c r="CI37" s="977"/>
      <c r="CJ37" s="977"/>
      <c r="CK37" s="977"/>
      <c r="CL37" s="978"/>
      <c r="CM37" s="976">
        <v>9061</v>
      </c>
      <c r="CN37" s="977"/>
      <c r="CO37" s="977"/>
      <c r="CP37" s="977"/>
      <c r="CQ37" s="978"/>
      <c r="CR37" s="976">
        <v>450</v>
      </c>
      <c r="CS37" s="977"/>
      <c r="CT37" s="977"/>
      <c r="CU37" s="977"/>
      <c r="CV37" s="978"/>
      <c r="CW37" s="976">
        <v>842</v>
      </c>
      <c r="CX37" s="977"/>
      <c r="CY37" s="977"/>
      <c r="CZ37" s="977"/>
      <c r="DA37" s="978"/>
      <c r="DB37" s="976">
        <v>16246</v>
      </c>
      <c r="DC37" s="977"/>
      <c r="DD37" s="977"/>
      <c r="DE37" s="977"/>
      <c r="DF37" s="978"/>
      <c r="DG37" s="976" t="s">
        <v>499</v>
      </c>
      <c r="DH37" s="977"/>
      <c r="DI37" s="977"/>
      <c r="DJ37" s="977"/>
      <c r="DK37" s="978"/>
      <c r="DL37" s="976" t="s">
        <v>499</v>
      </c>
      <c r="DM37" s="977"/>
      <c r="DN37" s="977"/>
      <c r="DO37" s="977"/>
      <c r="DP37" s="978"/>
      <c r="DQ37" s="976" t="s">
        <v>499</v>
      </c>
      <c r="DR37" s="977"/>
      <c r="DS37" s="977"/>
      <c r="DT37" s="977"/>
      <c r="DU37" s="978"/>
      <c r="DV37" s="979"/>
      <c r="DW37" s="980"/>
      <c r="DX37" s="980"/>
      <c r="DY37" s="980"/>
      <c r="DZ37" s="981"/>
      <c r="EA37" s="212"/>
    </row>
    <row r="38" spans="1:131" ht="26.25" customHeight="1" x14ac:dyDescent="0.2">
      <c r="A38" s="224">
        <v>11</v>
      </c>
      <c r="B38" s="1017" t="s">
        <v>402</v>
      </c>
      <c r="C38" s="1018"/>
      <c r="D38" s="1018"/>
      <c r="E38" s="1018"/>
      <c r="F38" s="1018"/>
      <c r="G38" s="1018"/>
      <c r="H38" s="1018"/>
      <c r="I38" s="1018"/>
      <c r="J38" s="1018"/>
      <c r="K38" s="1018"/>
      <c r="L38" s="1018"/>
      <c r="M38" s="1018"/>
      <c r="N38" s="1018"/>
      <c r="O38" s="1018"/>
      <c r="P38" s="1019"/>
      <c r="Q38" s="1025">
        <v>8861</v>
      </c>
      <c r="R38" s="1026"/>
      <c r="S38" s="1026"/>
      <c r="T38" s="1026"/>
      <c r="U38" s="1026"/>
      <c r="V38" s="1026">
        <v>8308</v>
      </c>
      <c r="W38" s="1026"/>
      <c r="X38" s="1026"/>
      <c r="Y38" s="1026"/>
      <c r="Z38" s="1026"/>
      <c r="AA38" s="1026">
        <v>553</v>
      </c>
      <c r="AB38" s="1026"/>
      <c r="AC38" s="1026"/>
      <c r="AD38" s="1026"/>
      <c r="AE38" s="1027"/>
      <c r="AF38" s="1022">
        <v>104019</v>
      </c>
      <c r="AG38" s="1023"/>
      <c r="AH38" s="1023"/>
      <c r="AI38" s="1023"/>
      <c r="AJ38" s="1024"/>
      <c r="AK38" s="967">
        <v>0</v>
      </c>
      <c r="AL38" s="958"/>
      <c r="AM38" s="958"/>
      <c r="AN38" s="958"/>
      <c r="AO38" s="958"/>
      <c r="AP38" s="958">
        <v>3600</v>
      </c>
      <c r="AQ38" s="958"/>
      <c r="AR38" s="958"/>
      <c r="AS38" s="958"/>
      <c r="AT38" s="958"/>
      <c r="AU38" s="958">
        <v>0</v>
      </c>
      <c r="AV38" s="958"/>
      <c r="AW38" s="958"/>
      <c r="AX38" s="958"/>
      <c r="AY38" s="958"/>
      <c r="AZ38" s="1028">
        <v>0</v>
      </c>
      <c r="BA38" s="1028"/>
      <c r="BB38" s="1028"/>
      <c r="BC38" s="1028"/>
      <c r="BD38" s="1028"/>
      <c r="BE38" s="959" t="s">
        <v>397</v>
      </c>
      <c r="BF38" s="959"/>
      <c r="BG38" s="959"/>
      <c r="BH38" s="959"/>
      <c r="BI38" s="960"/>
      <c r="BJ38" s="214"/>
      <c r="BK38" s="214"/>
      <c r="BL38" s="214"/>
      <c r="BM38" s="214"/>
      <c r="BN38" s="214"/>
      <c r="BO38" s="223"/>
      <c r="BP38" s="223"/>
      <c r="BQ38" s="220">
        <v>32</v>
      </c>
      <c r="BR38" s="221"/>
      <c r="BS38" s="979" t="s">
        <v>599</v>
      </c>
      <c r="BT38" s="980"/>
      <c r="BU38" s="980"/>
      <c r="BV38" s="980"/>
      <c r="BW38" s="980"/>
      <c r="BX38" s="980"/>
      <c r="BY38" s="980"/>
      <c r="BZ38" s="980"/>
      <c r="CA38" s="980"/>
      <c r="CB38" s="980"/>
      <c r="CC38" s="980"/>
      <c r="CD38" s="980"/>
      <c r="CE38" s="980"/>
      <c r="CF38" s="980"/>
      <c r="CG38" s="1001"/>
      <c r="CH38" s="976">
        <v>14</v>
      </c>
      <c r="CI38" s="977"/>
      <c r="CJ38" s="977"/>
      <c r="CK38" s="977"/>
      <c r="CL38" s="978"/>
      <c r="CM38" s="976">
        <v>293</v>
      </c>
      <c r="CN38" s="977"/>
      <c r="CO38" s="977"/>
      <c r="CP38" s="977"/>
      <c r="CQ38" s="978"/>
      <c r="CR38" s="976">
        <v>110</v>
      </c>
      <c r="CS38" s="977"/>
      <c r="CT38" s="977"/>
      <c r="CU38" s="977"/>
      <c r="CV38" s="978"/>
      <c r="CW38" s="976" t="s">
        <v>499</v>
      </c>
      <c r="CX38" s="977"/>
      <c r="CY38" s="977"/>
      <c r="CZ38" s="977"/>
      <c r="DA38" s="978"/>
      <c r="DB38" s="976" t="s">
        <v>499</v>
      </c>
      <c r="DC38" s="977"/>
      <c r="DD38" s="977"/>
      <c r="DE38" s="977"/>
      <c r="DF38" s="978"/>
      <c r="DG38" s="976" t="s">
        <v>499</v>
      </c>
      <c r="DH38" s="977"/>
      <c r="DI38" s="977"/>
      <c r="DJ38" s="977"/>
      <c r="DK38" s="978"/>
      <c r="DL38" s="976" t="s">
        <v>499</v>
      </c>
      <c r="DM38" s="977"/>
      <c r="DN38" s="977"/>
      <c r="DO38" s="977"/>
      <c r="DP38" s="978"/>
      <c r="DQ38" s="976" t="s">
        <v>499</v>
      </c>
      <c r="DR38" s="977"/>
      <c r="DS38" s="977"/>
      <c r="DT38" s="977"/>
      <c r="DU38" s="978"/>
      <c r="DV38" s="979"/>
      <c r="DW38" s="980"/>
      <c r="DX38" s="980"/>
      <c r="DY38" s="980"/>
      <c r="DZ38" s="981"/>
      <c r="EA38" s="212"/>
    </row>
    <row r="39" spans="1:131" ht="26.25" customHeight="1" x14ac:dyDescent="0.2">
      <c r="A39" s="224">
        <v>12</v>
      </c>
      <c r="B39" s="1017" t="s">
        <v>403</v>
      </c>
      <c r="C39" s="1018"/>
      <c r="D39" s="1018"/>
      <c r="E39" s="1018"/>
      <c r="F39" s="1018"/>
      <c r="G39" s="1018"/>
      <c r="H39" s="1018"/>
      <c r="I39" s="1018"/>
      <c r="J39" s="1018"/>
      <c r="K39" s="1018"/>
      <c r="L39" s="1018"/>
      <c r="M39" s="1018"/>
      <c r="N39" s="1018"/>
      <c r="O39" s="1018"/>
      <c r="P39" s="1019"/>
      <c r="Q39" s="1025">
        <v>2612</v>
      </c>
      <c r="R39" s="1026"/>
      <c r="S39" s="1026"/>
      <c r="T39" s="1026"/>
      <c r="U39" s="1026"/>
      <c r="V39" s="1026">
        <v>2577</v>
      </c>
      <c r="W39" s="1026"/>
      <c r="X39" s="1026"/>
      <c r="Y39" s="1026"/>
      <c r="Z39" s="1026"/>
      <c r="AA39" s="1026">
        <v>35</v>
      </c>
      <c r="AB39" s="1026"/>
      <c r="AC39" s="1026"/>
      <c r="AD39" s="1026"/>
      <c r="AE39" s="1027"/>
      <c r="AF39" s="1022" t="s">
        <v>122</v>
      </c>
      <c r="AG39" s="1023"/>
      <c r="AH39" s="1023"/>
      <c r="AI39" s="1023"/>
      <c r="AJ39" s="1024"/>
      <c r="AK39" s="967">
        <v>286</v>
      </c>
      <c r="AL39" s="958"/>
      <c r="AM39" s="958"/>
      <c r="AN39" s="958"/>
      <c r="AO39" s="958"/>
      <c r="AP39" s="958">
        <v>9623</v>
      </c>
      <c r="AQ39" s="958"/>
      <c r="AR39" s="958"/>
      <c r="AS39" s="958"/>
      <c r="AT39" s="958"/>
      <c r="AU39" s="958">
        <v>5187</v>
      </c>
      <c r="AV39" s="958"/>
      <c r="AW39" s="958"/>
      <c r="AX39" s="958"/>
      <c r="AY39" s="958"/>
      <c r="AZ39" s="1028">
        <v>0</v>
      </c>
      <c r="BA39" s="1028"/>
      <c r="BB39" s="1028"/>
      <c r="BC39" s="1028"/>
      <c r="BD39" s="1028"/>
      <c r="BE39" s="959" t="s">
        <v>404</v>
      </c>
      <c r="BF39" s="959"/>
      <c r="BG39" s="959"/>
      <c r="BH39" s="959"/>
      <c r="BI39" s="960"/>
      <c r="BJ39" s="214"/>
      <c r="BK39" s="214"/>
      <c r="BL39" s="214"/>
      <c r="BM39" s="214"/>
      <c r="BN39" s="214"/>
      <c r="BO39" s="223"/>
      <c r="BP39" s="223"/>
      <c r="BQ39" s="220">
        <v>33</v>
      </c>
      <c r="BR39" s="221"/>
      <c r="BS39" s="979" t="s">
        <v>600</v>
      </c>
      <c r="BT39" s="980"/>
      <c r="BU39" s="980"/>
      <c r="BV39" s="980"/>
      <c r="BW39" s="980"/>
      <c r="BX39" s="980"/>
      <c r="BY39" s="980"/>
      <c r="BZ39" s="980"/>
      <c r="CA39" s="980"/>
      <c r="CB39" s="980"/>
      <c r="CC39" s="980"/>
      <c r="CD39" s="980"/>
      <c r="CE39" s="980"/>
      <c r="CF39" s="980"/>
      <c r="CG39" s="1001"/>
      <c r="CH39" s="976">
        <v>0</v>
      </c>
      <c r="CI39" s="977"/>
      <c r="CJ39" s="977"/>
      <c r="CK39" s="977"/>
      <c r="CL39" s="978"/>
      <c r="CM39" s="976">
        <v>3</v>
      </c>
      <c r="CN39" s="977"/>
      <c r="CO39" s="977"/>
      <c r="CP39" s="977"/>
      <c r="CQ39" s="978"/>
      <c r="CR39" s="976">
        <v>3</v>
      </c>
      <c r="CS39" s="977"/>
      <c r="CT39" s="977"/>
      <c r="CU39" s="977"/>
      <c r="CV39" s="978"/>
      <c r="CW39" s="976">
        <v>474</v>
      </c>
      <c r="CX39" s="977"/>
      <c r="CY39" s="977"/>
      <c r="CZ39" s="977"/>
      <c r="DA39" s="978"/>
      <c r="DB39" s="976" t="s">
        <v>499</v>
      </c>
      <c r="DC39" s="977"/>
      <c r="DD39" s="977"/>
      <c r="DE39" s="977"/>
      <c r="DF39" s="978"/>
      <c r="DG39" s="976" t="s">
        <v>499</v>
      </c>
      <c r="DH39" s="977"/>
      <c r="DI39" s="977"/>
      <c r="DJ39" s="977"/>
      <c r="DK39" s="978"/>
      <c r="DL39" s="976" t="s">
        <v>499</v>
      </c>
      <c r="DM39" s="977"/>
      <c r="DN39" s="977"/>
      <c r="DO39" s="977"/>
      <c r="DP39" s="978"/>
      <c r="DQ39" s="976" t="s">
        <v>499</v>
      </c>
      <c r="DR39" s="977"/>
      <c r="DS39" s="977"/>
      <c r="DT39" s="977"/>
      <c r="DU39" s="978"/>
      <c r="DV39" s="979"/>
      <c r="DW39" s="980"/>
      <c r="DX39" s="980"/>
      <c r="DY39" s="980"/>
      <c r="DZ39" s="981"/>
      <c r="EA39" s="212"/>
    </row>
    <row r="40" spans="1:131" ht="26.25" customHeight="1" x14ac:dyDescent="0.2">
      <c r="A40" s="220">
        <v>13</v>
      </c>
      <c r="B40" s="1017" t="s">
        <v>405</v>
      </c>
      <c r="C40" s="1018"/>
      <c r="D40" s="1018"/>
      <c r="E40" s="1018"/>
      <c r="F40" s="1018"/>
      <c r="G40" s="1018"/>
      <c r="H40" s="1018"/>
      <c r="I40" s="1018"/>
      <c r="J40" s="1018"/>
      <c r="K40" s="1018"/>
      <c r="L40" s="1018"/>
      <c r="M40" s="1018"/>
      <c r="N40" s="1018"/>
      <c r="O40" s="1018"/>
      <c r="P40" s="1019"/>
      <c r="Q40" s="1025">
        <v>822</v>
      </c>
      <c r="R40" s="1026"/>
      <c r="S40" s="1026"/>
      <c r="T40" s="1026"/>
      <c r="U40" s="1026"/>
      <c r="V40" s="1026">
        <v>822</v>
      </c>
      <c r="W40" s="1026"/>
      <c r="X40" s="1026"/>
      <c r="Y40" s="1026"/>
      <c r="Z40" s="1026"/>
      <c r="AA40" s="1026">
        <v>0</v>
      </c>
      <c r="AB40" s="1026"/>
      <c r="AC40" s="1026"/>
      <c r="AD40" s="1026"/>
      <c r="AE40" s="1027"/>
      <c r="AF40" s="1022" t="s">
        <v>122</v>
      </c>
      <c r="AG40" s="1023"/>
      <c r="AH40" s="1023"/>
      <c r="AI40" s="1023"/>
      <c r="AJ40" s="1024"/>
      <c r="AK40" s="967">
        <v>406</v>
      </c>
      <c r="AL40" s="958"/>
      <c r="AM40" s="958"/>
      <c r="AN40" s="958"/>
      <c r="AO40" s="958"/>
      <c r="AP40" s="958">
        <v>2055</v>
      </c>
      <c r="AQ40" s="958"/>
      <c r="AR40" s="958"/>
      <c r="AS40" s="958"/>
      <c r="AT40" s="958"/>
      <c r="AU40" s="958">
        <v>1272</v>
      </c>
      <c r="AV40" s="958"/>
      <c r="AW40" s="958"/>
      <c r="AX40" s="958"/>
      <c r="AY40" s="958"/>
      <c r="AZ40" s="1028">
        <v>0</v>
      </c>
      <c r="BA40" s="1028"/>
      <c r="BB40" s="1028"/>
      <c r="BC40" s="1028"/>
      <c r="BD40" s="1028"/>
      <c r="BE40" s="959" t="s">
        <v>404</v>
      </c>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t="s">
        <v>406</v>
      </c>
      <c r="C41" s="1018"/>
      <c r="D41" s="1018"/>
      <c r="E41" s="1018"/>
      <c r="F41" s="1018"/>
      <c r="G41" s="1018"/>
      <c r="H41" s="1018"/>
      <c r="I41" s="1018"/>
      <c r="J41" s="1018"/>
      <c r="K41" s="1018"/>
      <c r="L41" s="1018"/>
      <c r="M41" s="1018"/>
      <c r="N41" s="1018"/>
      <c r="O41" s="1018"/>
      <c r="P41" s="1019"/>
      <c r="Q41" s="1025">
        <v>4250</v>
      </c>
      <c r="R41" s="1026"/>
      <c r="S41" s="1026"/>
      <c r="T41" s="1026"/>
      <c r="U41" s="1026"/>
      <c r="V41" s="1026">
        <v>4131</v>
      </c>
      <c r="W41" s="1026"/>
      <c r="X41" s="1026"/>
      <c r="Y41" s="1026"/>
      <c r="Z41" s="1026"/>
      <c r="AA41" s="1026">
        <v>119</v>
      </c>
      <c r="AB41" s="1026"/>
      <c r="AC41" s="1026"/>
      <c r="AD41" s="1026"/>
      <c r="AE41" s="1027"/>
      <c r="AF41" s="1022">
        <v>8462</v>
      </c>
      <c r="AG41" s="1023"/>
      <c r="AH41" s="1023"/>
      <c r="AI41" s="1023"/>
      <c r="AJ41" s="1024"/>
      <c r="AK41" s="967">
        <v>857</v>
      </c>
      <c r="AL41" s="958"/>
      <c r="AM41" s="958"/>
      <c r="AN41" s="958"/>
      <c r="AO41" s="958"/>
      <c r="AP41" s="958">
        <v>28523</v>
      </c>
      <c r="AQ41" s="958"/>
      <c r="AR41" s="958"/>
      <c r="AS41" s="958"/>
      <c r="AT41" s="958"/>
      <c r="AU41" s="958">
        <v>8416</v>
      </c>
      <c r="AV41" s="958"/>
      <c r="AW41" s="958"/>
      <c r="AX41" s="958"/>
      <c r="AY41" s="958"/>
      <c r="AZ41" s="1028">
        <v>0</v>
      </c>
      <c r="BA41" s="1028"/>
      <c r="BB41" s="1028"/>
      <c r="BC41" s="1028"/>
      <c r="BD41" s="1028"/>
      <c r="BE41" s="959" t="s">
        <v>404</v>
      </c>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407</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380</v>
      </c>
      <c r="B63" s="924" t="s">
        <v>408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183712</v>
      </c>
      <c r="AG63" s="946"/>
      <c r="AH63" s="946"/>
      <c r="AI63" s="946"/>
      <c r="AJ63" s="1009"/>
      <c r="AK63" s="1010"/>
      <c r="AL63" s="950"/>
      <c r="AM63" s="950"/>
      <c r="AN63" s="950"/>
      <c r="AO63" s="950"/>
      <c r="AP63" s="946">
        <v>580531</v>
      </c>
      <c r="AQ63" s="946"/>
      <c r="AR63" s="946"/>
      <c r="AS63" s="946"/>
      <c r="AT63" s="946"/>
      <c r="AU63" s="946">
        <v>193581</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410</v>
      </c>
      <c r="B66" s="983"/>
      <c r="C66" s="983"/>
      <c r="D66" s="983"/>
      <c r="E66" s="983"/>
      <c r="F66" s="983"/>
      <c r="G66" s="983"/>
      <c r="H66" s="983"/>
      <c r="I66" s="983"/>
      <c r="J66" s="983"/>
      <c r="K66" s="983"/>
      <c r="L66" s="983"/>
      <c r="M66" s="983"/>
      <c r="N66" s="983"/>
      <c r="O66" s="983"/>
      <c r="P66" s="984"/>
      <c r="Q66" s="988" t="s">
        <v>384</v>
      </c>
      <c r="R66" s="989"/>
      <c r="S66" s="989"/>
      <c r="T66" s="989"/>
      <c r="U66" s="990"/>
      <c r="V66" s="988" t="s">
        <v>385</v>
      </c>
      <c r="W66" s="989"/>
      <c r="X66" s="989"/>
      <c r="Y66" s="989"/>
      <c r="Z66" s="990"/>
      <c r="AA66" s="988" t="s">
        <v>386</v>
      </c>
      <c r="AB66" s="989"/>
      <c r="AC66" s="989"/>
      <c r="AD66" s="989"/>
      <c r="AE66" s="990"/>
      <c r="AF66" s="994" t="s">
        <v>387</v>
      </c>
      <c r="AG66" s="995"/>
      <c r="AH66" s="995"/>
      <c r="AI66" s="995"/>
      <c r="AJ66" s="996"/>
      <c r="AK66" s="988" t="s">
        <v>388</v>
      </c>
      <c r="AL66" s="983"/>
      <c r="AM66" s="983"/>
      <c r="AN66" s="983"/>
      <c r="AO66" s="984"/>
      <c r="AP66" s="988" t="s">
        <v>389</v>
      </c>
      <c r="AQ66" s="989"/>
      <c r="AR66" s="989"/>
      <c r="AS66" s="989"/>
      <c r="AT66" s="990"/>
      <c r="AU66" s="988" t="s">
        <v>411</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566</v>
      </c>
      <c r="C68" s="973"/>
      <c r="D68" s="973"/>
      <c r="E68" s="973"/>
      <c r="F68" s="973"/>
      <c r="G68" s="973"/>
      <c r="H68" s="973"/>
      <c r="I68" s="973"/>
      <c r="J68" s="973"/>
      <c r="K68" s="973"/>
      <c r="L68" s="973"/>
      <c r="M68" s="973"/>
      <c r="N68" s="973"/>
      <c r="O68" s="973"/>
      <c r="P68" s="974"/>
      <c r="Q68" s="975">
        <v>19021</v>
      </c>
      <c r="R68" s="969"/>
      <c r="S68" s="969"/>
      <c r="T68" s="969"/>
      <c r="U68" s="969"/>
      <c r="V68" s="969">
        <v>16478</v>
      </c>
      <c r="W68" s="969"/>
      <c r="X68" s="969"/>
      <c r="Y68" s="969"/>
      <c r="Z68" s="969"/>
      <c r="AA68" s="969">
        <v>2543</v>
      </c>
      <c r="AB68" s="969"/>
      <c r="AC68" s="969"/>
      <c r="AD68" s="969"/>
      <c r="AE68" s="969"/>
      <c r="AF68" s="969">
        <v>16553</v>
      </c>
      <c r="AG68" s="969"/>
      <c r="AH68" s="969"/>
      <c r="AI68" s="969"/>
      <c r="AJ68" s="969"/>
      <c r="AK68" s="969">
        <v>14</v>
      </c>
      <c r="AL68" s="969"/>
      <c r="AM68" s="969"/>
      <c r="AN68" s="969"/>
      <c r="AO68" s="969"/>
      <c r="AP68" s="969">
        <v>27906</v>
      </c>
      <c r="AQ68" s="969"/>
      <c r="AR68" s="969"/>
      <c r="AS68" s="969"/>
      <c r="AT68" s="969"/>
      <c r="AU68" s="969">
        <v>125</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564</v>
      </c>
      <c r="C69" s="962"/>
      <c r="D69" s="962"/>
      <c r="E69" s="962"/>
      <c r="F69" s="962"/>
      <c r="G69" s="962"/>
      <c r="H69" s="962"/>
      <c r="I69" s="962"/>
      <c r="J69" s="962"/>
      <c r="K69" s="962"/>
      <c r="L69" s="962"/>
      <c r="M69" s="962"/>
      <c r="N69" s="962"/>
      <c r="O69" s="962"/>
      <c r="P69" s="963"/>
      <c r="Q69" s="964">
        <v>2728</v>
      </c>
      <c r="R69" s="958"/>
      <c r="S69" s="958"/>
      <c r="T69" s="958"/>
      <c r="U69" s="958"/>
      <c r="V69" s="958">
        <v>2313</v>
      </c>
      <c r="W69" s="958"/>
      <c r="X69" s="958"/>
      <c r="Y69" s="958"/>
      <c r="Z69" s="958"/>
      <c r="AA69" s="958">
        <v>414</v>
      </c>
      <c r="AB69" s="958"/>
      <c r="AC69" s="958"/>
      <c r="AD69" s="958"/>
      <c r="AE69" s="958"/>
      <c r="AF69" s="958">
        <v>414</v>
      </c>
      <c r="AG69" s="958"/>
      <c r="AH69" s="958"/>
      <c r="AI69" s="958"/>
      <c r="AJ69" s="958"/>
      <c r="AK69" s="958">
        <v>34699</v>
      </c>
      <c r="AL69" s="958"/>
      <c r="AM69" s="958"/>
      <c r="AN69" s="958"/>
      <c r="AO69" s="958"/>
      <c r="AP69" s="958">
        <v>0</v>
      </c>
      <c r="AQ69" s="958"/>
      <c r="AR69" s="958"/>
      <c r="AS69" s="958"/>
      <c r="AT69" s="958"/>
      <c r="AU69" s="958">
        <v>0</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565</v>
      </c>
      <c r="C70" s="962"/>
      <c r="D70" s="962"/>
      <c r="E70" s="962"/>
      <c r="F70" s="962"/>
      <c r="G70" s="962"/>
      <c r="H70" s="962"/>
      <c r="I70" s="962"/>
      <c r="J70" s="962"/>
      <c r="K70" s="962"/>
      <c r="L70" s="962"/>
      <c r="M70" s="962"/>
      <c r="N70" s="962"/>
      <c r="O70" s="962"/>
      <c r="P70" s="963"/>
      <c r="Q70" s="964">
        <v>904538</v>
      </c>
      <c r="R70" s="958"/>
      <c r="S70" s="958"/>
      <c r="T70" s="958"/>
      <c r="U70" s="958"/>
      <c r="V70" s="958">
        <v>885744</v>
      </c>
      <c r="W70" s="958"/>
      <c r="X70" s="958"/>
      <c r="Y70" s="958"/>
      <c r="Z70" s="958"/>
      <c r="AA70" s="958">
        <v>18794</v>
      </c>
      <c r="AB70" s="958"/>
      <c r="AC70" s="958"/>
      <c r="AD70" s="958"/>
      <c r="AE70" s="958"/>
      <c r="AF70" s="958">
        <v>18794</v>
      </c>
      <c r="AG70" s="958"/>
      <c r="AH70" s="958"/>
      <c r="AI70" s="958"/>
      <c r="AJ70" s="958"/>
      <c r="AK70" s="958">
        <v>9747</v>
      </c>
      <c r="AL70" s="958"/>
      <c r="AM70" s="958"/>
      <c r="AN70" s="958"/>
      <c r="AO70" s="958"/>
      <c r="AP70" s="958">
        <v>0</v>
      </c>
      <c r="AQ70" s="958"/>
      <c r="AR70" s="958"/>
      <c r="AS70" s="958"/>
      <c r="AT70" s="958"/>
      <c r="AU70" s="958">
        <v>0</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567</v>
      </c>
      <c r="C71" s="962"/>
      <c r="D71" s="962"/>
      <c r="E71" s="962"/>
      <c r="F71" s="962"/>
      <c r="G71" s="962"/>
      <c r="H71" s="962"/>
      <c r="I71" s="962"/>
      <c r="J71" s="962"/>
      <c r="K71" s="962"/>
      <c r="L71" s="962"/>
      <c r="M71" s="962"/>
      <c r="N71" s="962"/>
      <c r="O71" s="962"/>
      <c r="P71" s="963"/>
      <c r="Q71" s="964">
        <v>4519</v>
      </c>
      <c r="R71" s="958"/>
      <c r="S71" s="958"/>
      <c r="T71" s="958"/>
      <c r="U71" s="958"/>
      <c r="V71" s="958">
        <v>4460</v>
      </c>
      <c r="W71" s="958"/>
      <c r="X71" s="958"/>
      <c r="Y71" s="958"/>
      <c r="Z71" s="958"/>
      <c r="AA71" s="958">
        <v>59</v>
      </c>
      <c r="AB71" s="958"/>
      <c r="AC71" s="958"/>
      <c r="AD71" s="958"/>
      <c r="AE71" s="958"/>
      <c r="AF71" s="958">
        <v>59</v>
      </c>
      <c r="AG71" s="958"/>
      <c r="AH71" s="958"/>
      <c r="AI71" s="958"/>
      <c r="AJ71" s="958"/>
      <c r="AK71" s="958">
        <v>896</v>
      </c>
      <c r="AL71" s="958"/>
      <c r="AM71" s="958"/>
      <c r="AN71" s="958"/>
      <c r="AO71" s="958"/>
      <c r="AP71" s="958">
        <v>16</v>
      </c>
      <c r="AQ71" s="958"/>
      <c r="AR71" s="958"/>
      <c r="AS71" s="958"/>
      <c r="AT71" s="958"/>
      <c r="AU71" s="958">
        <v>0</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380</v>
      </c>
      <c r="B88" s="924" t="s">
        <v>412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35820</v>
      </c>
      <c r="AG88" s="946"/>
      <c r="AH88" s="946"/>
      <c r="AI88" s="946"/>
      <c r="AJ88" s="946"/>
      <c r="AK88" s="950"/>
      <c r="AL88" s="950"/>
      <c r="AM88" s="950"/>
      <c r="AN88" s="950"/>
      <c r="AO88" s="950"/>
      <c r="AP88" s="946">
        <v>27922</v>
      </c>
      <c r="AQ88" s="946"/>
      <c r="AR88" s="946"/>
      <c r="AS88" s="946"/>
      <c r="AT88" s="946"/>
      <c r="AU88" s="946">
        <v>125</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924" t="s">
        <v>413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110963</v>
      </c>
      <c r="CS102" s="940"/>
      <c r="CT102" s="940"/>
      <c r="CU102" s="940"/>
      <c r="CV102" s="941"/>
      <c r="CW102" s="939">
        <v>37756</v>
      </c>
      <c r="CX102" s="940"/>
      <c r="CY102" s="940"/>
      <c r="CZ102" s="940"/>
      <c r="DA102" s="941"/>
      <c r="DB102" s="939">
        <v>102671</v>
      </c>
      <c r="DC102" s="940"/>
      <c r="DD102" s="940"/>
      <c r="DE102" s="940"/>
      <c r="DF102" s="941"/>
      <c r="DG102" s="939">
        <v>17085</v>
      </c>
      <c r="DH102" s="940"/>
      <c r="DI102" s="940"/>
      <c r="DJ102" s="940"/>
      <c r="DK102" s="941"/>
      <c r="DL102" s="939">
        <v>3180</v>
      </c>
      <c r="DM102" s="940"/>
      <c r="DN102" s="940"/>
      <c r="DO102" s="940"/>
      <c r="DP102" s="941"/>
      <c r="DQ102" s="939">
        <v>954</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414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415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420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421</v>
      </c>
      <c r="AB109" s="883"/>
      <c r="AC109" s="883"/>
      <c r="AD109" s="883"/>
      <c r="AE109" s="884"/>
      <c r="AF109" s="885" t="s">
        <v>422</v>
      </c>
      <c r="AG109" s="883"/>
      <c r="AH109" s="883"/>
      <c r="AI109" s="883"/>
      <c r="AJ109" s="884"/>
      <c r="AK109" s="885" t="s">
        <v>294</v>
      </c>
      <c r="AL109" s="883"/>
      <c r="AM109" s="883"/>
      <c r="AN109" s="883"/>
      <c r="AO109" s="884"/>
      <c r="AP109" s="885" t="s">
        <v>423</v>
      </c>
      <c r="AQ109" s="883"/>
      <c r="AR109" s="883"/>
      <c r="AS109" s="883"/>
      <c r="AT109" s="916"/>
      <c r="AU109" s="882" t="s">
        <v>420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421</v>
      </c>
      <c r="BR109" s="883"/>
      <c r="BS109" s="883"/>
      <c r="BT109" s="883"/>
      <c r="BU109" s="884"/>
      <c r="BV109" s="885" t="s">
        <v>422</v>
      </c>
      <c r="BW109" s="883"/>
      <c r="BX109" s="883"/>
      <c r="BY109" s="883"/>
      <c r="BZ109" s="884"/>
      <c r="CA109" s="885" t="s">
        <v>294</v>
      </c>
      <c r="CB109" s="883"/>
      <c r="CC109" s="883"/>
      <c r="CD109" s="883"/>
      <c r="CE109" s="884"/>
      <c r="CF109" s="923" t="s">
        <v>423</v>
      </c>
      <c r="CG109" s="923"/>
      <c r="CH109" s="923"/>
      <c r="CI109" s="923"/>
      <c r="CJ109" s="923"/>
      <c r="CK109" s="885" t="s">
        <v>424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421</v>
      </c>
      <c r="DH109" s="883"/>
      <c r="DI109" s="883"/>
      <c r="DJ109" s="883"/>
      <c r="DK109" s="884"/>
      <c r="DL109" s="885" t="s">
        <v>422</v>
      </c>
      <c r="DM109" s="883"/>
      <c r="DN109" s="883"/>
      <c r="DO109" s="883"/>
      <c r="DP109" s="884"/>
      <c r="DQ109" s="885" t="s">
        <v>294</v>
      </c>
      <c r="DR109" s="883"/>
      <c r="DS109" s="883"/>
      <c r="DT109" s="883"/>
      <c r="DU109" s="884"/>
      <c r="DV109" s="885" t="s">
        <v>423</v>
      </c>
      <c r="DW109" s="883"/>
      <c r="DX109" s="883"/>
      <c r="DY109" s="883"/>
      <c r="DZ109" s="916"/>
    </row>
    <row r="110" spans="1:131" s="212" customFormat="1" ht="26.25" customHeight="1" x14ac:dyDescent="0.2">
      <c r="A110" s="794" t="s">
        <v>425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39836310</v>
      </c>
      <c r="AB110" s="876"/>
      <c r="AC110" s="876"/>
      <c r="AD110" s="876"/>
      <c r="AE110" s="877"/>
      <c r="AF110" s="878">
        <v>39953201</v>
      </c>
      <c r="AG110" s="876"/>
      <c r="AH110" s="876"/>
      <c r="AI110" s="876"/>
      <c r="AJ110" s="877"/>
      <c r="AK110" s="878">
        <v>33476059</v>
      </c>
      <c r="AL110" s="876"/>
      <c r="AM110" s="876"/>
      <c r="AN110" s="876"/>
      <c r="AO110" s="877"/>
      <c r="AP110" s="879">
        <v>8.1</v>
      </c>
      <c r="AQ110" s="880"/>
      <c r="AR110" s="880"/>
      <c r="AS110" s="880"/>
      <c r="AT110" s="881"/>
      <c r="AU110" s="917" t="s">
        <v>69</v>
      </c>
      <c r="AV110" s="918"/>
      <c r="AW110" s="918"/>
      <c r="AX110" s="918"/>
      <c r="AY110" s="918"/>
      <c r="AZ110" s="847" t="s">
        <v>426</v>
      </c>
      <c r="BA110" s="795"/>
      <c r="BB110" s="795"/>
      <c r="BC110" s="795"/>
      <c r="BD110" s="795"/>
      <c r="BE110" s="795"/>
      <c r="BF110" s="795"/>
      <c r="BG110" s="795"/>
      <c r="BH110" s="795"/>
      <c r="BI110" s="795"/>
      <c r="BJ110" s="795"/>
      <c r="BK110" s="795"/>
      <c r="BL110" s="795"/>
      <c r="BM110" s="795"/>
      <c r="BN110" s="795"/>
      <c r="BO110" s="795"/>
      <c r="BP110" s="796"/>
      <c r="BQ110" s="848">
        <v>1375102444</v>
      </c>
      <c r="BR110" s="829"/>
      <c r="BS110" s="829"/>
      <c r="BT110" s="829"/>
      <c r="BU110" s="829"/>
      <c r="BV110" s="829">
        <v>1390372444</v>
      </c>
      <c r="BW110" s="829"/>
      <c r="BX110" s="829"/>
      <c r="BY110" s="829"/>
      <c r="BZ110" s="829"/>
      <c r="CA110" s="829">
        <v>1407284225</v>
      </c>
      <c r="CB110" s="829"/>
      <c r="CC110" s="829"/>
      <c r="CD110" s="829"/>
      <c r="CE110" s="829"/>
      <c r="CF110" s="853">
        <v>342.4</v>
      </c>
      <c r="CG110" s="854"/>
      <c r="CH110" s="854"/>
      <c r="CI110" s="854"/>
      <c r="CJ110" s="854"/>
      <c r="CK110" s="913" t="s">
        <v>427</v>
      </c>
      <c r="CL110" s="806"/>
      <c r="CM110" s="847" t="s">
        <v>428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v>1979627</v>
      </c>
      <c r="DH110" s="829"/>
      <c r="DI110" s="829"/>
      <c r="DJ110" s="829"/>
      <c r="DK110" s="829"/>
      <c r="DL110" s="829">
        <v>1772062</v>
      </c>
      <c r="DM110" s="829"/>
      <c r="DN110" s="829"/>
      <c r="DO110" s="829"/>
      <c r="DP110" s="829"/>
      <c r="DQ110" s="829">
        <v>2324144</v>
      </c>
      <c r="DR110" s="829"/>
      <c r="DS110" s="829"/>
      <c r="DT110" s="829"/>
      <c r="DU110" s="829"/>
      <c r="DV110" s="830">
        <v>0.6</v>
      </c>
      <c r="DW110" s="830"/>
      <c r="DX110" s="830"/>
      <c r="DY110" s="830"/>
      <c r="DZ110" s="831"/>
    </row>
    <row r="111" spans="1:131" s="212" customFormat="1" ht="26.25" customHeight="1" x14ac:dyDescent="0.2">
      <c r="A111" s="761" t="s">
        <v>429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430</v>
      </c>
      <c r="BA111" s="739"/>
      <c r="BB111" s="739"/>
      <c r="BC111" s="739"/>
      <c r="BD111" s="739"/>
      <c r="BE111" s="739"/>
      <c r="BF111" s="739"/>
      <c r="BG111" s="739"/>
      <c r="BH111" s="739"/>
      <c r="BI111" s="739"/>
      <c r="BJ111" s="739"/>
      <c r="BK111" s="739"/>
      <c r="BL111" s="739"/>
      <c r="BM111" s="739"/>
      <c r="BN111" s="739"/>
      <c r="BO111" s="739"/>
      <c r="BP111" s="740"/>
      <c r="BQ111" s="803">
        <v>7312991</v>
      </c>
      <c r="BR111" s="804"/>
      <c r="BS111" s="804"/>
      <c r="BT111" s="804"/>
      <c r="BU111" s="804"/>
      <c r="BV111" s="804">
        <v>6152451</v>
      </c>
      <c r="BW111" s="804"/>
      <c r="BX111" s="804"/>
      <c r="BY111" s="804"/>
      <c r="BZ111" s="804"/>
      <c r="CA111" s="804">
        <v>6074149</v>
      </c>
      <c r="CB111" s="804"/>
      <c r="CC111" s="804"/>
      <c r="CD111" s="804"/>
      <c r="CE111" s="804"/>
      <c r="CF111" s="862">
        <v>1.5</v>
      </c>
      <c r="CG111" s="863"/>
      <c r="CH111" s="863"/>
      <c r="CI111" s="863"/>
      <c r="CJ111" s="863"/>
      <c r="CK111" s="914"/>
      <c r="CL111" s="808"/>
      <c r="CM111" s="802" t="s">
        <v>431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432</v>
      </c>
      <c r="B112" s="900"/>
      <c r="C112" s="739" t="s">
        <v>433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48431775</v>
      </c>
      <c r="AB112" s="767"/>
      <c r="AC112" s="767"/>
      <c r="AD112" s="767"/>
      <c r="AE112" s="768"/>
      <c r="AF112" s="769">
        <v>49850551</v>
      </c>
      <c r="AG112" s="767"/>
      <c r="AH112" s="767"/>
      <c r="AI112" s="767"/>
      <c r="AJ112" s="768"/>
      <c r="AK112" s="769">
        <v>52202349</v>
      </c>
      <c r="AL112" s="767"/>
      <c r="AM112" s="767"/>
      <c r="AN112" s="767"/>
      <c r="AO112" s="768"/>
      <c r="AP112" s="811">
        <v>12.7</v>
      </c>
      <c r="AQ112" s="812"/>
      <c r="AR112" s="812"/>
      <c r="AS112" s="812"/>
      <c r="AT112" s="813"/>
      <c r="AU112" s="919"/>
      <c r="AV112" s="920"/>
      <c r="AW112" s="920"/>
      <c r="AX112" s="920"/>
      <c r="AY112" s="920"/>
      <c r="AZ112" s="802" t="s">
        <v>434</v>
      </c>
      <c r="BA112" s="739"/>
      <c r="BB112" s="739"/>
      <c r="BC112" s="739"/>
      <c r="BD112" s="739"/>
      <c r="BE112" s="739"/>
      <c r="BF112" s="739"/>
      <c r="BG112" s="739"/>
      <c r="BH112" s="739"/>
      <c r="BI112" s="739"/>
      <c r="BJ112" s="739"/>
      <c r="BK112" s="739"/>
      <c r="BL112" s="739"/>
      <c r="BM112" s="739"/>
      <c r="BN112" s="739"/>
      <c r="BO112" s="739"/>
      <c r="BP112" s="740"/>
      <c r="BQ112" s="803">
        <v>180870293</v>
      </c>
      <c r="BR112" s="804"/>
      <c r="BS112" s="804"/>
      <c r="BT112" s="804"/>
      <c r="BU112" s="804"/>
      <c r="BV112" s="804">
        <v>186873246</v>
      </c>
      <c r="BW112" s="804"/>
      <c r="BX112" s="804"/>
      <c r="BY112" s="804"/>
      <c r="BZ112" s="804"/>
      <c r="CA112" s="804">
        <v>193581688</v>
      </c>
      <c r="CB112" s="804"/>
      <c r="CC112" s="804"/>
      <c r="CD112" s="804"/>
      <c r="CE112" s="804"/>
      <c r="CF112" s="862">
        <v>47.1</v>
      </c>
      <c r="CG112" s="863"/>
      <c r="CH112" s="863"/>
      <c r="CI112" s="863"/>
      <c r="CJ112" s="863"/>
      <c r="CK112" s="914"/>
      <c r="CL112" s="808"/>
      <c r="CM112" s="802" t="s">
        <v>435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v>320451</v>
      </c>
      <c r="DH112" s="804"/>
      <c r="DI112" s="804"/>
      <c r="DJ112" s="804"/>
      <c r="DK112" s="804"/>
      <c r="DL112" s="804">
        <v>320451</v>
      </c>
      <c r="DM112" s="804"/>
      <c r="DN112" s="804"/>
      <c r="DO112" s="804"/>
      <c r="DP112" s="804"/>
      <c r="DQ112" s="804">
        <v>299385</v>
      </c>
      <c r="DR112" s="804"/>
      <c r="DS112" s="804"/>
      <c r="DT112" s="804"/>
      <c r="DU112" s="804"/>
      <c r="DV112" s="781">
        <v>0.1</v>
      </c>
      <c r="DW112" s="781"/>
      <c r="DX112" s="781"/>
      <c r="DY112" s="781"/>
      <c r="DZ112" s="782"/>
    </row>
    <row r="113" spans="1:130" s="212" customFormat="1" ht="26.25" customHeight="1" x14ac:dyDescent="0.2">
      <c r="A113" s="901"/>
      <c r="B113" s="902"/>
      <c r="C113" s="739" t="s">
        <v>436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15800908</v>
      </c>
      <c r="AB113" s="906"/>
      <c r="AC113" s="906"/>
      <c r="AD113" s="906"/>
      <c r="AE113" s="907"/>
      <c r="AF113" s="908">
        <v>17118862</v>
      </c>
      <c r="AG113" s="906"/>
      <c r="AH113" s="906"/>
      <c r="AI113" s="906"/>
      <c r="AJ113" s="907"/>
      <c r="AK113" s="908">
        <v>13509866</v>
      </c>
      <c r="AL113" s="906"/>
      <c r="AM113" s="906"/>
      <c r="AN113" s="906"/>
      <c r="AO113" s="907"/>
      <c r="AP113" s="909">
        <v>3.3</v>
      </c>
      <c r="AQ113" s="910"/>
      <c r="AR113" s="910"/>
      <c r="AS113" s="910"/>
      <c r="AT113" s="911"/>
      <c r="AU113" s="919"/>
      <c r="AV113" s="920"/>
      <c r="AW113" s="920"/>
      <c r="AX113" s="920"/>
      <c r="AY113" s="920"/>
      <c r="AZ113" s="802" t="s">
        <v>437</v>
      </c>
      <c r="BA113" s="739"/>
      <c r="BB113" s="739"/>
      <c r="BC113" s="739"/>
      <c r="BD113" s="739"/>
      <c r="BE113" s="739"/>
      <c r="BF113" s="739"/>
      <c r="BG113" s="739"/>
      <c r="BH113" s="739"/>
      <c r="BI113" s="739"/>
      <c r="BJ113" s="739"/>
      <c r="BK113" s="739"/>
      <c r="BL113" s="739"/>
      <c r="BM113" s="739"/>
      <c r="BN113" s="739"/>
      <c r="BO113" s="739"/>
      <c r="BP113" s="740"/>
      <c r="BQ113" s="803">
        <v>144940</v>
      </c>
      <c r="BR113" s="804"/>
      <c r="BS113" s="804"/>
      <c r="BT113" s="804"/>
      <c r="BU113" s="804"/>
      <c r="BV113" s="804">
        <v>134088</v>
      </c>
      <c r="BW113" s="804"/>
      <c r="BX113" s="804"/>
      <c r="BY113" s="804"/>
      <c r="BZ113" s="804"/>
      <c r="CA113" s="804">
        <v>124911</v>
      </c>
      <c r="CB113" s="804"/>
      <c r="CC113" s="804"/>
      <c r="CD113" s="804"/>
      <c r="CE113" s="804"/>
      <c r="CF113" s="862">
        <v>0</v>
      </c>
      <c r="CG113" s="863"/>
      <c r="CH113" s="863"/>
      <c r="CI113" s="863"/>
      <c r="CJ113" s="863"/>
      <c r="CK113" s="914"/>
      <c r="CL113" s="808"/>
      <c r="CM113" s="802" t="s">
        <v>438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11851</v>
      </c>
      <c r="AB114" s="767"/>
      <c r="AC114" s="767"/>
      <c r="AD114" s="767"/>
      <c r="AE114" s="768"/>
      <c r="AF114" s="769">
        <v>11860</v>
      </c>
      <c r="AG114" s="767"/>
      <c r="AH114" s="767"/>
      <c r="AI114" s="767"/>
      <c r="AJ114" s="768"/>
      <c r="AK114" s="769">
        <v>9940</v>
      </c>
      <c r="AL114" s="767"/>
      <c r="AM114" s="767"/>
      <c r="AN114" s="767"/>
      <c r="AO114" s="768"/>
      <c r="AP114" s="811">
        <v>0</v>
      </c>
      <c r="AQ114" s="812"/>
      <c r="AR114" s="812"/>
      <c r="AS114" s="812"/>
      <c r="AT114" s="813"/>
      <c r="AU114" s="919"/>
      <c r="AV114" s="920"/>
      <c r="AW114" s="920"/>
      <c r="AX114" s="920"/>
      <c r="AY114" s="920"/>
      <c r="AZ114" s="802" t="s">
        <v>440</v>
      </c>
      <c r="BA114" s="739"/>
      <c r="BB114" s="739"/>
      <c r="BC114" s="739"/>
      <c r="BD114" s="739"/>
      <c r="BE114" s="739"/>
      <c r="BF114" s="739"/>
      <c r="BG114" s="739"/>
      <c r="BH114" s="739"/>
      <c r="BI114" s="739"/>
      <c r="BJ114" s="739"/>
      <c r="BK114" s="739"/>
      <c r="BL114" s="739"/>
      <c r="BM114" s="739"/>
      <c r="BN114" s="739"/>
      <c r="BO114" s="739"/>
      <c r="BP114" s="740"/>
      <c r="BQ114" s="803">
        <v>120571737</v>
      </c>
      <c r="BR114" s="804"/>
      <c r="BS114" s="804"/>
      <c r="BT114" s="804"/>
      <c r="BU114" s="804"/>
      <c r="BV114" s="804">
        <v>125070640</v>
      </c>
      <c r="BW114" s="804"/>
      <c r="BX114" s="804"/>
      <c r="BY114" s="804"/>
      <c r="BZ114" s="804"/>
      <c r="CA114" s="804">
        <v>123854567</v>
      </c>
      <c r="CB114" s="804"/>
      <c r="CC114" s="804"/>
      <c r="CD114" s="804"/>
      <c r="CE114" s="804"/>
      <c r="CF114" s="862">
        <v>30.1</v>
      </c>
      <c r="CG114" s="863"/>
      <c r="CH114" s="863"/>
      <c r="CI114" s="863"/>
      <c r="CJ114" s="863"/>
      <c r="CK114" s="914"/>
      <c r="CL114" s="808"/>
      <c r="CM114" s="802" t="s">
        <v>441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442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615939</v>
      </c>
      <c r="AB115" s="906"/>
      <c r="AC115" s="906"/>
      <c r="AD115" s="906"/>
      <c r="AE115" s="907"/>
      <c r="AF115" s="908">
        <v>990370</v>
      </c>
      <c r="AG115" s="906"/>
      <c r="AH115" s="906"/>
      <c r="AI115" s="906"/>
      <c r="AJ115" s="907"/>
      <c r="AK115" s="908">
        <v>919561</v>
      </c>
      <c r="AL115" s="906"/>
      <c r="AM115" s="906"/>
      <c r="AN115" s="906"/>
      <c r="AO115" s="907"/>
      <c r="AP115" s="909">
        <v>0.2</v>
      </c>
      <c r="AQ115" s="910"/>
      <c r="AR115" s="910"/>
      <c r="AS115" s="910"/>
      <c r="AT115" s="911"/>
      <c r="AU115" s="919"/>
      <c r="AV115" s="920"/>
      <c r="AW115" s="920"/>
      <c r="AX115" s="920"/>
      <c r="AY115" s="920"/>
      <c r="AZ115" s="802" t="s">
        <v>443</v>
      </c>
      <c r="BA115" s="739"/>
      <c r="BB115" s="739"/>
      <c r="BC115" s="739"/>
      <c r="BD115" s="739"/>
      <c r="BE115" s="739"/>
      <c r="BF115" s="739"/>
      <c r="BG115" s="739"/>
      <c r="BH115" s="739"/>
      <c r="BI115" s="739"/>
      <c r="BJ115" s="739"/>
      <c r="BK115" s="739"/>
      <c r="BL115" s="739"/>
      <c r="BM115" s="739"/>
      <c r="BN115" s="739"/>
      <c r="BO115" s="739"/>
      <c r="BP115" s="740"/>
      <c r="BQ115" s="803">
        <v>1006188</v>
      </c>
      <c r="BR115" s="804"/>
      <c r="BS115" s="804"/>
      <c r="BT115" s="804"/>
      <c r="BU115" s="804"/>
      <c r="BV115" s="804">
        <v>1664180</v>
      </c>
      <c r="BW115" s="804"/>
      <c r="BX115" s="804"/>
      <c r="BY115" s="804"/>
      <c r="BZ115" s="804"/>
      <c r="CA115" s="804">
        <v>1002173</v>
      </c>
      <c r="CB115" s="804"/>
      <c r="CC115" s="804"/>
      <c r="CD115" s="804"/>
      <c r="CE115" s="804"/>
      <c r="CF115" s="862">
        <v>0.2</v>
      </c>
      <c r="CG115" s="863"/>
      <c r="CH115" s="863"/>
      <c r="CI115" s="863"/>
      <c r="CJ115" s="863"/>
      <c r="CK115" s="914"/>
      <c r="CL115" s="808"/>
      <c r="CM115" s="802" t="s">
        <v>444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445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446</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448</v>
      </c>
      <c r="Z117" s="884"/>
      <c r="AA117" s="889">
        <v>104696783</v>
      </c>
      <c r="AB117" s="890"/>
      <c r="AC117" s="890"/>
      <c r="AD117" s="890"/>
      <c r="AE117" s="891"/>
      <c r="AF117" s="892">
        <v>107924844</v>
      </c>
      <c r="AG117" s="890"/>
      <c r="AH117" s="890"/>
      <c r="AI117" s="890"/>
      <c r="AJ117" s="891"/>
      <c r="AK117" s="892">
        <v>100117775</v>
      </c>
      <c r="AL117" s="890"/>
      <c r="AM117" s="890"/>
      <c r="AN117" s="890"/>
      <c r="AO117" s="891"/>
      <c r="AP117" s="893"/>
      <c r="AQ117" s="894"/>
      <c r="AR117" s="894"/>
      <c r="AS117" s="894"/>
      <c r="AT117" s="895"/>
      <c r="AU117" s="919"/>
      <c r="AV117" s="920"/>
      <c r="AW117" s="920"/>
      <c r="AX117" s="920"/>
      <c r="AY117" s="920"/>
      <c r="AZ117" s="850" t="s">
        <v>449</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450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424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421</v>
      </c>
      <c r="AB118" s="883"/>
      <c r="AC118" s="883"/>
      <c r="AD118" s="883"/>
      <c r="AE118" s="884"/>
      <c r="AF118" s="885" t="s">
        <v>422</v>
      </c>
      <c r="AG118" s="883"/>
      <c r="AH118" s="883"/>
      <c r="AI118" s="883"/>
      <c r="AJ118" s="884"/>
      <c r="AK118" s="885" t="s">
        <v>294</v>
      </c>
      <c r="AL118" s="883"/>
      <c r="AM118" s="883"/>
      <c r="AN118" s="883"/>
      <c r="AO118" s="884"/>
      <c r="AP118" s="886" t="s">
        <v>423</v>
      </c>
      <c r="AQ118" s="887"/>
      <c r="AR118" s="887"/>
      <c r="AS118" s="887"/>
      <c r="AT118" s="888"/>
      <c r="AU118" s="919"/>
      <c r="AV118" s="920"/>
      <c r="AW118" s="920"/>
      <c r="AX118" s="920"/>
      <c r="AY118" s="920"/>
      <c r="AZ118" s="825" t="s">
        <v>451</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452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427</v>
      </c>
      <c r="B119" s="806"/>
      <c r="C119" s="847" t="s">
        <v>428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228543</v>
      </c>
      <c r="AB119" s="876"/>
      <c r="AC119" s="876"/>
      <c r="AD119" s="876"/>
      <c r="AE119" s="877"/>
      <c r="AF119" s="878">
        <v>228702</v>
      </c>
      <c r="AG119" s="876"/>
      <c r="AH119" s="876"/>
      <c r="AI119" s="876"/>
      <c r="AJ119" s="877"/>
      <c r="AK119" s="878">
        <v>232979</v>
      </c>
      <c r="AL119" s="876"/>
      <c r="AM119" s="876"/>
      <c r="AN119" s="876"/>
      <c r="AO119" s="877"/>
      <c r="AP119" s="879">
        <v>0.1</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453</v>
      </c>
      <c r="BP119" s="865"/>
      <c r="BQ119" s="866">
        <v>1685008593</v>
      </c>
      <c r="BR119" s="832"/>
      <c r="BS119" s="832"/>
      <c r="BT119" s="832"/>
      <c r="BU119" s="832"/>
      <c r="BV119" s="832">
        <v>1710267049</v>
      </c>
      <c r="BW119" s="832"/>
      <c r="BX119" s="832"/>
      <c r="BY119" s="832"/>
      <c r="BZ119" s="832"/>
      <c r="CA119" s="832">
        <v>1731921713</v>
      </c>
      <c r="CB119" s="832"/>
      <c r="CC119" s="832"/>
      <c r="CD119" s="832"/>
      <c r="CE119" s="832"/>
      <c r="CF119" s="735"/>
      <c r="CG119" s="736"/>
      <c r="CH119" s="736"/>
      <c r="CI119" s="736"/>
      <c r="CJ119" s="821"/>
      <c r="CK119" s="915"/>
      <c r="CL119" s="810"/>
      <c r="CM119" s="825" t="s">
        <v>454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5012913</v>
      </c>
      <c r="DH119" s="751"/>
      <c r="DI119" s="751"/>
      <c r="DJ119" s="751"/>
      <c r="DK119" s="752"/>
      <c r="DL119" s="753">
        <v>4059938</v>
      </c>
      <c r="DM119" s="751"/>
      <c r="DN119" s="751"/>
      <c r="DO119" s="751"/>
      <c r="DP119" s="752"/>
      <c r="DQ119" s="753">
        <v>3450620</v>
      </c>
      <c r="DR119" s="751"/>
      <c r="DS119" s="751"/>
      <c r="DT119" s="751"/>
      <c r="DU119" s="752"/>
      <c r="DV119" s="835">
        <v>0.8</v>
      </c>
      <c r="DW119" s="836"/>
      <c r="DX119" s="836"/>
      <c r="DY119" s="836"/>
      <c r="DZ119" s="837"/>
    </row>
    <row r="120" spans="1:130" s="212" customFormat="1" ht="26.25" customHeight="1" x14ac:dyDescent="0.2">
      <c r="A120" s="807"/>
      <c r="B120" s="808"/>
      <c r="C120" s="802" t="s">
        <v>431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455</v>
      </c>
      <c r="AV120" s="868"/>
      <c r="AW120" s="868"/>
      <c r="AX120" s="868"/>
      <c r="AY120" s="869"/>
      <c r="AZ120" s="847" t="s">
        <v>456</v>
      </c>
      <c r="BA120" s="795"/>
      <c r="BB120" s="795"/>
      <c r="BC120" s="795"/>
      <c r="BD120" s="795"/>
      <c r="BE120" s="795"/>
      <c r="BF120" s="795"/>
      <c r="BG120" s="795"/>
      <c r="BH120" s="795"/>
      <c r="BI120" s="795"/>
      <c r="BJ120" s="795"/>
      <c r="BK120" s="795"/>
      <c r="BL120" s="795"/>
      <c r="BM120" s="795"/>
      <c r="BN120" s="795"/>
      <c r="BO120" s="795"/>
      <c r="BP120" s="796"/>
      <c r="BQ120" s="848">
        <v>427678548</v>
      </c>
      <c r="BR120" s="829"/>
      <c r="BS120" s="829"/>
      <c r="BT120" s="829"/>
      <c r="BU120" s="829"/>
      <c r="BV120" s="829">
        <v>456435338</v>
      </c>
      <c r="BW120" s="829"/>
      <c r="BX120" s="829"/>
      <c r="BY120" s="829"/>
      <c r="BZ120" s="829"/>
      <c r="CA120" s="829">
        <v>488243181</v>
      </c>
      <c r="CB120" s="829"/>
      <c r="CC120" s="829"/>
      <c r="CD120" s="829"/>
      <c r="CE120" s="829"/>
      <c r="CF120" s="853">
        <v>118.8</v>
      </c>
      <c r="CG120" s="854"/>
      <c r="CH120" s="854"/>
      <c r="CI120" s="854"/>
      <c r="CJ120" s="854"/>
      <c r="CK120" s="855" t="s">
        <v>457</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v>61741193</v>
      </c>
      <c r="DH120" s="829"/>
      <c r="DI120" s="829"/>
      <c r="DJ120" s="829"/>
      <c r="DK120" s="829"/>
      <c r="DL120" s="829">
        <v>66010902</v>
      </c>
      <c r="DM120" s="829"/>
      <c r="DN120" s="829"/>
      <c r="DO120" s="829"/>
      <c r="DP120" s="829"/>
      <c r="DQ120" s="829">
        <v>68966980</v>
      </c>
      <c r="DR120" s="829"/>
      <c r="DS120" s="829"/>
      <c r="DT120" s="829"/>
      <c r="DU120" s="829"/>
      <c r="DV120" s="830">
        <v>16.8</v>
      </c>
      <c r="DW120" s="830"/>
      <c r="DX120" s="830"/>
      <c r="DY120" s="830"/>
      <c r="DZ120" s="831"/>
    </row>
    <row r="121" spans="1:130" s="212" customFormat="1" ht="26.25" customHeight="1" x14ac:dyDescent="0.2">
      <c r="A121" s="807"/>
      <c r="B121" s="808"/>
      <c r="C121" s="850" t="s">
        <v>458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459</v>
      </c>
      <c r="BA121" s="739"/>
      <c r="BB121" s="739"/>
      <c r="BC121" s="739"/>
      <c r="BD121" s="739"/>
      <c r="BE121" s="739"/>
      <c r="BF121" s="739"/>
      <c r="BG121" s="739"/>
      <c r="BH121" s="739"/>
      <c r="BI121" s="739"/>
      <c r="BJ121" s="739"/>
      <c r="BK121" s="739"/>
      <c r="BL121" s="739"/>
      <c r="BM121" s="739"/>
      <c r="BN121" s="739"/>
      <c r="BO121" s="739"/>
      <c r="BP121" s="740"/>
      <c r="BQ121" s="803">
        <v>200650424</v>
      </c>
      <c r="BR121" s="804"/>
      <c r="BS121" s="804"/>
      <c r="BT121" s="804"/>
      <c r="BU121" s="804"/>
      <c r="BV121" s="804">
        <v>198910288</v>
      </c>
      <c r="BW121" s="804"/>
      <c r="BX121" s="804"/>
      <c r="BY121" s="804"/>
      <c r="BZ121" s="804"/>
      <c r="CA121" s="804">
        <v>197912488</v>
      </c>
      <c r="CB121" s="804"/>
      <c r="CC121" s="804"/>
      <c r="CD121" s="804"/>
      <c r="CE121" s="804"/>
      <c r="CF121" s="862">
        <v>48.2</v>
      </c>
      <c r="CG121" s="863"/>
      <c r="CH121" s="863"/>
      <c r="CI121" s="863"/>
      <c r="CJ121" s="863"/>
      <c r="CK121" s="856"/>
      <c r="CL121" s="842"/>
      <c r="CM121" s="842"/>
      <c r="CN121" s="842"/>
      <c r="CO121" s="843"/>
      <c r="CP121" s="822" t="s">
        <v>400</v>
      </c>
      <c r="CQ121" s="823"/>
      <c r="CR121" s="823"/>
      <c r="CS121" s="823"/>
      <c r="CT121" s="823"/>
      <c r="CU121" s="823"/>
      <c r="CV121" s="823"/>
      <c r="CW121" s="823"/>
      <c r="CX121" s="823"/>
      <c r="CY121" s="823"/>
      <c r="CZ121" s="823"/>
      <c r="DA121" s="823"/>
      <c r="DB121" s="823"/>
      <c r="DC121" s="823"/>
      <c r="DD121" s="823"/>
      <c r="DE121" s="823"/>
      <c r="DF121" s="824"/>
      <c r="DG121" s="803">
        <v>50579327</v>
      </c>
      <c r="DH121" s="804"/>
      <c r="DI121" s="804"/>
      <c r="DJ121" s="804"/>
      <c r="DK121" s="804"/>
      <c r="DL121" s="804">
        <v>49524185</v>
      </c>
      <c r="DM121" s="804"/>
      <c r="DN121" s="804"/>
      <c r="DO121" s="804"/>
      <c r="DP121" s="804"/>
      <c r="DQ121" s="804">
        <v>57772381</v>
      </c>
      <c r="DR121" s="804"/>
      <c r="DS121" s="804"/>
      <c r="DT121" s="804"/>
      <c r="DU121" s="804"/>
      <c r="DV121" s="781">
        <v>14.1</v>
      </c>
      <c r="DW121" s="781"/>
      <c r="DX121" s="781"/>
      <c r="DY121" s="781"/>
      <c r="DZ121" s="782"/>
    </row>
    <row r="122" spans="1:130" s="212" customFormat="1" ht="26.25" customHeight="1" x14ac:dyDescent="0.2">
      <c r="A122" s="807"/>
      <c r="B122" s="808"/>
      <c r="C122" s="802" t="s">
        <v>441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460</v>
      </c>
      <c r="BA122" s="826"/>
      <c r="BB122" s="826"/>
      <c r="BC122" s="826"/>
      <c r="BD122" s="826"/>
      <c r="BE122" s="826"/>
      <c r="BF122" s="826"/>
      <c r="BG122" s="826"/>
      <c r="BH122" s="826"/>
      <c r="BI122" s="826"/>
      <c r="BJ122" s="826"/>
      <c r="BK122" s="826"/>
      <c r="BL122" s="826"/>
      <c r="BM122" s="826"/>
      <c r="BN122" s="826"/>
      <c r="BO122" s="826"/>
      <c r="BP122" s="827"/>
      <c r="BQ122" s="866">
        <v>816492931</v>
      </c>
      <c r="BR122" s="832"/>
      <c r="BS122" s="832"/>
      <c r="BT122" s="832"/>
      <c r="BU122" s="832"/>
      <c r="BV122" s="832">
        <v>803889526</v>
      </c>
      <c r="BW122" s="832"/>
      <c r="BX122" s="832"/>
      <c r="BY122" s="832"/>
      <c r="BZ122" s="832"/>
      <c r="CA122" s="832">
        <v>780506874</v>
      </c>
      <c r="CB122" s="832"/>
      <c r="CC122" s="832"/>
      <c r="CD122" s="832"/>
      <c r="CE122" s="832"/>
      <c r="CF122" s="833">
        <v>189.9</v>
      </c>
      <c r="CG122" s="834"/>
      <c r="CH122" s="834"/>
      <c r="CI122" s="834"/>
      <c r="CJ122" s="834"/>
      <c r="CK122" s="856"/>
      <c r="CL122" s="842"/>
      <c r="CM122" s="842"/>
      <c r="CN122" s="842"/>
      <c r="CO122" s="843"/>
      <c r="CP122" s="822" t="s">
        <v>401</v>
      </c>
      <c r="CQ122" s="823"/>
      <c r="CR122" s="823"/>
      <c r="CS122" s="823"/>
      <c r="CT122" s="823"/>
      <c r="CU122" s="823"/>
      <c r="CV122" s="823"/>
      <c r="CW122" s="823"/>
      <c r="CX122" s="823"/>
      <c r="CY122" s="823"/>
      <c r="CZ122" s="823"/>
      <c r="DA122" s="823"/>
      <c r="DB122" s="823"/>
      <c r="DC122" s="823"/>
      <c r="DD122" s="823"/>
      <c r="DE122" s="823"/>
      <c r="DF122" s="824"/>
      <c r="DG122" s="803">
        <v>48170476</v>
      </c>
      <c r="DH122" s="804"/>
      <c r="DI122" s="804"/>
      <c r="DJ122" s="804"/>
      <c r="DK122" s="804"/>
      <c r="DL122" s="804">
        <v>51150918</v>
      </c>
      <c r="DM122" s="804"/>
      <c r="DN122" s="804"/>
      <c r="DO122" s="804"/>
      <c r="DP122" s="804"/>
      <c r="DQ122" s="804">
        <v>50439549</v>
      </c>
      <c r="DR122" s="804"/>
      <c r="DS122" s="804"/>
      <c r="DT122" s="804"/>
      <c r="DU122" s="804"/>
      <c r="DV122" s="781">
        <v>12.3</v>
      </c>
      <c r="DW122" s="781"/>
      <c r="DX122" s="781"/>
      <c r="DY122" s="781"/>
      <c r="DZ122" s="782"/>
    </row>
    <row r="123" spans="1:130" s="212" customFormat="1" ht="26.25" customHeight="1" x14ac:dyDescent="0.2">
      <c r="A123" s="807"/>
      <c r="B123" s="808"/>
      <c r="C123" s="802" t="s">
        <v>447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461</v>
      </c>
      <c r="BP123" s="865"/>
      <c r="BQ123" s="819">
        <v>1444821903</v>
      </c>
      <c r="BR123" s="820"/>
      <c r="BS123" s="820"/>
      <c r="BT123" s="820"/>
      <c r="BU123" s="820"/>
      <c r="BV123" s="820">
        <v>1459235152</v>
      </c>
      <c r="BW123" s="820"/>
      <c r="BX123" s="820"/>
      <c r="BY123" s="820"/>
      <c r="BZ123" s="820"/>
      <c r="CA123" s="820">
        <v>1466662543</v>
      </c>
      <c r="CB123" s="820"/>
      <c r="CC123" s="820"/>
      <c r="CD123" s="820"/>
      <c r="CE123" s="820"/>
      <c r="CF123" s="735"/>
      <c r="CG123" s="736"/>
      <c r="CH123" s="736"/>
      <c r="CI123" s="736"/>
      <c r="CJ123" s="821"/>
      <c r="CK123" s="856"/>
      <c r="CL123" s="842"/>
      <c r="CM123" s="842"/>
      <c r="CN123" s="842"/>
      <c r="CO123" s="843"/>
      <c r="CP123" s="822" t="s">
        <v>406</v>
      </c>
      <c r="CQ123" s="823"/>
      <c r="CR123" s="823"/>
      <c r="CS123" s="823"/>
      <c r="CT123" s="823"/>
      <c r="CU123" s="823"/>
      <c r="CV123" s="823"/>
      <c r="CW123" s="823"/>
      <c r="CX123" s="823"/>
      <c r="CY123" s="823"/>
      <c r="CZ123" s="823"/>
      <c r="DA123" s="823"/>
      <c r="DB123" s="823"/>
      <c r="DC123" s="823"/>
      <c r="DD123" s="823"/>
      <c r="DE123" s="823"/>
      <c r="DF123" s="824"/>
      <c r="DG123" s="766">
        <v>8836730</v>
      </c>
      <c r="DH123" s="767"/>
      <c r="DI123" s="767"/>
      <c r="DJ123" s="767"/>
      <c r="DK123" s="768"/>
      <c r="DL123" s="769">
        <v>8361728</v>
      </c>
      <c r="DM123" s="767"/>
      <c r="DN123" s="767"/>
      <c r="DO123" s="767"/>
      <c r="DP123" s="768"/>
      <c r="DQ123" s="769">
        <v>8416012</v>
      </c>
      <c r="DR123" s="767"/>
      <c r="DS123" s="767"/>
      <c r="DT123" s="767"/>
      <c r="DU123" s="768"/>
      <c r="DV123" s="811">
        <v>2</v>
      </c>
      <c r="DW123" s="812"/>
      <c r="DX123" s="812"/>
      <c r="DY123" s="812"/>
      <c r="DZ123" s="813"/>
    </row>
    <row r="124" spans="1:130" s="212" customFormat="1" ht="26.25" customHeight="1" thickBot="1" x14ac:dyDescent="0.25">
      <c r="A124" s="807"/>
      <c r="B124" s="808"/>
      <c r="C124" s="802" t="s">
        <v>450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462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60.9</v>
      </c>
      <c r="BR124" s="818"/>
      <c r="BS124" s="818"/>
      <c r="BT124" s="818"/>
      <c r="BU124" s="818"/>
      <c r="BV124" s="818">
        <v>62.6</v>
      </c>
      <c r="BW124" s="818"/>
      <c r="BX124" s="818"/>
      <c r="BY124" s="818"/>
      <c r="BZ124" s="818"/>
      <c r="CA124" s="818">
        <v>64.5</v>
      </c>
      <c r="CB124" s="818"/>
      <c r="CC124" s="818"/>
      <c r="CD124" s="818"/>
      <c r="CE124" s="818"/>
      <c r="CF124" s="713"/>
      <c r="CG124" s="714"/>
      <c r="CH124" s="714"/>
      <c r="CI124" s="714"/>
      <c r="CJ124" s="849"/>
      <c r="CK124" s="857"/>
      <c r="CL124" s="857"/>
      <c r="CM124" s="857"/>
      <c r="CN124" s="857"/>
      <c r="CO124" s="858"/>
      <c r="CP124" s="822" t="s">
        <v>463</v>
      </c>
      <c r="CQ124" s="823"/>
      <c r="CR124" s="823"/>
      <c r="CS124" s="823"/>
      <c r="CT124" s="823"/>
      <c r="CU124" s="823"/>
      <c r="CV124" s="823"/>
      <c r="CW124" s="823"/>
      <c r="CX124" s="823"/>
      <c r="CY124" s="823"/>
      <c r="CZ124" s="823"/>
      <c r="DA124" s="823"/>
      <c r="DB124" s="823"/>
      <c r="DC124" s="823"/>
      <c r="DD124" s="823"/>
      <c r="DE124" s="823"/>
      <c r="DF124" s="824"/>
      <c r="DG124" s="750">
        <v>11542567</v>
      </c>
      <c r="DH124" s="751"/>
      <c r="DI124" s="751"/>
      <c r="DJ124" s="751"/>
      <c r="DK124" s="752"/>
      <c r="DL124" s="753">
        <v>11825513</v>
      </c>
      <c r="DM124" s="751"/>
      <c r="DN124" s="751"/>
      <c r="DO124" s="751"/>
      <c r="DP124" s="752"/>
      <c r="DQ124" s="753">
        <v>7986766</v>
      </c>
      <c r="DR124" s="751"/>
      <c r="DS124" s="751"/>
      <c r="DT124" s="751"/>
      <c r="DU124" s="752"/>
      <c r="DV124" s="835">
        <v>1.9</v>
      </c>
      <c r="DW124" s="836"/>
      <c r="DX124" s="836"/>
      <c r="DY124" s="836"/>
      <c r="DZ124" s="837"/>
    </row>
    <row r="125" spans="1:130" s="212" customFormat="1" ht="26.25" customHeight="1" x14ac:dyDescent="0.2">
      <c r="A125" s="807"/>
      <c r="B125" s="808"/>
      <c r="C125" s="802" t="s">
        <v>452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464</v>
      </c>
      <c r="CL125" s="839"/>
      <c r="CM125" s="839"/>
      <c r="CN125" s="839"/>
      <c r="CO125" s="840"/>
      <c r="CP125" s="847" t="s">
        <v>465</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454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387227</v>
      </c>
      <c r="AB126" s="767"/>
      <c r="AC126" s="767"/>
      <c r="AD126" s="767"/>
      <c r="AE126" s="768"/>
      <c r="AF126" s="769">
        <v>761501</v>
      </c>
      <c r="AG126" s="767"/>
      <c r="AH126" s="767"/>
      <c r="AI126" s="767"/>
      <c r="AJ126" s="768"/>
      <c r="AK126" s="769">
        <v>686416</v>
      </c>
      <c r="AL126" s="767"/>
      <c r="AM126" s="767"/>
      <c r="AN126" s="767"/>
      <c r="AO126" s="768"/>
      <c r="AP126" s="811">
        <v>0.2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466</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467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169</v>
      </c>
      <c r="AB127" s="767"/>
      <c r="AC127" s="767"/>
      <c r="AD127" s="767"/>
      <c r="AE127" s="768"/>
      <c r="AF127" s="769">
        <v>167</v>
      </c>
      <c r="AG127" s="767"/>
      <c r="AH127" s="767"/>
      <c r="AI127" s="767"/>
      <c r="AJ127" s="768"/>
      <c r="AK127" s="769">
        <v>166</v>
      </c>
      <c r="AL127" s="767"/>
      <c r="AM127" s="767"/>
      <c r="AN127" s="767"/>
      <c r="AO127" s="768"/>
      <c r="AP127" s="811">
        <v>0</v>
      </c>
      <c r="AQ127" s="812"/>
      <c r="AR127" s="812"/>
      <c r="AS127" s="812"/>
      <c r="AT127" s="813"/>
      <c r="AU127" s="214"/>
      <c r="AV127" s="214"/>
      <c r="AW127" s="214"/>
      <c r="AX127" s="828" t="s">
        <v>468</v>
      </c>
      <c r="AY127" s="799"/>
      <c r="AZ127" s="799"/>
      <c r="BA127" s="799"/>
      <c r="BB127" s="799"/>
      <c r="BC127" s="799"/>
      <c r="BD127" s="799"/>
      <c r="BE127" s="800"/>
      <c r="BF127" s="798" t="s">
        <v>469</v>
      </c>
      <c r="BG127" s="799"/>
      <c r="BH127" s="799"/>
      <c r="BI127" s="799"/>
      <c r="BJ127" s="799"/>
      <c r="BK127" s="799"/>
      <c r="BL127" s="800"/>
      <c r="BM127" s="798" t="s">
        <v>470</v>
      </c>
      <c r="BN127" s="799"/>
      <c r="BO127" s="799"/>
      <c r="BP127" s="799"/>
      <c r="BQ127" s="799"/>
      <c r="BR127" s="799"/>
      <c r="BS127" s="800"/>
      <c r="BT127" s="798" t="s">
        <v>471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472</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473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474</v>
      </c>
      <c r="X128" s="785"/>
      <c r="Y128" s="785"/>
      <c r="Z128" s="786"/>
      <c r="AA128" s="787">
        <v>28382181</v>
      </c>
      <c r="AB128" s="788"/>
      <c r="AC128" s="788"/>
      <c r="AD128" s="788"/>
      <c r="AE128" s="789"/>
      <c r="AF128" s="790">
        <v>33585559</v>
      </c>
      <c r="AG128" s="788"/>
      <c r="AH128" s="788"/>
      <c r="AI128" s="788"/>
      <c r="AJ128" s="789"/>
      <c r="AK128" s="790">
        <v>28739314</v>
      </c>
      <c r="AL128" s="788"/>
      <c r="AM128" s="788"/>
      <c r="AN128" s="788"/>
      <c r="AO128" s="789"/>
      <c r="AP128" s="791"/>
      <c r="AQ128" s="792"/>
      <c r="AR128" s="792"/>
      <c r="AS128" s="792"/>
      <c r="AT128" s="793"/>
      <c r="AU128" s="214"/>
      <c r="AV128" s="214"/>
      <c r="AW128" s="214"/>
      <c r="AX128" s="794" t="s">
        <v>475</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476</v>
      </c>
      <c r="CQ128" s="717"/>
      <c r="CR128" s="717"/>
      <c r="CS128" s="717"/>
      <c r="CT128" s="717"/>
      <c r="CU128" s="717"/>
      <c r="CV128" s="717"/>
      <c r="CW128" s="717"/>
      <c r="CX128" s="717"/>
      <c r="CY128" s="717"/>
      <c r="CZ128" s="717"/>
      <c r="DA128" s="717"/>
      <c r="DB128" s="717"/>
      <c r="DC128" s="717"/>
      <c r="DD128" s="717"/>
      <c r="DE128" s="717"/>
      <c r="DF128" s="718"/>
      <c r="DG128" s="777">
        <v>1006188</v>
      </c>
      <c r="DH128" s="778"/>
      <c r="DI128" s="778"/>
      <c r="DJ128" s="778"/>
      <c r="DK128" s="778"/>
      <c r="DL128" s="778">
        <v>1664180</v>
      </c>
      <c r="DM128" s="778"/>
      <c r="DN128" s="778"/>
      <c r="DO128" s="778"/>
      <c r="DP128" s="778"/>
      <c r="DQ128" s="778">
        <v>1002173</v>
      </c>
      <c r="DR128" s="778"/>
      <c r="DS128" s="778"/>
      <c r="DT128" s="778"/>
      <c r="DU128" s="778"/>
      <c r="DV128" s="779">
        <v>0.2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477</v>
      </c>
      <c r="X129" s="764"/>
      <c r="Y129" s="764"/>
      <c r="Z129" s="765"/>
      <c r="AA129" s="766">
        <v>449411950</v>
      </c>
      <c r="AB129" s="767"/>
      <c r="AC129" s="767"/>
      <c r="AD129" s="767"/>
      <c r="AE129" s="768"/>
      <c r="AF129" s="769">
        <v>454912157</v>
      </c>
      <c r="AG129" s="767"/>
      <c r="AH129" s="767"/>
      <c r="AI129" s="767"/>
      <c r="AJ129" s="768"/>
      <c r="AK129" s="769">
        <v>463449254</v>
      </c>
      <c r="AL129" s="767"/>
      <c r="AM129" s="767"/>
      <c r="AN129" s="767"/>
      <c r="AO129" s="768"/>
      <c r="AP129" s="770"/>
      <c r="AQ129" s="771"/>
      <c r="AR129" s="771"/>
      <c r="AS129" s="771"/>
      <c r="AT129" s="772"/>
      <c r="AU129" s="215"/>
      <c r="AV129" s="215"/>
      <c r="AW129" s="215"/>
      <c r="AX129" s="738" t="s">
        <v>478</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480</v>
      </c>
      <c r="X130" s="764"/>
      <c r="Y130" s="764"/>
      <c r="Z130" s="765"/>
      <c r="AA130" s="766">
        <v>55463654</v>
      </c>
      <c r="AB130" s="767"/>
      <c r="AC130" s="767"/>
      <c r="AD130" s="767"/>
      <c r="AE130" s="768"/>
      <c r="AF130" s="769">
        <v>53951418</v>
      </c>
      <c r="AG130" s="767"/>
      <c r="AH130" s="767"/>
      <c r="AI130" s="767"/>
      <c r="AJ130" s="768"/>
      <c r="AK130" s="769">
        <v>52448755</v>
      </c>
      <c r="AL130" s="767"/>
      <c r="AM130" s="767"/>
      <c r="AN130" s="767"/>
      <c r="AO130" s="768"/>
      <c r="AP130" s="770"/>
      <c r="AQ130" s="771"/>
      <c r="AR130" s="771"/>
      <c r="AS130" s="771"/>
      <c r="AT130" s="772"/>
      <c r="AU130" s="215"/>
      <c r="AV130" s="215"/>
      <c r="AW130" s="215"/>
      <c r="AX130" s="738" t="s">
        <v>481</v>
      </c>
      <c r="AY130" s="739"/>
      <c r="AZ130" s="739"/>
      <c r="BA130" s="739"/>
      <c r="BB130" s="739"/>
      <c r="BC130" s="739"/>
      <c r="BD130" s="739"/>
      <c r="BE130" s="740"/>
      <c r="BF130" s="741">
        <v>4.9000000000000004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482</v>
      </c>
      <c r="X131" s="748"/>
      <c r="Y131" s="748"/>
      <c r="Z131" s="749"/>
      <c r="AA131" s="750">
        <v>393948296</v>
      </c>
      <c r="AB131" s="751"/>
      <c r="AC131" s="751"/>
      <c r="AD131" s="751"/>
      <c r="AE131" s="752"/>
      <c r="AF131" s="753">
        <v>400960739</v>
      </c>
      <c r="AG131" s="751"/>
      <c r="AH131" s="751"/>
      <c r="AI131" s="751"/>
      <c r="AJ131" s="752"/>
      <c r="AK131" s="753">
        <v>411000499</v>
      </c>
      <c r="AL131" s="751"/>
      <c r="AM131" s="751"/>
      <c r="AN131" s="751"/>
      <c r="AO131" s="752"/>
      <c r="AP131" s="754"/>
      <c r="AQ131" s="755"/>
      <c r="AR131" s="755"/>
      <c r="AS131" s="755"/>
      <c r="AT131" s="756"/>
      <c r="AU131" s="215"/>
      <c r="AV131" s="215"/>
      <c r="AW131" s="215"/>
      <c r="AX131" s="716" t="s">
        <v>483</v>
      </c>
      <c r="AY131" s="717"/>
      <c r="AZ131" s="717"/>
      <c r="BA131" s="717"/>
      <c r="BB131" s="717"/>
      <c r="BC131" s="717"/>
      <c r="BD131" s="717"/>
      <c r="BE131" s="718"/>
      <c r="BF131" s="719">
        <v>64.5</v>
      </c>
      <c r="BG131" s="720"/>
      <c r="BH131" s="720"/>
      <c r="BI131" s="720"/>
      <c r="BJ131" s="720"/>
      <c r="BK131" s="720"/>
      <c r="BL131" s="721"/>
      <c r="BM131" s="719">
        <v>400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484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485</v>
      </c>
      <c r="W132" s="729"/>
      <c r="X132" s="729"/>
      <c r="Y132" s="729"/>
      <c r="Z132" s="730"/>
      <c r="AA132" s="731">
        <v>5.2928132339999996</v>
      </c>
      <c r="AB132" s="732"/>
      <c r="AC132" s="732"/>
      <c r="AD132" s="732"/>
      <c r="AE132" s="733"/>
      <c r="AF132" s="734">
        <v>5.084753912</v>
      </c>
      <c r="AG132" s="732"/>
      <c r="AH132" s="732"/>
      <c r="AI132" s="732"/>
      <c r="AJ132" s="733"/>
      <c r="AK132" s="734">
        <v>4.6057624150000001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486</v>
      </c>
      <c r="W133" s="708"/>
      <c r="X133" s="708"/>
      <c r="Y133" s="708"/>
      <c r="Z133" s="709"/>
      <c r="AA133" s="710">
        <v>4.8</v>
      </c>
      <c r="AB133" s="711"/>
      <c r="AC133" s="711"/>
      <c r="AD133" s="711"/>
      <c r="AE133" s="712"/>
      <c r="AF133" s="710">
        <v>4.9000000000000004</v>
      </c>
      <c r="AG133" s="711"/>
      <c r="AH133" s="711"/>
      <c r="AI133" s="711"/>
      <c r="AJ133" s="712"/>
      <c r="AK133" s="710">
        <v>4.9000000000000004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furSnv8hoXt36Hga2C2bLp/6MWwrlxIMGy4gD+CWUMxYQqdGtnNNS+9/56lIxmw1Yy3bT61x/p2ioZXoUYZrg==" saltValue="nt8tG5CICuMORbIrpv/6C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u/jKk/p19yFUyHYwFW1gaw5XiCNRqbkotgiN8xwslXEhG/4O+XbH1eO5LwNC7VWmFwkB6IyzxRliqScMNcsqQ==" saltValue="2u35+5JhvAsM1cHpyutu8g=="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6622kBrQ4envQBzAKU5n6hxlmwR3z2cpeLi4NkYf3NQrTmR8IbdCIllkEw1V4okQYVggpJtwD8VrgZZdOTFJeg==" saltValue="pLxWy1vbRk87LvzbOsmDZ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489</v>
      </c>
      <c r="AL6" s="248"/>
      <c r="AM6" s="248"/>
      <c r="AN6" s="248"/>
    </row>
    <row r="7" spans="1:46" ht="13.5" customHeight="1" x14ac:dyDescent="0.2">
      <c r="A7" s="247"/>
      <c r="AK7" s="250"/>
      <c r="AL7" s="251"/>
      <c r="AM7" s="251"/>
      <c r="AN7" s="252"/>
      <c r="AO7" s="1105" t="s">
        <v>490</v>
      </c>
      <c r="AP7" s="253"/>
      <c r="AQ7" s="254" t="s">
        <v>491</v>
      </c>
      <c r="AR7" s="255"/>
    </row>
    <row r="8" spans="1:46" ht="13" x14ac:dyDescent="0.2">
      <c r="A8" s="247"/>
      <c r="AK8" s="256"/>
      <c r="AL8" s="257"/>
      <c r="AM8" s="257"/>
      <c r="AN8" s="258"/>
      <c r="AO8" s="1106"/>
      <c r="AP8" s="259" t="s">
        <v>492</v>
      </c>
      <c r="AQ8" s="260" t="s">
        <v>493</v>
      </c>
      <c r="AR8" s="261" t="s">
        <v>494</v>
      </c>
    </row>
    <row r="9" spans="1:46" ht="13" x14ac:dyDescent="0.2">
      <c r="A9" s="247"/>
      <c r="AK9" s="1117" t="s">
        <v>495</v>
      </c>
      <c r="AL9" s="1118"/>
      <c r="AM9" s="1118"/>
      <c r="AN9" s="1119"/>
      <c r="AO9" s="262">
        <v>191519269</v>
      </c>
      <c r="AP9" s="262">
        <v>128232</v>
      </c>
      <c r="AQ9" s="263">
        <v>112291</v>
      </c>
      <c r="AR9" s="264">
        <v>14.2</v>
      </c>
    </row>
    <row r="10" spans="1:46" ht="13.5" customHeight="1" x14ac:dyDescent="0.2">
      <c r="A10" s="247"/>
      <c r="AK10" s="1117" t="s">
        <v>496</v>
      </c>
      <c r="AL10" s="1118"/>
      <c r="AM10" s="1118"/>
      <c r="AN10" s="1119"/>
      <c r="AO10" s="265">
        <v>91</v>
      </c>
      <c r="AP10" s="265">
        <v>0</v>
      </c>
      <c r="AQ10" s="266">
        <v>121</v>
      </c>
      <c r="AR10" s="267">
        <v>-100</v>
      </c>
    </row>
    <row r="11" spans="1:46" ht="13.5" customHeight="1" x14ac:dyDescent="0.2">
      <c r="A11" s="247"/>
      <c r="AK11" s="1117" t="s">
        <v>497</v>
      </c>
      <c r="AL11" s="1118"/>
      <c r="AM11" s="1118"/>
      <c r="AN11" s="1119"/>
      <c r="AO11" s="265">
        <v>844837</v>
      </c>
      <c r="AP11" s="265">
        <v>566</v>
      </c>
      <c r="AQ11" s="266">
        <v>1235</v>
      </c>
      <c r="AR11" s="267">
        <v>-54.2</v>
      </c>
    </row>
    <row r="12" spans="1:46" ht="13.5" customHeight="1" x14ac:dyDescent="0.2">
      <c r="A12" s="247"/>
      <c r="AK12" s="1117" t="s">
        <v>498</v>
      </c>
      <c r="AL12" s="1118"/>
      <c r="AM12" s="1118"/>
      <c r="AN12" s="1119"/>
      <c r="AO12" s="265" t="s">
        <v>499</v>
      </c>
      <c r="AP12" s="265" t="s">
        <v>499</v>
      </c>
      <c r="AQ12" s="266">
        <v>3</v>
      </c>
      <c r="AR12" s="267" t="s">
        <v>499</v>
      </c>
    </row>
    <row r="13" spans="1:46" ht="13.5" customHeight="1" x14ac:dyDescent="0.2">
      <c r="A13" s="247"/>
      <c r="AK13" s="1117" t="s">
        <v>500</v>
      </c>
      <c r="AL13" s="1118"/>
      <c r="AM13" s="1118"/>
      <c r="AN13" s="1119"/>
      <c r="AO13" s="265">
        <v>2649026</v>
      </c>
      <c r="AP13" s="265">
        <v>1774</v>
      </c>
      <c r="AQ13" s="266">
        <v>2021</v>
      </c>
      <c r="AR13" s="267">
        <v>-12.2</v>
      </c>
    </row>
    <row r="14" spans="1:46" ht="13.5" customHeight="1" x14ac:dyDescent="0.2">
      <c r="A14" s="247"/>
      <c r="AK14" s="1117" t="s">
        <v>501</v>
      </c>
      <c r="AL14" s="1118"/>
      <c r="AM14" s="1118"/>
      <c r="AN14" s="1119"/>
      <c r="AO14" s="265">
        <v>2117209</v>
      </c>
      <c r="AP14" s="265">
        <v>1418</v>
      </c>
      <c r="AQ14" s="266">
        <v>1404</v>
      </c>
      <c r="AR14" s="267">
        <v>1</v>
      </c>
    </row>
    <row r="15" spans="1:46" ht="13.5" customHeight="1" x14ac:dyDescent="0.2">
      <c r="A15" s="247"/>
      <c r="AK15" s="1120" t="s">
        <v>502</v>
      </c>
      <c r="AL15" s="1121"/>
      <c r="AM15" s="1121"/>
      <c r="AN15" s="1122"/>
      <c r="AO15" s="265">
        <v>-12480679</v>
      </c>
      <c r="AP15" s="265">
        <v>-8356</v>
      </c>
      <c r="AQ15" s="266">
        <v>-7200</v>
      </c>
      <c r="AR15" s="267">
        <v>16.100000000000001</v>
      </c>
    </row>
    <row r="16" spans="1:46" ht="13" x14ac:dyDescent="0.2">
      <c r="A16" s="247"/>
      <c r="AK16" s="1120" t="s">
        <v>177</v>
      </c>
      <c r="AL16" s="1121"/>
      <c r="AM16" s="1121"/>
      <c r="AN16" s="1122"/>
      <c r="AO16" s="265">
        <v>184649753</v>
      </c>
      <c r="AP16" s="265">
        <v>123632</v>
      </c>
      <c r="AQ16" s="266">
        <v>109874</v>
      </c>
      <c r="AR16" s="267">
        <v>12.5</v>
      </c>
    </row>
    <row r="17" spans="1:46" ht="13" x14ac:dyDescent="0.2">
      <c r="A17" s="247"/>
    </row>
    <row r="18" spans="1:46" ht="13" x14ac:dyDescent="0.2">
      <c r="A18" s="247"/>
      <c r="AQ18" s="268"/>
      <c r="AR18" s="268"/>
    </row>
    <row r="19" spans="1:46" ht="13" x14ac:dyDescent="0.2">
      <c r="A19" s="247"/>
      <c r="AK19" s="243" t="s">
        <v>503</v>
      </c>
    </row>
    <row r="20" spans="1:46" ht="13" x14ac:dyDescent="0.2">
      <c r="A20" s="247"/>
      <c r="AK20" s="269"/>
      <c r="AL20" s="270"/>
      <c r="AM20" s="270"/>
      <c r="AN20" s="271"/>
      <c r="AO20" s="272" t="s">
        <v>504</v>
      </c>
      <c r="AP20" s="273" t="s">
        <v>505</v>
      </c>
      <c r="AQ20" s="274" t="s">
        <v>506</v>
      </c>
      <c r="AR20" s="275"/>
    </row>
    <row r="21" spans="1:46" s="248" customFormat="1" ht="13" x14ac:dyDescent="0.2">
      <c r="A21" s="276"/>
      <c r="AK21" s="1123" t="s">
        <v>507</v>
      </c>
      <c r="AL21" s="1124"/>
      <c r="AM21" s="1124"/>
      <c r="AN21" s="1125"/>
      <c r="AO21" s="277">
        <v>12.62</v>
      </c>
      <c r="AP21" s="278">
        <v>11.47</v>
      </c>
      <c r="AQ21" s="279">
        <v>1.1499999999999999</v>
      </c>
      <c r="AS21" s="280"/>
      <c r="AT21" s="276"/>
    </row>
    <row r="22" spans="1:46" s="248" customFormat="1" ht="13" x14ac:dyDescent="0.2">
      <c r="A22" s="276"/>
      <c r="AK22" s="1123" t="s">
        <v>508</v>
      </c>
      <c r="AL22" s="1124"/>
      <c r="AM22" s="1124"/>
      <c r="AN22" s="1125"/>
      <c r="AO22" s="281">
        <v>100.1</v>
      </c>
      <c r="AP22" s="282">
        <v>99.8</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510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511</v>
      </c>
      <c r="AL29" s="248"/>
      <c r="AM29" s="248"/>
      <c r="AN29" s="248"/>
      <c r="AS29" s="290"/>
    </row>
    <row r="30" spans="1:46" ht="13.5" customHeight="1" x14ac:dyDescent="0.2">
      <c r="A30" s="247"/>
      <c r="AK30" s="250"/>
      <c r="AL30" s="251"/>
      <c r="AM30" s="251"/>
      <c r="AN30" s="252"/>
      <c r="AO30" s="1105" t="s">
        <v>490</v>
      </c>
      <c r="AP30" s="253"/>
      <c r="AQ30" s="254" t="s">
        <v>491</v>
      </c>
      <c r="AR30" s="255"/>
    </row>
    <row r="31" spans="1:46" ht="13" x14ac:dyDescent="0.2">
      <c r="A31" s="247"/>
      <c r="AK31" s="256"/>
      <c r="AL31" s="257"/>
      <c r="AM31" s="257"/>
      <c r="AN31" s="258"/>
      <c r="AO31" s="1106"/>
      <c r="AP31" s="259" t="s">
        <v>492</v>
      </c>
      <c r="AQ31" s="260" t="s">
        <v>493</v>
      </c>
      <c r="AR31" s="261" t="s">
        <v>494</v>
      </c>
    </row>
    <row r="32" spans="1:46" ht="27" customHeight="1" x14ac:dyDescent="0.2">
      <c r="A32" s="247"/>
      <c r="AK32" s="1107" t="s">
        <v>512</v>
      </c>
      <c r="AL32" s="1108"/>
      <c r="AM32" s="1108"/>
      <c r="AN32" s="1109"/>
      <c r="AO32" s="291">
        <v>33476059</v>
      </c>
      <c r="AP32" s="291">
        <v>22414</v>
      </c>
      <c r="AQ32" s="292">
        <v>29025</v>
      </c>
      <c r="AR32" s="293">
        <v>-22.8</v>
      </c>
    </row>
    <row r="33" spans="1:46" ht="13.5" customHeight="1" x14ac:dyDescent="0.2">
      <c r="A33" s="247"/>
      <c r="AK33" s="1107" t="s">
        <v>513</v>
      </c>
      <c r="AL33" s="1108"/>
      <c r="AM33" s="1108"/>
      <c r="AN33" s="1109"/>
      <c r="AO33" s="291" t="s">
        <v>499</v>
      </c>
      <c r="AP33" s="291" t="s">
        <v>499</v>
      </c>
      <c r="AQ33" s="292">
        <v>2558</v>
      </c>
      <c r="AR33" s="293" t="s">
        <v>499</v>
      </c>
    </row>
    <row r="34" spans="1:46" ht="27" customHeight="1" x14ac:dyDescent="0.2">
      <c r="A34" s="247"/>
      <c r="AK34" s="1107" t="s">
        <v>514</v>
      </c>
      <c r="AL34" s="1108"/>
      <c r="AM34" s="1108"/>
      <c r="AN34" s="1109"/>
      <c r="AO34" s="291">
        <v>52202349</v>
      </c>
      <c r="AP34" s="291">
        <v>34952</v>
      </c>
      <c r="AQ34" s="292">
        <v>21936</v>
      </c>
      <c r="AR34" s="293">
        <v>59.3</v>
      </c>
    </row>
    <row r="35" spans="1:46" ht="27" customHeight="1" x14ac:dyDescent="0.2">
      <c r="A35" s="247"/>
      <c r="AK35" s="1107" t="s">
        <v>515</v>
      </c>
      <c r="AL35" s="1108"/>
      <c r="AM35" s="1108"/>
      <c r="AN35" s="1109"/>
      <c r="AO35" s="291">
        <v>13509866</v>
      </c>
      <c r="AP35" s="291">
        <v>9046</v>
      </c>
      <c r="AQ35" s="292">
        <v>9222</v>
      </c>
      <c r="AR35" s="293">
        <v>-1.9</v>
      </c>
    </row>
    <row r="36" spans="1:46" ht="27" customHeight="1" x14ac:dyDescent="0.2">
      <c r="A36" s="247"/>
      <c r="AK36" s="1107" t="s">
        <v>516</v>
      </c>
      <c r="AL36" s="1108"/>
      <c r="AM36" s="1108"/>
      <c r="AN36" s="1109"/>
      <c r="AO36" s="291">
        <v>9940</v>
      </c>
      <c r="AP36" s="291">
        <v>7</v>
      </c>
      <c r="AQ36" s="292">
        <v>155</v>
      </c>
      <c r="AR36" s="293">
        <v>-95.5</v>
      </c>
    </row>
    <row r="37" spans="1:46" ht="13.5" customHeight="1" x14ac:dyDescent="0.2">
      <c r="A37" s="247"/>
      <c r="AK37" s="1107" t="s">
        <v>517</v>
      </c>
      <c r="AL37" s="1108"/>
      <c r="AM37" s="1108"/>
      <c r="AN37" s="1109"/>
      <c r="AO37" s="291">
        <v>919561</v>
      </c>
      <c r="AP37" s="291">
        <v>616</v>
      </c>
      <c r="AQ37" s="292">
        <v>1054</v>
      </c>
      <c r="AR37" s="293">
        <v>-41.6</v>
      </c>
    </row>
    <row r="38" spans="1:46" ht="27" customHeight="1" x14ac:dyDescent="0.2">
      <c r="A38" s="247"/>
      <c r="AK38" s="1110" t="s">
        <v>518</v>
      </c>
      <c r="AL38" s="1111"/>
      <c r="AM38" s="1111"/>
      <c r="AN38" s="1112"/>
      <c r="AO38" s="294" t="s">
        <v>499</v>
      </c>
      <c r="AP38" s="294" t="s">
        <v>499</v>
      </c>
      <c r="AQ38" s="295">
        <v>1</v>
      </c>
      <c r="AR38" s="283" t="s">
        <v>499</v>
      </c>
      <c r="AS38" s="290"/>
    </row>
    <row r="39" spans="1:46" ht="13" x14ac:dyDescent="0.2">
      <c r="A39" s="247"/>
      <c r="AK39" s="1110" t="s">
        <v>519</v>
      </c>
      <c r="AL39" s="1111"/>
      <c r="AM39" s="1111"/>
      <c r="AN39" s="1112"/>
      <c r="AO39" s="291">
        <v>-28739314</v>
      </c>
      <c r="AP39" s="291">
        <v>-19242</v>
      </c>
      <c r="AQ39" s="292">
        <v>-17788</v>
      </c>
      <c r="AR39" s="293">
        <v>8.1999999999999993</v>
      </c>
      <c r="AS39" s="290"/>
    </row>
    <row r="40" spans="1:46" ht="27" customHeight="1" x14ac:dyDescent="0.2">
      <c r="A40" s="247"/>
      <c r="AK40" s="1107" t="s">
        <v>520</v>
      </c>
      <c r="AL40" s="1108"/>
      <c r="AM40" s="1108"/>
      <c r="AN40" s="1109"/>
      <c r="AO40" s="291">
        <v>-52448755</v>
      </c>
      <c r="AP40" s="291">
        <v>-35117</v>
      </c>
      <c r="AQ40" s="292">
        <v>-29583</v>
      </c>
      <c r="AR40" s="293">
        <v>18.7</v>
      </c>
      <c r="AS40" s="290"/>
    </row>
    <row r="41" spans="1:46" ht="13" x14ac:dyDescent="0.2">
      <c r="A41" s="247"/>
      <c r="AK41" s="1113" t="s">
        <v>287</v>
      </c>
      <c r="AL41" s="1114"/>
      <c r="AM41" s="1114"/>
      <c r="AN41" s="1115"/>
      <c r="AO41" s="291">
        <v>18929706</v>
      </c>
      <c r="AP41" s="291">
        <v>12674</v>
      </c>
      <c r="AQ41" s="292">
        <v>16580</v>
      </c>
      <c r="AR41" s="293">
        <v>-23.6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521</v>
      </c>
    </row>
    <row r="48" spans="1:46" ht="13" x14ac:dyDescent="0.2">
      <c r="A48" s="247"/>
      <c r="AK48" s="301" t="s">
        <v>522</v>
      </c>
      <c r="AL48" s="301"/>
      <c r="AM48" s="301"/>
      <c r="AN48" s="301"/>
      <c r="AO48" s="301"/>
      <c r="AP48" s="301"/>
      <c r="AQ48" s="302"/>
      <c r="AR48" s="301"/>
    </row>
    <row r="49" spans="1:44" ht="13.5" customHeight="1" x14ac:dyDescent="0.2">
      <c r="A49" s="247"/>
      <c r="AK49" s="303"/>
      <c r="AL49" s="304"/>
      <c r="AM49" s="1100" t="s">
        <v>490</v>
      </c>
      <c r="AN49" s="1102" t="s">
        <v>523</v>
      </c>
      <c r="AO49" s="1103"/>
      <c r="AP49" s="1103"/>
      <c r="AQ49" s="1103"/>
      <c r="AR49" s="1104"/>
    </row>
    <row r="50" spans="1:44" ht="13" x14ac:dyDescent="0.2">
      <c r="A50" s="247"/>
      <c r="AK50" s="305"/>
      <c r="AL50" s="306"/>
      <c r="AM50" s="1101"/>
      <c r="AN50" s="307" t="s">
        <v>524</v>
      </c>
      <c r="AO50" s="308" t="s">
        <v>525</v>
      </c>
      <c r="AP50" s="309" t="s">
        <v>526</v>
      </c>
      <c r="AQ50" s="310" t="s">
        <v>527</v>
      </c>
      <c r="AR50" s="311" t="s">
        <v>528</v>
      </c>
    </row>
    <row r="51" spans="1:44" ht="13" x14ac:dyDescent="0.2">
      <c r="A51" s="247"/>
      <c r="AK51" s="303" t="s">
        <v>529</v>
      </c>
      <c r="AL51" s="304"/>
      <c r="AM51" s="312">
        <v>119651955</v>
      </c>
      <c r="AN51" s="313">
        <v>78366</v>
      </c>
      <c r="AO51" s="314">
        <v>11.1</v>
      </c>
      <c r="AP51" s="315">
        <v>58766</v>
      </c>
      <c r="AQ51" s="316">
        <v>2.9</v>
      </c>
      <c r="AR51" s="317">
        <v>8.1999999999999993</v>
      </c>
    </row>
    <row r="52" spans="1:44" ht="13" x14ac:dyDescent="0.2">
      <c r="A52" s="247"/>
      <c r="AK52" s="318"/>
      <c r="AL52" s="319" t="s">
        <v>530</v>
      </c>
      <c r="AM52" s="320">
        <v>59613422</v>
      </c>
      <c r="AN52" s="321">
        <v>39044</v>
      </c>
      <c r="AO52" s="322">
        <v>1.7</v>
      </c>
      <c r="AP52" s="323">
        <v>29363</v>
      </c>
      <c r="AQ52" s="324">
        <v>-2.5</v>
      </c>
      <c r="AR52" s="325">
        <v>4.2</v>
      </c>
    </row>
    <row r="53" spans="1:44" ht="13" x14ac:dyDescent="0.2">
      <c r="A53" s="247"/>
      <c r="AK53" s="303" t="s">
        <v>531</v>
      </c>
      <c r="AL53" s="304"/>
      <c r="AM53" s="312">
        <v>113971795</v>
      </c>
      <c r="AN53" s="313">
        <v>75099</v>
      </c>
      <c r="AO53" s="314">
        <v>-4.2</v>
      </c>
      <c r="AP53" s="315">
        <v>62482</v>
      </c>
      <c r="AQ53" s="316">
        <v>6.3</v>
      </c>
      <c r="AR53" s="317">
        <v>-10.5</v>
      </c>
    </row>
    <row r="54" spans="1:44" ht="13" x14ac:dyDescent="0.2">
      <c r="A54" s="247"/>
      <c r="AK54" s="318"/>
      <c r="AL54" s="319" t="s">
        <v>530</v>
      </c>
      <c r="AM54" s="320">
        <v>61694813</v>
      </c>
      <c r="AN54" s="321">
        <v>40652</v>
      </c>
      <c r="AO54" s="322">
        <v>4.0999999999999996</v>
      </c>
      <c r="AP54" s="323">
        <v>34626</v>
      </c>
      <c r="AQ54" s="324">
        <v>17.899999999999999</v>
      </c>
      <c r="AR54" s="325">
        <v>-13.8</v>
      </c>
    </row>
    <row r="55" spans="1:44" ht="13" x14ac:dyDescent="0.2">
      <c r="A55" s="247"/>
      <c r="AK55" s="303" t="s">
        <v>532</v>
      </c>
      <c r="AL55" s="304"/>
      <c r="AM55" s="312">
        <v>116839871</v>
      </c>
      <c r="AN55" s="313">
        <v>77330</v>
      </c>
      <c r="AO55" s="314">
        <v>3</v>
      </c>
      <c r="AP55" s="315">
        <v>59288</v>
      </c>
      <c r="AQ55" s="316">
        <v>-5.0999999999999996</v>
      </c>
      <c r="AR55" s="317">
        <v>8.1</v>
      </c>
    </row>
    <row r="56" spans="1:44" ht="13" x14ac:dyDescent="0.2">
      <c r="A56" s="247"/>
      <c r="AK56" s="318"/>
      <c r="AL56" s="319" t="s">
        <v>530</v>
      </c>
      <c r="AM56" s="320">
        <v>63657231</v>
      </c>
      <c r="AN56" s="321">
        <v>42132</v>
      </c>
      <c r="AO56" s="322">
        <v>3.6</v>
      </c>
      <c r="AP56" s="323">
        <v>32670</v>
      </c>
      <c r="AQ56" s="324">
        <v>-5.6</v>
      </c>
      <c r="AR56" s="325">
        <v>9.1999999999999993</v>
      </c>
    </row>
    <row r="57" spans="1:44" ht="13" x14ac:dyDescent="0.2">
      <c r="A57" s="247"/>
      <c r="AK57" s="303" t="s">
        <v>533</v>
      </c>
      <c r="AL57" s="304"/>
      <c r="AM57" s="312">
        <v>110356799</v>
      </c>
      <c r="AN57" s="313">
        <v>73550</v>
      </c>
      <c r="AO57" s="314">
        <v>-4.9000000000000004</v>
      </c>
      <c r="AP57" s="315">
        <v>63490</v>
      </c>
      <c r="AQ57" s="316">
        <v>7.1</v>
      </c>
      <c r="AR57" s="317">
        <v>-12</v>
      </c>
    </row>
    <row r="58" spans="1:44" ht="13" x14ac:dyDescent="0.2">
      <c r="A58" s="247"/>
      <c r="AK58" s="318"/>
      <c r="AL58" s="319" t="s">
        <v>530</v>
      </c>
      <c r="AM58" s="320">
        <v>52392617</v>
      </c>
      <c r="AN58" s="321">
        <v>34919</v>
      </c>
      <c r="AO58" s="322">
        <v>-17.100000000000001</v>
      </c>
      <c r="AP58" s="323">
        <v>35347</v>
      </c>
      <c r="AQ58" s="324">
        <v>8.1999999999999993</v>
      </c>
      <c r="AR58" s="325">
        <v>-25.3</v>
      </c>
    </row>
    <row r="59" spans="1:44" ht="13" x14ac:dyDescent="0.2">
      <c r="A59" s="247"/>
      <c r="AK59" s="303" t="s">
        <v>534</v>
      </c>
      <c r="AL59" s="304"/>
      <c r="AM59" s="312">
        <v>137728091</v>
      </c>
      <c r="AN59" s="313">
        <v>92216</v>
      </c>
      <c r="AO59" s="314">
        <v>25.4</v>
      </c>
      <c r="AP59" s="315">
        <v>68481</v>
      </c>
      <c r="AQ59" s="316">
        <v>7.9</v>
      </c>
      <c r="AR59" s="317">
        <v>17.5</v>
      </c>
    </row>
    <row r="60" spans="1:44" ht="13" x14ac:dyDescent="0.2">
      <c r="A60" s="247"/>
      <c r="AK60" s="318"/>
      <c r="AL60" s="319" t="s">
        <v>530</v>
      </c>
      <c r="AM60" s="320">
        <v>75147913</v>
      </c>
      <c r="AN60" s="321">
        <v>50315</v>
      </c>
      <c r="AO60" s="322">
        <v>44.1</v>
      </c>
      <c r="AP60" s="323">
        <v>38966</v>
      </c>
      <c r="AQ60" s="324">
        <v>10.199999999999999</v>
      </c>
      <c r="AR60" s="325">
        <v>33.9</v>
      </c>
    </row>
    <row r="61" spans="1:44" ht="13" x14ac:dyDescent="0.2">
      <c r="A61" s="247"/>
      <c r="AK61" s="303" t="s">
        <v>535</v>
      </c>
      <c r="AL61" s="326"/>
      <c r="AM61" s="312">
        <v>119709702</v>
      </c>
      <c r="AN61" s="313">
        <v>79312</v>
      </c>
      <c r="AO61" s="314">
        <v>6.1</v>
      </c>
      <c r="AP61" s="315">
        <v>62501</v>
      </c>
      <c r="AQ61" s="327">
        <v>3.8</v>
      </c>
      <c r="AR61" s="317">
        <v>2.2999999999999998</v>
      </c>
    </row>
    <row r="62" spans="1:44" ht="13" x14ac:dyDescent="0.2">
      <c r="A62" s="247"/>
      <c r="AK62" s="318"/>
      <c r="AL62" s="319" t="s">
        <v>530</v>
      </c>
      <c r="AM62" s="320">
        <v>62501199</v>
      </c>
      <c r="AN62" s="321">
        <v>41412</v>
      </c>
      <c r="AO62" s="322">
        <v>7.3</v>
      </c>
      <c r="AP62" s="323">
        <v>34194</v>
      </c>
      <c r="AQ62" s="324">
        <v>5.6</v>
      </c>
      <c r="AR62" s="325">
        <v>1.7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dGNgx5zMIv4CVmsOu1eeS416NBejVb3i/itVhCyqY99ZRqCnoxoMSd3VUQPQdQ27Ih5ZG4IYtTyr3tK2vCMbKg==" saltValue="KLdKWzM5jErHqGDYJjLno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487</v>
      </c>
    </row>
    <row r="121" spans="125:125" ht="13.5" hidden="1" customHeight="1" x14ac:dyDescent="0.2">
      <c r="DU121" s="241"/>
    </row>
  </sheetData>
  <sheetProtection algorithmName="SHA-512" hashValue="CyWOVP7dc+WNZMvIpJHwTdgjiEZeVfMBDS2XFUGj/kJ6q0UpMgivH7zwxe8k5zx7w7aA/WPHxx0dmXepXkAHXQ==" saltValue="9PQP6JOQmbvUMBZrv6tDK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487</v>
      </c>
    </row>
  </sheetData>
  <sheetProtection algorithmName="SHA-512" hashValue="T2CSJEFL503OspinGpp+G0wcRdLMBJien2d6cSyJsgM1i8mZqMom72HywIvu0NLFcPmH0GzjKiB/dkT4Q3CwiQ==" saltValue="iNMV8CH/FJk0IhDmsHyYY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537</v>
      </c>
      <c r="G46" s="8" t="s">
        <v>538</v>
      </c>
      <c r="H46" s="8" t="s">
        <v>539</v>
      </c>
      <c r="I46" s="8" t="s">
        <v>540</v>
      </c>
      <c r="J46" s="9" t="s">
        <v>541</v>
      </c>
    </row>
    <row r="47" spans="2:10" ht="57.75" customHeight="1" x14ac:dyDescent="0.2">
      <c r="B47" s="10"/>
      <c r="C47" s="1126" t="s">
        <v>3</v>
      </c>
      <c r="D47" s="1126"/>
      <c r="E47" s="1127"/>
      <c r="F47" s="11">
        <v>1.86</v>
      </c>
      <c r="G47" s="12">
        <v>3.16</v>
      </c>
      <c r="H47" s="12">
        <v>3.47</v>
      </c>
      <c r="I47" s="12">
        <v>3.24</v>
      </c>
      <c r="J47" s="13">
        <v>3.06</v>
      </c>
    </row>
    <row r="48" spans="2:10" ht="57.75" customHeight="1" x14ac:dyDescent="0.2">
      <c r="B48" s="14"/>
      <c r="C48" s="1128" t="s">
        <v>4</v>
      </c>
      <c r="D48" s="1128"/>
      <c r="E48" s="1129"/>
      <c r="F48" s="15">
        <v>7.0000000000000007E-2</v>
      </c>
      <c r="G48" s="16">
        <v>0.22</v>
      </c>
      <c r="H48" s="16">
        <v>0.25</v>
      </c>
      <c r="I48" s="16">
        <v>0.33</v>
      </c>
      <c r="J48" s="17">
        <v>0.3</v>
      </c>
    </row>
    <row r="49" spans="2:10" ht="57.75" customHeight="1" thickBot="1" x14ac:dyDescent="0.25">
      <c r="B49" s="18"/>
      <c r="C49" s="1130" t="s">
        <v>5</v>
      </c>
      <c r="D49" s="1130"/>
      <c r="E49" s="1131"/>
      <c r="F49" s="19" t="s">
        <v>542</v>
      </c>
      <c r="G49" s="20">
        <v>1.53</v>
      </c>
      <c r="H49" s="20">
        <v>0.25</v>
      </c>
      <c r="I49" s="20" t="s">
        <v>543</v>
      </c>
      <c r="J49" s="21" t="s">
        <v>544</v>
      </c>
    </row>
    <row r="50" spans="2:10" ht="13" x14ac:dyDescent="0.2"/>
  </sheetData>
  <sheetProtection algorithmName="SHA-512" hashValue="T4D1VwlJuHukB6XMunpyPx+c0EqfMO0+MGWXmAVPFyFyXmtvy/seRooBeWqj69EUvSI3fazHMmlXuf2XExt+kg==" saltValue="PsZribynEThAmPY61zzL9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537</v>
      </c>
      <c r="G33" s="29" t="s">
        <v>538</v>
      </c>
      <c r="H33" s="29" t="s">
        <v>539</v>
      </c>
      <c r="I33" s="29" t="s">
        <v>540</v>
      </c>
      <c r="J33" s="30" t="s">
        <v>541</v>
      </c>
      <c r="K33" s="22"/>
      <c r="L33" s="22"/>
      <c r="M33" s="22"/>
      <c r="N33" s="22"/>
      <c r="O33" s="22"/>
      <c r="P33" s="22"/>
    </row>
    <row r="34" spans="1:16" ht="39" customHeight="1" x14ac:dyDescent="0.2">
      <c r="A34" s="22"/>
      <c r="B34" s="31"/>
      <c r="C34" s="1136" t="s">
        <v>545</v>
      </c>
      <c r="D34" s="1136"/>
      <c r="E34" s="1137"/>
      <c r="F34" s="32" t="s">
        <v>546</v>
      </c>
      <c r="G34" s="33" t="s">
        <v>547</v>
      </c>
      <c r="H34" s="33" t="s">
        <v>548</v>
      </c>
      <c r="I34" s="33" t="s">
        <v>548</v>
      </c>
      <c r="J34" s="34" t="s">
        <v>549</v>
      </c>
      <c r="K34" s="22"/>
      <c r="L34" s="22"/>
      <c r="M34" s="22"/>
      <c r="N34" s="22"/>
      <c r="O34" s="22"/>
      <c r="P34" s="22"/>
    </row>
    <row r="35" spans="1:16" ht="39" customHeight="1" x14ac:dyDescent="0.2">
      <c r="A35" s="22"/>
      <c r="B35" s="35"/>
      <c r="C35" s="1132" t="s">
        <v>550</v>
      </c>
      <c r="D35" s="1132"/>
      <c r="E35" s="1133"/>
      <c r="F35" s="36">
        <v>27.83</v>
      </c>
      <c r="G35" s="37">
        <v>24.43</v>
      </c>
      <c r="H35" s="37">
        <v>24.27</v>
      </c>
      <c r="I35" s="37">
        <v>26.56</v>
      </c>
      <c r="J35" s="38">
        <v>22.44</v>
      </c>
      <c r="K35" s="22"/>
      <c r="L35" s="22"/>
      <c r="M35" s="22"/>
      <c r="N35" s="22"/>
      <c r="O35" s="22"/>
      <c r="P35" s="22"/>
    </row>
    <row r="36" spans="1:16" ht="39" customHeight="1" x14ac:dyDescent="0.2">
      <c r="A36" s="22"/>
      <c r="B36" s="35"/>
      <c r="C36" s="1132" t="s">
        <v>551</v>
      </c>
      <c r="D36" s="1132"/>
      <c r="E36" s="1133"/>
      <c r="F36" s="36">
        <v>8.94</v>
      </c>
      <c r="G36" s="37">
        <v>9.44</v>
      </c>
      <c r="H36" s="37">
        <v>9.16</v>
      </c>
      <c r="I36" s="37">
        <v>7.08</v>
      </c>
      <c r="J36" s="38">
        <v>6.36</v>
      </c>
      <c r="K36" s="22"/>
      <c r="L36" s="22"/>
      <c r="M36" s="22"/>
      <c r="N36" s="22"/>
      <c r="O36" s="22"/>
      <c r="P36" s="22"/>
    </row>
    <row r="37" spans="1:16" ht="39" customHeight="1" x14ac:dyDescent="0.2">
      <c r="A37" s="22"/>
      <c r="B37" s="35"/>
      <c r="C37" s="1132" t="s">
        <v>552</v>
      </c>
      <c r="D37" s="1132"/>
      <c r="E37" s="1133"/>
      <c r="F37" s="36">
        <v>6.06</v>
      </c>
      <c r="G37" s="37">
        <v>6.41</v>
      </c>
      <c r="H37" s="37">
        <v>6.81</v>
      </c>
      <c r="I37" s="37">
        <v>5.86</v>
      </c>
      <c r="J37" s="38">
        <v>5.38</v>
      </c>
      <c r="K37" s="22"/>
      <c r="L37" s="22"/>
      <c r="M37" s="22"/>
      <c r="N37" s="22"/>
      <c r="O37" s="22"/>
      <c r="P37" s="22"/>
    </row>
    <row r="38" spans="1:16" ht="39" customHeight="1" x14ac:dyDescent="0.2">
      <c r="A38" s="22"/>
      <c r="B38" s="35"/>
      <c r="C38" s="1132" t="s">
        <v>553</v>
      </c>
      <c r="D38" s="1132"/>
      <c r="E38" s="1133"/>
      <c r="F38" s="36">
        <v>0.7</v>
      </c>
      <c r="G38" s="37">
        <v>1.17</v>
      </c>
      <c r="H38" s="37">
        <v>1.54</v>
      </c>
      <c r="I38" s="37">
        <v>1.83</v>
      </c>
      <c r="J38" s="38">
        <v>1.82</v>
      </c>
      <c r="K38" s="22"/>
      <c r="L38" s="22"/>
      <c r="M38" s="22"/>
      <c r="N38" s="22"/>
      <c r="O38" s="22"/>
      <c r="P38" s="22"/>
    </row>
    <row r="39" spans="1:16" ht="39" customHeight="1" x14ac:dyDescent="0.2">
      <c r="A39" s="22"/>
      <c r="B39" s="35"/>
      <c r="C39" s="1132" t="s">
        <v>554</v>
      </c>
      <c r="D39" s="1132"/>
      <c r="E39" s="1133"/>
      <c r="F39" s="36">
        <v>3.33</v>
      </c>
      <c r="G39" s="37">
        <v>2.09</v>
      </c>
      <c r="H39" s="37">
        <v>1.32</v>
      </c>
      <c r="I39" s="37">
        <v>1.39</v>
      </c>
      <c r="J39" s="38">
        <v>1.28</v>
      </c>
      <c r="K39" s="22"/>
      <c r="L39" s="22"/>
      <c r="M39" s="22"/>
      <c r="N39" s="22"/>
      <c r="O39" s="22"/>
      <c r="P39" s="22"/>
    </row>
    <row r="40" spans="1:16" ht="39" customHeight="1" x14ac:dyDescent="0.2">
      <c r="A40" s="22"/>
      <c r="B40" s="35"/>
      <c r="C40" s="1132" t="s">
        <v>555</v>
      </c>
      <c r="D40" s="1132"/>
      <c r="E40" s="1133"/>
      <c r="F40" s="36">
        <v>1.05</v>
      </c>
      <c r="G40" s="37">
        <v>0.69</v>
      </c>
      <c r="H40" s="37">
        <v>0.96</v>
      </c>
      <c r="I40" s="37">
        <v>0.56000000000000005</v>
      </c>
      <c r="J40" s="38">
        <v>1.25</v>
      </c>
      <c r="K40" s="22"/>
      <c r="L40" s="22"/>
      <c r="M40" s="22"/>
      <c r="N40" s="22"/>
      <c r="O40" s="22"/>
      <c r="P40" s="22"/>
    </row>
    <row r="41" spans="1:16" ht="39" customHeight="1" x14ac:dyDescent="0.2">
      <c r="A41" s="22"/>
      <c r="B41" s="35"/>
      <c r="C41" s="1132" t="s">
        <v>556</v>
      </c>
      <c r="D41" s="1132"/>
      <c r="E41" s="1133"/>
      <c r="F41" s="36">
        <v>1.38</v>
      </c>
      <c r="G41" s="37">
        <v>0.72</v>
      </c>
      <c r="H41" s="37">
        <v>0.71</v>
      </c>
      <c r="I41" s="37">
        <v>0.76</v>
      </c>
      <c r="J41" s="38">
        <v>0.8</v>
      </c>
      <c r="K41" s="22"/>
      <c r="L41" s="22"/>
      <c r="M41" s="22"/>
      <c r="N41" s="22"/>
      <c r="O41" s="22"/>
      <c r="P41" s="22"/>
    </row>
    <row r="42" spans="1:16" ht="39" customHeight="1" x14ac:dyDescent="0.2">
      <c r="A42" s="22"/>
      <c r="B42" s="39"/>
      <c r="C42" s="1132" t="s">
        <v>557</v>
      </c>
      <c r="D42" s="1132"/>
      <c r="E42" s="1133"/>
      <c r="F42" s="36" t="s">
        <v>499</v>
      </c>
      <c r="G42" s="37" t="s">
        <v>499</v>
      </c>
      <c r="H42" s="37" t="s">
        <v>499</v>
      </c>
      <c r="I42" s="37" t="s">
        <v>499</v>
      </c>
      <c r="J42" s="38" t="s">
        <v>499</v>
      </c>
      <c r="K42" s="22"/>
      <c r="L42" s="22"/>
      <c r="M42" s="22"/>
      <c r="N42" s="22"/>
      <c r="O42" s="22"/>
      <c r="P42" s="22"/>
    </row>
    <row r="43" spans="1:16" ht="39" customHeight="1" thickBot="1" x14ac:dyDescent="0.25">
      <c r="A43" s="22"/>
      <c r="B43" s="40"/>
      <c r="C43" s="1134" t="s">
        <v>558</v>
      </c>
      <c r="D43" s="1134"/>
      <c r="E43" s="1135"/>
      <c r="F43" s="41">
        <v>0.9</v>
      </c>
      <c r="G43" s="42">
        <v>0.84</v>
      </c>
      <c r="H43" s="42">
        <v>0.94</v>
      </c>
      <c r="I43" s="42">
        <v>0.97</v>
      </c>
      <c r="J43" s="43">
        <v>0.96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L5aIZPRyyu/5zbjUhCh9V5Dk+uMu9Mz6yG+00d6bsPqb3Z/w8SJLF16oKJUdLXN7CBOiT/O6leUt4OUxncJDGQ==" saltValue="dVmndomrnanWTeOa6+QW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537</v>
      </c>
      <c r="L44" s="54" t="s">
        <v>538</v>
      </c>
      <c r="M44" s="54" t="s">
        <v>539</v>
      </c>
      <c r="N44" s="54" t="s">
        <v>540</v>
      </c>
      <c r="O44" s="55" t="s">
        <v>541</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43314</v>
      </c>
      <c r="L45" s="58">
        <v>40219</v>
      </c>
      <c r="M45" s="58">
        <v>39836</v>
      </c>
      <c r="N45" s="58">
        <v>39953</v>
      </c>
      <c r="O45" s="59">
        <v>33476</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499</v>
      </c>
      <c r="L46" s="62" t="s">
        <v>499</v>
      </c>
      <c r="M46" s="62" t="s">
        <v>499</v>
      </c>
      <c r="N46" s="62" t="s">
        <v>499</v>
      </c>
      <c r="O46" s="63" t="s">
        <v>499</v>
      </c>
      <c r="P46" s="46"/>
      <c r="Q46" s="46"/>
      <c r="R46" s="46"/>
      <c r="S46" s="46"/>
      <c r="T46" s="46"/>
      <c r="U46" s="46"/>
    </row>
    <row r="47" spans="1:21" ht="30.75" customHeight="1" x14ac:dyDescent="0.2">
      <c r="A47" s="46"/>
      <c r="B47" s="1163"/>
      <c r="C47" s="1164"/>
      <c r="D47" s="60"/>
      <c r="E47" s="1140" t="s">
        <v>12</v>
      </c>
      <c r="F47" s="1140"/>
      <c r="G47" s="1140"/>
      <c r="H47" s="1140"/>
      <c r="I47" s="1140"/>
      <c r="J47" s="1141"/>
      <c r="K47" s="61">
        <v>44716</v>
      </c>
      <c r="L47" s="62">
        <v>46696</v>
      </c>
      <c r="M47" s="62">
        <v>48432</v>
      </c>
      <c r="N47" s="62">
        <v>49851</v>
      </c>
      <c r="O47" s="63">
        <v>52202</v>
      </c>
      <c r="P47" s="46"/>
      <c r="Q47" s="46"/>
      <c r="R47" s="46"/>
      <c r="S47" s="46"/>
      <c r="T47" s="46"/>
      <c r="U47" s="46"/>
    </row>
    <row r="48" spans="1:21" ht="30.75" customHeight="1" x14ac:dyDescent="0.2">
      <c r="A48" s="46"/>
      <c r="B48" s="1163"/>
      <c r="C48" s="1164"/>
      <c r="D48" s="60"/>
      <c r="E48" s="1140" t="s">
        <v>13</v>
      </c>
      <c r="F48" s="1140"/>
      <c r="G48" s="1140"/>
      <c r="H48" s="1140"/>
      <c r="I48" s="1140"/>
      <c r="J48" s="1141"/>
      <c r="K48" s="61">
        <v>15527</v>
      </c>
      <c r="L48" s="62">
        <v>16277</v>
      </c>
      <c r="M48" s="62">
        <v>15801</v>
      </c>
      <c r="N48" s="62">
        <v>17119</v>
      </c>
      <c r="O48" s="63">
        <v>13510</v>
      </c>
      <c r="P48" s="46"/>
      <c r="Q48" s="46"/>
      <c r="R48" s="46"/>
      <c r="S48" s="46"/>
      <c r="T48" s="46"/>
      <c r="U48" s="46"/>
    </row>
    <row r="49" spans="1:21" ht="30.75" customHeight="1" x14ac:dyDescent="0.2">
      <c r="A49" s="46"/>
      <c r="B49" s="1163"/>
      <c r="C49" s="1164"/>
      <c r="D49" s="60"/>
      <c r="E49" s="1140" t="s">
        <v>14</v>
      </c>
      <c r="F49" s="1140"/>
      <c r="G49" s="1140"/>
      <c r="H49" s="1140"/>
      <c r="I49" s="1140"/>
      <c r="J49" s="1141"/>
      <c r="K49" s="61">
        <v>144</v>
      </c>
      <c r="L49" s="62">
        <v>12</v>
      </c>
      <c r="M49" s="62">
        <v>12</v>
      </c>
      <c r="N49" s="62">
        <v>12</v>
      </c>
      <c r="O49" s="63">
        <v>10</v>
      </c>
      <c r="P49" s="46"/>
      <c r="Q49" s="46"/>
      <c r="R49" s="46"/>
      <c r="S49" s="46"/>
      <c r="T49" s="46"/>
      <c r="U49" s="46"/>
    </row>
    <row r="50" spans="1:21" ht="30.75" customHeight="1" x14ac:dyDescent="0.2">
      <c r="A50" s="46"/>
      <c r="B50" s="1163"/>
      <c r="C50" s="1164"/>
      <c r="D50" s="60"/>
      <c r="E50" s="1140" t="s">
        <v>15</v>
      </c>
      <c r="F50" s="1140"/>
      <c r="G50" s="1140"/>
      <c r="H50" s="1140"/>
      <c r="I50" s="1140"/>
      <c r="J50" s="1141"/>
      <c r="K50" s="61">
        <v>579</v>
      </c>
      <c r="L50" s="62">
        <v>620</v>
      </c>
      <c r="M50" s="62">
        <v>616</v>
      </c>
      <c r="N50" s="62">
        <v>990</v>
      </c>
      <c r="O50" s="63">
        <v>920</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499</v>
      </c>
      <c r="L51" s="62" t="s">
        <v>499</v>
      </c>
      <c r="M51" s="62" t="s">
        <v>499</v>
      </c>
      <c r="N51" s="62" t="s">
        <v>499</v>
      </c>
      <c r="O51" s="63" t="s">
        <v>499</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85784</v>
      </c>
      <c r="L52" s="62">
        <v>86057</v>
      </c>
      <c r="M52" s="62">
        <v>83845</v>
      </c>
      <c r="N52" s="62">
        <v>87538</v>
      </c>
      <c r="O52" s="63">
        <v>81188</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18496</v>
      </c>
      <c r="L53" s="67">
        <v>17767</v>
      </c>
      <c r="M53" s="67">
        <v>20852</v>
      </c>
      <c r="N53" s="67">
        <v>20387</v>
      </c>
      <c r="O53" s="68">
        <v>18930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559</v>
      </c>
      <c r="L57" s="79" t="s">
        <v>560</v>
      </c>
      <c r="M57" s="79" t="s">
        <v>561</v>
      </c>
      <c r="N57" s="79" t="s">
        <v>562</v>
      </c>
      <c r="O57" s="80" t="s">
        <v>563</v>
      </c>
      <c r="P57" s="46"/>
      <c r="Q57" s="46"/>
      <c r="R57" s="46"/>
      <c r="S57" s="46"/>
      <c r="T57" s="46"/>
      <c r="U57" s="46"/>
    </row>
    <row r="58" spans="1:21" ht="31.5" customHeight="1" x14ac:dyDescent="0.2">
      <c r="B58" s="1146" t="s">
        <v>24</v>
      </c>
      <c r="C58" s="1147"/>
      <c r="D58" s="1152" t="s">
        <v>25</v>
      </c>
      <c r="E58" s="1153"/>
      <c r="F58" s="1153"/>
      <c r="G58" s="1153"/>
      <c r="H58" s="1153"/>
      <c r="I58" s="1153"/>
      <c r="J58" s="1154"/>
      <c r="K58" s="81">
        <v>35337</v>
      </c>
      <c r="L58" s="82">
        <v>24977</v>
      </c>
      <c r="M58" s="82">
        <v>20656</v>
      </c>
      <c r="N58" s="82">
        <v>24534</v>
      </c>
      <c r="O58" s="83">
        <v>27621</v>
      </c>
    </row>
    <row r="59" spans="1:21" ht="31.5" customHeight="1" x14ac:dyDescent="0.2">
      <c r="B59" s="1148"/>
      <c r="C59" s="1149"/>
      <c r="D59" s="1155" t="s">
        <v>26</v>
      </c>
      <c r="E59" s="1156"/>
      <c r="F59" s="1156"/>
      <c r="G59" s="1156"/>
      <c r="H59" s="1156"/>
      <c r="I59" s="1156"/>
      <c r="J59" s="1157"/>
      <c r="K59" s="84">
        <v>221201</v>
      </c>
      <c r="L59" s="85">
        <v>229833</v>
      </c>
      <c r="M59" s="85">
        <v>253577</v>
      </c>
      <c r="N59" s="85">
        <v>274938</v>
      </c>
      <c r="O59" s="86">
        <v>306618</v>
      </c>
    </row>
    <row r="60" spans="1:21" ht="31.5" customHeight="1" thickBot="1" x14ac:dyDescent="0.25">
      <c r="B60" s="1150"/>
      <c r="C60" s="1151"/>
      <c r="D60" s="1158" t="s">
        <v>27</v>
      </c>
      <c r="E60" s="1159"/>
      <c r="F60" s="1159"/>
      <c r="G60" s="1159"/>
      <c r="H60" s="1159"/>
      <c r="I60" s="1159"/>
      <c r="J60" s="1160"/>
      <c r="K60" s="87">
        <v>209013</v>
      </c>
      <c r="L60" s="88">
        <v>213452</v>
      </c>
      <c r="M60" s="88">
        <v>238182</v>
      </c>
      <c r="N60" s="88">
        <v>267643</v>
      </c>
      <c r="O60" s="89">
        <v>298329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IQNuSNnYIWj3JeJsrTjXGA604SlzHoPlqq7PuZburiETEseoubr60HtAAA8+omjbyuvzwBXrp2TsGvFsBtXRA==" saltValue="J0ViaMF0K7dwsp9u/qFE3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537</v>
      </c>
      <c r="J40" s="101" t="s">
        <v>538</v>
      </c>
      <c r="K40" s="101" t="s">
        <v>539</v>
      </c>
      <c r="L40" s="101" t="s">
        <v>540</v>
      </c>
      <c r="M40" s="102" t="s">
        <v>541</v>
      </c>
    </row>
    <row r="41" spans="2:13" ht="27.75" customHeight="1" x14ac:dyDescent="0.2">
      <c r="B41" s="1181" t="s">
        <v>30</v>
      </c>
      <c r="C41" s="1182"/>
      <c r="D41" s="103"/>
      <c r="E41" s="1183" t="s">
        <v>31</v>
      </c>
      <c r="F41" s="1183"/>
      <c r="G41" s="1183"/>
      <c r="H41" s="1184"/>
      <c r="I41" s="330">
        <v>1302898</v>
      </c>
      <c r="J41" s="331">
        <v>1347560</v>
      </c>
      <c r="K41" s="331">
        <v>1375102</v>
      </c>
      <c r="L41" s="331">
        <v>1390372</v>
      </c>
      <c r="M41" s="332">
        <v>1407284</v>
      </c>
    </row>
    <row r="42" spans="2:13" ht="27.75" customHeight="1" x14ac:dyDescent="0.2">
      <c r="B42" s="1171"/>
      <c r="C42" s="1172"/>
      <c r="D42" s="104"/>
      <c r="E42" s="1175" t="s">
        <v>32</v>
      </c>
      <c r="F42" s="1175"/>
      <c r="G42" s="1175"/>
      <c r="H42" s="1176"/>
      <c r="I42" s="333">
        <v>9266</v>
      </c>
      <c r="J42" s="334">
        <v>8137</v>
      </c>
      <c r="K42" s="334">
        <v>7313</v>
      </c>
      <c r="L42" s="334">
        <v>6152</v>
      </c>
      <c r="M42" s="335">
        <v>6074</v>
      </c>
    </row>
    <row r="43" spans="2:13" ht="27.75" customHeight="1" x14ac:dyDescent="0.2">
      <c r="B43" s="1171"/>
      <c r="C43" s="1172"/>
      <c r="D43" s="104"/>
      <c r="E43" s="1175" t="s">
        <v>33</v>
      </c>
      <c r="F43" s="1175"/>
      <c r="G43" s="1175"/>
      <c r="H43" s="1176"/>
      <c r="I43" s="333">
        <v>144417</v>
      </c>
      <c r="J43" s="334">
        <v>163536</v>
      </c>
      <c r="K43" s="334">
        <v>180870</v>
      </c>
      <c r="L43" s="334">
        <v>186873</v>
      </c>
      <c r="M43" s="335">
        <v>193582</v>
      </c>
    </row>
    <row r="44" spans="2:13" ht="27.75" customHeight="1" x14ac:dyDescent="0.2">
      <c r="B44" s="1171"/>
      <c r="C44" s="1172"/>
      <c r="D44" s="104"/>
      <c r="E44" s="1175" t="s">
        <v>34</v>
      </c>
      <c r="F44" s="1175"/>
      <c r="G44" s="1175"/>
      <c r="H44" s="1176"/>
      <c r="I44" s="333">
        <v>162</v>
      </c>
      <c r="J44" s="334">
        <v>154</v>
      </c>
      <c r="K44" s="334">
        <v>145</v>
      </c>
      <c r="L44" s="334">
        <v>134</v>
      </c>
      <c r="M44" s="335">
        <v>125</v>
      </c>
    </row>
    <row r="45" spans="2:13" ht="27.75" customHeight="1" x14ac:dyDescent="0.2">
      <c r="B45" s="1171"/>
      <c r="C45" s="1172"/>
      <c r="D45" s="104"/>
      <c r="E45" s="1175" t="s">
        <v>35</v>
      </c>
      <c r="F45" s="1175"/>
      <c r="G45" s="1175"/>
      <c r="H45" s="1176"/>
      <c r="I45" s="333">
        <v>126295</v>
      </c>
      <c r="J45" s="334">
        <v>124080</v>
      </c>
      <c r="K45" s="334">
        <v>120572</v>
      </c>
      <c r="L45" s="334">
        <v>125071</v>
      </c>
      <c r="M45" s="335">
        <v>123855</v>
      </c>
    </row>
    <row r="46" spans="2:13" ht="27.75" customHeight="1" x14ac:dyDescent="0.2">
      <c r="B46" s="1171"/>
      <c r="C46" s="1172"/>
      <c r="D46" s="105"/>
      <c r="E46" s="1175" t="s">
        <v>36</v>
      </c>
      <c r="F46" s="1175"/>
      <c r="G46" s="1175"/>
      <c r="H46" s="1176"/>
      <c r="I46" s="333">
        <v>2629</v>
      </c>
      <c r="J46" s="334">
        <v>348</v>
      </c>
      <c r="K46" s="334">
        <v>1006</v>
      </c>
      <c r="L46" s="334">
        <v>1664</v>
      </c>
      <c r="M46" s="335">
        <v>1002</v>
      </c>
    </row>
    <row r="47" spans="2:13" ht="27.75" customHeight="1" x14ac:dyDescent="0.2">
      <c r="B47" s="1171"/>
      <c r="C47" s="1172"/>
      <c r="D47" s="106"/>
      <c r="E47" s="1185" t="s">
        <v>37</v>
      </c>
      <c r="F47" s="1186"/>
      <c r="G47" s="1186"/>
      <c r="H47" s="1187"/>
      <c r="I47" s="333" t="s">
        <v>499</v>
      </c>
      <c r="J47" s="334" t="s">
        <v>499</v>
      </c>
      <c r="K47" s="334" t="s">
        <v>499</v>
      </c>
      <c r="L47" s="334" t="s">
        <v>499</v>
      </c>
      <c r="M47" s="335" t="s">
        <v>499</v>
      </c>
    </row>
    <row r="48" spans="2:13" ht="27.75" customHeight="1" x14ac:dyDescent="0.2">
      <c r="B48" s="1171"/>
      <c r="C48" s="1172"/>
      <c r="D48" s="104"/>
      <c r="E48" s="1175" t="s">
        <v>38</v>
      </c>
      <c r="F48" s="1175"/>
      <c r="G48" s="1175"/>
      <c r="H48" s="1176"/>
      <c r="I48" s="333" t="s">
        <v>499</v>
      </c>
      <c r="J48" s="334" t="s">
        <v>499</v>
      </c>
      <c r="K48" s="334" t="s">
        <v>499</v>
      </c>
      <c r="L48" s="334" t="s">
        <v>499</v>
      </c>
      <c r="M48" s="335" t="s">
        <v>499</v>
      </c>
    </row>
    <row r="49" spans="2:13" ht="27.75" customHeight="1" x14ac:dyDescent="0.2">
      <c r="B49" s="1173"/>
      <c r="C49" s="1174"/>
      <c r="D49" s="104"/>
      <c r="E49" s="1175" t="s">
        <v>39</v>
      </c>
      <c r="F49" s="1175"/>
      <c r="G49" s="1175"/>
      <c r="H49" s="1176"/>
      <c r="I49" s="333" t="s">
        <v>499</v>
      </c>
      <c r="J49" s="334" t="s">
        <v>499</v>
      </c>
      <c r="K49" s="334" t="s">
        <v>499</v>
      </c>
      <c r="L49" s="334" t="s">
        <v>499</v>
      </c>
      <c r="M49" s="335" t="s">
        <v>499</v>
      </c>
    </row>
    <row r="50" spans="2:13" ht="27.75" customHeight="1" x14ac:dyDescent="0.2">
      <c r="B50" s="1169" t="s">
        <v>40</v>
      </c>
      <c r="C50" s="1170"/>
      <c r="D50" s="107"/>
      <c r="E50" s="1175" t="s">
        <v>41</v>
      </c>
      <c r="F50" s="1175"/>
      <c r="G50" s="1175"/>
      <c r="H50" s="1176"/>
      <c r="I50" s="333">
        <v>334226</v>
      </c>
      <c r="J50" s="334">
        <v>388248</v>
      </c>
      <c r="K50" s="334">
        <v>427679</v>
      </c>
      <c r="L50" s="334">
        <v>456435</v>
      </c>
      <c r="M50" s="335">
        <v>488243</v>
      </c>
    </row>
    <row r="51" spans="2:13" ht="27.75" customHeight="1" x14ac:dyDescent="0.2">
      <c r="B51" s="1171"/>
      <c r="C51" s="1172"/>
      <c r="D51" s="104"/>
      <c r="E51" s="1175" t="s">
        <v>42</v>
      </c>
      <c r="F51" s="1175"/>
      <c r="G51" s="1175"/>
      <c r="H51" s="1176"/>
      <c r="I51" s="333">
        <v>207734</v>
      </c>
      <c r="J51" s="334">
        <v>208776</v>
      </c>
      <c r="K51" s="334">
        <v>200650</v>
      </c>
      <c r="L51" s="334">
        <v>198910</v>
      </c>
      <c r="M51" s="335">
        <v>197912</v>
      </c>
    </row>
    <row r="52" spans="2:13" ht="27.75" customHeight="1" x14ac:dyDescent="0.2">
      <c r="B52" s="1173"/>
      <c r="C52" s="1174"/>
      <c r="D52" s="104"/>
      <c r="E52" s="1175" t="s">
        <v>43</v>
      </c>
      <c r="F52" s="1175"/>
      <c r="G52" s="1175"/>
      <c r="H52" s="1176"/>
      <c r="I52" s="333">
        <v>804996</v>
      </c>
      <c r="J52" s="334">
        <v>817714</v>
      </c>
      <c r="K52" s="334">
        <v>816493</v>
      </c>
      <c r="L52" s="334">
        <v>803890</v>
      </c>
      <c r="M52" s="335">
        <v>780507</v>
      </c>
    </row>
    <row r="53" spans="2:13" ht="27.75" customHeight="1" thickBot="1" x14ac:dyDescent="0.25">
      <c r="B53" s="1177" t="s">
        <v>19</v>
      </c>
      <c r="C53" s="1178"/>
      <c r="D53" s="108"/>
      <c r="E53" s="1179" t="s">
        <v>44</v>
      </c>
      <c r="F53" s="1179"/>
      <c r="G53" s="1179"/>
      <c r="H53" s="1180"/>
      <c r="I53" s="336">
        <v>238712</v>
      </c>
      <c r="J53" s="337">
        <v>229077</v>
      </c>
      <c r="K53" s="337">
        <v>240187</v>
      </c>
      <c r="L53" s="337">
        <v>251032</v>
      </c>
      <c r="M53" s="338">
        <v>265259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OXRrt9olhEtwt2iYtEBxT6aBvVO0Jbx9NOl1YOk2GwThr9tey/vyKu1wBVnbU0DHXFti/KYDYUnKJtQX7jSSvQ==" saltValue="5gxwlQGUW7GoGxEylJ6QO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539</v>
      </c>
      <c r="G54" s="117" t="s">
        <v>540</v>
      </c>
      <c r="H54" s="118" t="s">
        <v>541</v>
      </c>
    </row>
    <row r="55" spans="2:8" ht="52.5" customHeight="1" x14ac:dyDescent="0.2">
      <c r="B55" s="119"/>
      <c r="C55" s="1196" t="s">
        <v>46</v>
      </c>
      <c r="D55" s="1196"/>
      <c r="E55" s="1197"/>
      <c r="F55" s="339">
        <v>15598</v>
      </c>
      <c r="G55" s="339">
        <v>14726</v>
      </c>
      <c r="H55" s="340">
        <v>14182</v>
      </c>
    </row>
    <row r="56" spans="2:8" ht="52.5" customHeight="1" x14ac:dyDescent="0.2">
      <c r="B56" s="120"/>
      <c r="C56" s="1198" t="s">
        <v>47</v>
      </c>
      <c r="D56" s="1198"/>
      <c r="E56" s="1199"/>
      <c r="F56" s="341">
        <v>21791</v>
      </c>
      <c r="G56" s="341">
        <v>23297</v>
      </c>
      <c r="H56" s="342">
        <v>21911</v>
      </c>
    </row>
    <row r="57" spans="2:8" ht="53.25" customHeight="1" x14ac:dyDescent="0.2">
      <c r="B57" s="120"/>
      <c r="C57" s="1200" t="s">
        <v>48</v>
      </c>
      <c r="D57" s="1200"/>
      <c r="E57" s="1201"/>
      <c r="F57" s="343">
        <v>50019</v>
      </c>
      <c r="G57" s="343">
        <v>52164</v>
      </c>
      <c r="H57" s="344">
        <v>53767</v>
      </c>
    </row>
    <row r="58" spans="2:8" ht="45.75" customHeight="1" x14ac:dyDescent="0.2">
      <c r="B58" s="121"/>
      <c r="C58" s="1188" t="s">
        <v>609</v>
      </c>
      <c r="D58" s="1189"/>
      <c r="E58" s="1190"/>
      <c r="F58" s="345">
        <v>9734</v>
      </c>
      <c r="G58" s="345">
        <v>9513</v>
      </c>
      <c r="H58" s="346">
        <v>7195</v>
      </c>
    </row>
    <row r="59" spans="2:8" ht="45.75" customHeight="1" x14ac:dyDescent="0.2">
      <c r="B59" s="121"/>
      <c r="C59" s="1188" t="s">
        <v>610</v>
      </c>
      <c r="D59" s="1189"/>
      <c r="E59" s="1190"/>
      <c r="F59" s="345" t="s">
        <v>611</v>
      </c>
      <c r="G59" s="345">
        <v>2091</v>
      </c>
      <c r="H59" s="346">
        <v>2934</v>
      </c>
    </row>
    <row r="60" spans="2:8" ht="45.75" customHeight="1" x14ac:dyDescent="0.2">
      <c r="B60" s="121"/>
      <c r="C60" s="1188" t="s">
        <v>612</v>
      </c>
      <c r="D60" s="1189"/>
      <c r="E60" s="1190"/>
      <c r="F60" s="345">
        <v>1644</v>
      </c>
      <c r="G60" s="345">
        <v>1625</v>
      </c>
      <c r="H60" s="346">
        <v>1660</v>
      </c>
    </row>
    <row r="61" spans="2:8" ht="45.75" customHeight="1" x14ac:dyDescent="0.2">
      <c r="B61" s="121"/>
      <c r="C61" s="1188" t="s">
        <v>613</v>
      </c>
      <c r="D61" s="1189"/>
      <c r="E61" s="1190"/>
      <c r="F61" s="345">
        <v>1261</v>
      </c>
      <c r="G61" s="345">
        <v>1273</v>
      </c>
      <c r="H61" s="346">
        <v>1250</v>
      </c>
    </row>
    <row r="62" spans="2:8" ht="45.75" customHeight="1" thickBot="1" x14ac:dyDescent="0.25">
      <c r="B62" s="122"/>
      <c r="C62" s="1191" t="s">
        <v>614</v>
      </c>
      <c r="D62" s="1192"/>
      <c r="E62" s="1193"/>
      <c r="F62" s="347">
        <v>1000</v>
      </c>
      <c r="G62" s="347">
        <v>1006</v>
      </c>
      <c r="H62" s="348">
        <v>1088</v>
      </c>
    </row>
    <row r="63" spans="2:8" ht="52.5" customHeight="1" thickBot="1" x14ac:dyDescent="0.25">
      <c r="B63" s="123"/>
      <c r="C63" s="1194" t="s">
        <v>49</v>
      </c>
      <c r="D63" s="1194"/>
      <c r="E63" s="1195"/>
      <c r="F63" s="349">
        <v>87409</v>
      </c>
      <c r="G63" s="349">
        <v>90187</v>
      </c>
      <c r="H63" s="350">
        <v>89860</v>
      </c>
    </row>
    <row r="64" spans="2:8" ht="13" x14ac:dyDescent="0.2"/>
  </sheetData>
  <sheetProtection algorithmName="SHA-512" hashValue="CT4IGfTrbzoJaPBIYwCjeKtMDr8fjINsZ0AJ2kG5zl38sd8lCr2dCotRWsopURP6+X0wYhnROklcq30zLd+DSw==" saltValue="K/AZa+fp1eGZ0TVI4Qke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615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616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617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618</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537</v>
      </c>
      <c r="BQ50" s="1226"/>
      <c r="BR50" s="1226"/>
      <c r="BS50" s="1226"/>
      <c r="BT50" s="1226"/>
      <c r="BU50" s="1226"/>
      <c r="BV50" s="1226"/>
      <c r="BW50" s="1226"/>
      <c r="BX50" s="1226" t="s">
        <v>538</v>
      </c>
      <c r="BY50" s="1226"/>
      <c r="BZ50" s="1226"/>
      <c r="CA50" s="1226"/>
      <c r="CB50" s="1226"/>
      <c r="CC50" s="1226"/>
      <c r="CD50" s="1226"/>
      <c r="CE50" s="1226"/>
      <c r="CF50" s="1226" t="s">
        <v>539</v>
      </c>
      <c r="CG50" s="1226"/>
      <c r="CH50" s="1226"/>
      <c r="CI50" s="1226"/>
      <c r="CJ50" s="1226"/>
      <c r="CK50" s="1226"/>
      <c r="CL50" s="1226"/>
      <c r="CM50" s="1226"/>
      <c r="CN50" s="1226" t="s">
        <v>540</v>
      </c>
      <c r="CO50" s="1226"/>
      <c r="CP50" s="1226"/>
      <c r="CQ50" s="1226"/>
      <c r="CR50" s="1226"/>
      <c r="CS50" s="1226"/>
      <c r="CT50" s="1226"/>
      <c r="CU50" s="1226"/>
      <c r="CV50" s="1226" t="s">
        <v>541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619</v>
      </c>
      <c r="AO51" s="1230"/>
      <c r="AP51" s="1230"/>
      <c r="AQ51" s="1230"/>
      <c r="AR51" s="1230"/>
      <c r="AS51" s="1230"/>
      <c r="AT51" s="1230"/>
      <c r="AU51" s="1230"/>
      <c r="AV51" s="1230"/>
      <c r="AW51" s="1230"/>
      <c r="AX51" s="1230"/>
      <c r="AY51" s="1230"/>
      <c r="AZ51" s="1230"/>
      <c r="BA51" s="1230"/>
      <c r="BB51" s="1230" t="s">
        <v>620</v>
      </c>
      <c r="BC51" s="1230"/>
      <c r="BD51" s="1230"/>
      <c r="BE51" s="1230"/>
      <c r="BF51" s="1230"/>
      <c r="BG51" s="1230"/>
      <c r="BH51" s="1230"/>
      <c r="BI51" s="1230"/>
      <c r="BJ51" s="1230"/>
      <c r="BK51" s="1230"/>
      <c r="BL51" s="1230"/>
      <c r="BM51" s="1230"/>
      <c r="BN51" s="1230"/>
      <c r="BO51" s="1230"/>
      <c r="BP51" s="1231">
        <v>61.6</v>
      </c>
      <c r="BQ51" s="1231"/>
      <c r="BR51" s="1231"/>
      <c r="BS51" s="1231"/>
      <c r="BT51" s="1231"/>
      <c r="BU51" s="1231"/>
      <c r="BV51" s="1231"/>
      <c r="BW51" s="1231"/>
      <c r="BX51" s="1231">
        <v>56.4</v>
      </c>
      <c r="BY51" s="1231"/>
      <c r="BZ51" s="1231"/>
      <c r="CA51" s="1231"/>
      <c r="CB51" s="1231"/>
      <c r="CC51" s="1231"/>
      <c r="CD51" s="1231"/>
      <c r="CE51" s="1231"/>
      <c r="CF51" s="1231">
        <v>60.9</v>
      </c>
      <c r="CG51" s="1231"/>
      <c r="CH51" s="1231"/>
      <c r="CI51" s="1231"/>
      <c r="CJ51" s="1231"/>
      <c r="CK51" s="1231"/>
      <c r="CL51" s="1231"/>
      <c r="CM51" s="1231"/>
      <c r="CN51" s="1231">
        <v>62.6</v>
      </c>
      <c r="CO51" s="1231"/>
      <c r="CP51" s="1231"/>
      <c r="CQ51" s="1231"/>
      <c r="CR51" s="1231"/>
      <c r="CS51" s="1231"/>
      <c r="CT51" s="1231"/>
      <c r="CU51" s="1231"/>
      <c r="CV51" s="1231">
        <v>64.5</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621</v>
      </c>
      <c r="BC53" s="1230"/>
      <c r="BD53" s="1230"/>
      <c r="BE53" s="1230"/>
      <c r="BF53" s="1230"/>
      <c r="BG53" s="1230"/>
      <c r="BH53" s="1230"/>
      <c r="BI53" s="1230"/>
      <c r="BJ53" s="1230"/>
      <c r="BK53" s="1230"/>
      <c r="BL53" s="1230"/>
      <c r="BM53" s="1230"/>
      <c r="BN53" s="1230"/>
      <c r="BO53" s="1230"/>
      <c r="BP53" s="1231">
        <v>68.8</v>
      </c>
      <c r="BQ53" s="1231"/>
      <c r="BR53" s="1231"/>
      <c r="BS53" s="1231"/>
      <c r="BT53" s="1231"/>
      <c r="BU53" s="1231"/>
      <c r="BV53" s="1231"/>
      <c r="BW53" s="1231"/>
      <c r="BX53" s="1231">
        <v>69.3</v>
      </c>
      <c r="BY53" s="1231"/>
      <c r="BZ53" s="1231"/>
      <c r="CA53" s="1231"/>
      <c r="CB53" s="1231"/>
      <c r="CC53" s="1231"/>
      <c r="CD53" s="1231"/>
      <c r="CE53" s="1231"/>
      <c r="CF53" s="1231">
        <v>70.3</v>
      </c>
      <c r="CG53" s="1231"/>
      <c r="CH53" s="1231"/>
      <c r="CI53" s="1231"/>
      <c r="CJ53" s="1231"/>
      <c r="CK53" s="1231"/>
      <c r="CL53" s="1231"/>
      <c r="CM53" s="1231"/>
      <c r="CN53" s="1231">
        <v>71.2</v>
      </c>
      <c r="CO53" s="1231"/>
      <c r="CP53" s="1231"/>
      <c r="CQ53" s="1231"/>
      <c r="CR53" s="1231"/>
      <c r="CS53" s="1231"/>
      <c r="CT53" s="1231"/>
      <c r="CU53" s="1231"/>
      <c r="CV53" s="1231">
        <v>70.599999999999994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622</v>
      </c>
      <c r="AO55" s="1226"/>
      <c r="AP55" s="1226"/>
      <c r="AQ55" s="1226"/>
      <c r="AR55" s="1226"/>
      <c r="AS55" s="1226"/>
      <c r="AT55" s="1226"/>
      <c r="AU55" s="1226"/>
      <c r="AV55" s="1226"/>
      <c r="AW55" s="1226"/>
      <c r="AX55" s="1226"/>
      <c r="AY55" s="1226"/>
      <c r="AZ55" s="1226"/>
      <c r="BA55" s="1226"/>
      <c r="BB55" s="1230" t="s">
        <v>620</v>
      </c>
      <c r="BC55" s="1230"/>
      <c r="BD55" s="1230"/>
      <c r="BE55" s="1230"/>
      <c r="BF55" s="1230"/>
      <c r="BG55" s="1230"/>
      <c r="BH55" s="1230"/>
      <c r="BI55" s="1230"/>
      <c r="BJ55" s="1230"/>
      <c r="BK55" s="1230"/>
      <c r="BL55" s="1230"/>
      <c r="BM55" s="1230"/>
      <c r="BN55" s="1230"/>
      <c r="BO55" s="1230"/>
      <c r="BP55" s="1231">
        <v>86.1</v>
      </c>
      <c r="BQ55" s="1231"/>
      <c r="BR55" s="1231"/>
      <c r="BS55" s="1231"/>
      <c r="BT55" s="1231"/>
      <c r="BU55" s="1231"/>
      <c r="BV55" s="1231"/>
      <c r="BW55" s="1231"/>
      <c r="BX55" s="1231">
        <v>72.8</v>
      </c>
      <c r="BY55" s="1231"/>
      <c r="BZ55" s="1231"/>
      <c r="CA55" s="1231"/>
      <c r="CB55" s="1231"/>
      <c r="CC55" s="1231"/>
      <c r="CD55" s="1231"/>
      <c r="CE55" s="1231"/>
      <c r="CF55" s="1231">
        <v>67.599999999999994</v>
      </c>
      <c r="CG55" s="1231"/>
      <c r="CH55" s="1231"/>
      <c r="CI55" s="1231"/>
      <c r="CJ55" s="1231"/>
      <c r="CK55" s="1231"/>
      <c r="CL55" s="1231"/>
      <c r="CM55" s="1231"/>
      <c r="CN55" s="1231">
        <v>63</v>
      </c>
      <c r="CO55" s="1231"/>
      <c r="CP55" s="1231"/>
      <c r="CQ55" s="1231"/>
      <c r="CR55" s="1231"/>
      <c r="CS55" s="1231"/>
      <c r="CT55" s="1231"/>
      <c r="CU55" s="1231"/>
      <c r="CV55" s="1231">
        <v>59.1</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621</v>
      </c>
      <c r="BC57" s="1230"/>
      <c r="BD57" s="1230"/>
      <c r="BE57" s="1230"/>
      <c r="BF57" s="1230"/>
      <c r="BG57" s="1230"/>
      <c r="BH57" s="1230"/>
      <c r="BI57" s="1230"/>
      <c r="BJ57" s="1230"/>
      <c r="BK57" s="1230"/>
      <c r="BL57" s="1230"/>
      <c r="BM57" s="1230"/>
      <c r="BN57" s="1230"/>
      <c r="BO57" s="1230"/>
      <c r="BP57" s="1231">
        <v>64.3</v>
      </c>
      <c r="BQ57" s="1231"/>
      <c r="BR57" s="1231"/>
      <c r="BS57" s="1231"/>
      <c r="BT57" s="1231"/>
      <c r="BU57" s="1231"/>
      <c r="BV57" s="1231"/>
      <c r="BW57" s="1231"/>
      <c r="BX57" s="1231">
        <v>65.2</v>
      </c>
      <c r="BY57" s="1231"/>
      <c r="BZ57" s="1231"/>
      <c r="CA57" s="1231"/>
      <c r="CB57" s="1231"/>
      <c r="CC57" s="1231"/>
      <c r="CD57" s="1231"/>
      <c r="CE57" s="1231"/>
      <c r="CF57" s="1231">
        <v>66.2</v>
      </c>
      <c r="CG57" s="1231"/>
      <c r="CH57" s="1231"/>
      <c r="CI57" s="1231"/>
      <c r="CJ57" s="1231"/>
      <c r="CK57" s="1231"/>
      <c r="CL57" s="1231"/>
      <c r="CM57" s="1231"/>
      <c r="CN57" s="1231">
        <v>66.400000000000006</v>
      </c>
      <c r="CO57" s="1231"/>
      <c r="CP57" s="1231"/>
      <c r="CQ57" s="1231"/>
      <c r="CR57" s="1231"/>
      <c r="CS57" s="1231"/>
      <c r="CT57" s="1231"/>
      <c r="CU57" s="1231"/>
      <c r="CV57" s="1231">
        <v>66.900000000000006</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623</v>
      </c>
    </row>
    <row r="64" spans="1:109" ht="13" x14ac:dyDescent="0.2">
      <c r="B64" s="247"/>
      <c r="G64" s="1208"/>
      <c r="I64" s="1240"/>
      <c r="J64" s="1240"/>
      <c r="K64" s="1240"/>
      <c r="L64" s="1240"/>
      <c r="M64" s="1240"/>
      <c r="N64" s="1241"/>
      <c r="AM64" s="1208"/>
      <c r="AN64" s="1208" t="s">
        <v>616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42" t="s">
        <v>624</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ht="13" x14ac:dyDescent="0.2">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ht="13" x14ac:dyDescent="0.2">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ht="13" x14ac:dyDescent="0.2">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ht="13" x14ac:dyDescent="0.2">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ht="13" x14ac:dyDescent="0.2">
      <c r="B70" s="247"/>
      <c r="H70" s="1251"/>
      <c r="I70" s="1251"/>
      <c r="J70" s="1252"/>
      <c r="K70" s="1252"/>
      <c r="L70" s="1253"/>
      <c r="M70" s="1252"/>
      <c r="N70" s="1253"/>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54"/>
      <c r="I71" s="1255"/>
      <c r="J71" s="1252"/>
      <c r="K71" s="1252"/>
      <c r="L71" s="1253"/>
      <c r="M71" s="1252"/>
      <c r="N71" s="1253"/>
      <c r="AM71" s="1254"/>
      <c r="AN71" s="243" t="s">
        <v>618</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537</v>
      </c>
      <c r="BQ72" s="1226"/>
      <c r="BR72" s="1226"/>
      <c r="BS72" s="1226"/>
      <c r="BT72" s="1226"/>
      <c r="BU72" s="1226"/>
      <c r="BV72" s="1226"/>
      <c r="BW72" s="1226"/>
      <c r="BX72" s="1226" t="s">
        <v>538</v>
      </c>
      <c r="BY72" s="1226"/>
      <c r="BZ72" s="1226"/>
      <c r="CA72" s="1226"/>
      <c r="CB72" s="1226"/>
      <c r="CC72" s="1226"/>
      <c r="CD72" s="1226"/>
      <c r="CE72" s="1226"/>
      <c r="CF72" s="1226" t="s">
        <v>539</v>
      </c>
      <c r="CG72" s="1226"/>
      <c r="CH72" s="1226"/>
      <c r="CI72" s="1226"/>
      <c r="CJ72" s="1226"/>
      <c r="CK72" s="1226"/>
      <c r="CL72" s="1226"/>
      <c r="CM72" s="1226"/>
      <c r="CN72" s="1226" t="s">
        <v>540</v>
      </c>
      <c r="CO72" s="1226"/>
      <c r="CP72" s="1226"/>
      <c r="CQ72" s="1226"/>
      <c r="CR72" s="1226"/>
      <c r="CS72" s="1226"/>
      <c r="CT72" s="1226"/>
      <c r="CU72" s="1226"/>
      <c r="CV72" s="1226" t="s">
        <v>541</v>
      </c>
      <c r="CW72" s="1226"/>
      <c r="CX72" s="1226"/>
      <c r="CY72" s="1226"/>
      <c r="CZ72" s="1226"/>
      <c r="DA72" s="1226"/>
      <c r="DB72" s="1226"/>
      <c r="DC72" s="1226"/>
    </row>
    <row r="73" spans="2:107" ht="13" x14ac:dyDescent="0.2">
      <c r="B73" s="247"/>
      <c r="G73" s="1227"/>
      <c r="H73" s="1227"/>
      <c r="I73" s="1227"/>
      <c r="J73" s="1227"/>
      <c r="K73" s="1256"/>
      <c r="L73" s="1256"/>
      <c r="M73" s="1256"/>
      <c r="N73" s="1256"/>
      <c r="AM73" s="1219"/>
      <c r="AN73" s="1230" t="s">
        <v>619</v>
      </c>
      <c r="AO73" s="1230"/>
      <c r="AP73" s="1230"/>
      <c r="AQ73" s="1230"/>
      <c r="AR73" s="1230"/>
      <c r="AS73" s="1230"/>
      <c r="AT73" s="1230"/>
      <c r="AU73" s="1230"/>
      <c r="AV73" s="1230"/>
      <c r="AW73" s="1230"/>
      <c r="AX73" s="1230"/>
      <c r="AY73" s="1230"/>
      <c r="AZ73" s="1230"/>
      <c r="BA73" s="1230"/>
      <c r="BB73" s="1230" t="s">
        <v>620</v>
      </c>
      <c r="BC73" s="1230"/>
      <c r="BD73" s="1230"/>
      <c r="BE73" s="1230"/>
      <c r="BF73" s="1230"/>
      <c r="BG73" s="1230"/>
      <c r="BH73" s="1230"/>
      <c r="BI73" s="1230"/>
      <c r="BJ73" s="1230"/>
      <c r="BK73" s="1230"/>
      <c r="BL73" s="1230"/>
      <c r="BM73" s="1230"/>
      <c r="BN73" s="1230"/>
      <c r="BO73" s="1230"/>
      <c r="BP73" s="1231">
        <v>61.6</v>
      </c>
      <c r="BQ73" s="1231"/>
      <c r="BR73" s="1231"/>
      <c r="BS73" s="1231"/>
      <c r="BT73" s="1231"/>
      <c r="BU73" s="1231"/>
      <c r="BV73" s="1231"/>
      <c r="BW73" s="1231"/>
      <c r="BX73" s="1231">
        <v>56.4</v>
      </c>
      <c r="BY73" s="1231"/>
      <c r="BZ73" s="1231"/>
      <c r="CA73" s="1231"/>
      <c r="CB73" s="1231"/>
      <c r="CC73" s="1231"/>
      <c r="CD73" s="1231"/>
      <c r="CE73" s="1231"/>
      <c r="CF73" s="1231">
        <v>60.9</v>
      </c>
      <c r="CG73" s="1231"/>
      <c r="CH73" s="1231"/>
      <c r="CI73" s="1231"/>
      <c r="CJ73" s="1231"/>
      <c r="CK73" s="1231"/>
      <c r="CL73" s="1231"/>
      <c r="CM73" s="1231"/>
      <c r="CN73" s="1231">
        <v>62.6</v>
      </c>
      <c r="CO73" s="1231"/>
      <c r="CP73" s="1231"/>
      <c r="CQ73" s="1231"/>
      <c r="CR73" s="1231"/>
      <c r="CS73" s="1231"/>
      <c r="CT73" s="1231"/>
      <c r="CU73" s="1231"/>
      <c r="CV73" s="1231">
        <v>64.5</v>
      </c>
      <c r="CW73" s="1231"/>
      <c r="CX73" s="1231"/>
      <c r="CY73" s="1231"/>
      <c r="CZ73" s="1231"/>
      <c r="DA73" s="1231"/>
      <c r="DB73" s="1231"/>
      <c r="DC73" s="1231"/>
    </row>
    <row r="74" spans="2:107" ht="13" x14ac:dyDescent="0.2">
      <c r="B74" s="247"/>
      <c r="G74" s="1227"/>
      <c r="H74" s="1227"/>
      <c r="I74" s="1227"/>
      <c r="J74" s="1227"/>
      <c r="K74" s="1256"/>
      <c r="L74" s="1256"/>
      <c r="M74" s="1256"/>
      <c r="N74" s="1256"/>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625</v>
      </c>
      <c r="BC75" s="1230"/>
      <c r="BD75" s="1230"/>
      <c r="BE75" s="1230"/>
      <c r="BF75" s="1230"/>
      <c r="BG75" s="1230"/>
      <c r="BH75" s="1230"/>
      <c r="BI75" s="1230"/>
      <c r="BJ75" s="1230"/>
      <c r="BK75" s="1230"/>
      <c r="BL75" s="1230"/>
      <c r="BM75" s="1230"/>
      <c r="BN75" s="1230"/>
      <c r="BO75" s="1230"/>
      <c r="BP75" s="1231">
        <v>4.3</v>
      </c>
      <c r="BQ75" s="1231"/>
      <c r="BR75" s="1231"/>
      <c r="BS75" s="1231"/>
      <c r="BT75" s="1231"/>
      <c r="BU75" s="1231"/>
      <c r="BV75" s="1231"/>
      <c r="BW75" s="1231"/>
      <c r="BX75" s="1231">
        <v>4.4000000000000004</v>
      </c>
      <c r="BY75" s="1231"/>
      <c r="BZ75" s="1231"/>
      <c r="CA75" s="1231"/>
      <c r="CB75" s="1231"/>
      <c r="CC75" s="1231"/>
      <c r="CD75" s="1231"/>
      <c r="CE75" s="1231"/>
      <c r="CF75" s="1231">
        <v>4.8</v>
      </c>
      <c r="CG75" s="1231"/>
      <c r="CH75" s="1231"/>
      <c r="CI75" s="1231"/>
      <c r="CJ75" s="1231"/>
      <c r="CK75" s="1231"/>
      <c r="CL75" s="1231"/>
      <c r="CM75" s="1231"/>
      <c r="CN75" s="1231">
        <v>4.9000000000000004</v>
      </c>
      <c r="CO75" s="1231"/>
      <c r="CP75" s="1231"/>
      <c r="CQ75" s="1231"/>
      <c r="CR75" s="1231"/>
      <c r="CS75" s="1231"/>
      <c r="CT75" s="1231"/>
      <c r="CU75" s="1231"/>
      <c r="CV75" s="1231">
        <v>4.9000000000000004</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56"/>
      <c r="L77" s="1256"/>
      <c r="M77" s="1256"/>
      <c r="N77" s="1256"/>
      <c r="AN77" s="1226" t="s">
        <v>622</v>
      </c>
      <c r="AO77" s="1226"/>
      <c r="AP77" s="1226"/>
      <c r="AQ77" s="1226"/>
      <c r="AR77" s="1226"/>
      <c r="AS77" s="1226"/>
      <c r="AT77" s="1226"/>
      <c r="AU77" s="1226"/>
      <c r="AV77" s="1226"/>
      <c r="AW77" s="1226"/>
      <c r="AX77" s="1226"/>
      <c r="AY77" s="1226"/>
      <c r="AZ77" s="1226"/>
      <c r="BA77" s="1226"/>
      <c r="BB77" s="1230" t="s">
        <v>620</v>
      </c>
      <c r="BC77" s="1230"/>
      <c r="BD77" s="1230"/>
      <c r="BE77" s="1230"/>
      <c r="BF77" s="1230"/>
      <c r="BG77" s="1230"/>
      <c r="BH77" s="1230"/>
      <c r="BI77" s="1230"/>
      <c r="BJ77" s="1230"/>
      <c r="BK77" s="1230"/>
      <c r="BL77" s="1230"/>
      <c r="BM77" s="1230"/>
      <c r="BN77" s="1230"/>
      <c r="BO77" s="1230"/>
      <c r="BP77" s="1231">
        <v>86.1</v>
      </c>
      <c r="BQ77" s="1231"/>
      <c r="BR77" s="1231"/>
      <c r="BS77" s="1231"/>
      <c r="BT77" s="1231"/>
      <c r="BU77" s="1231"/>
      <c r="BV77" s="1231"/>
      <c r="BW77" s="1231"/>
      <c r="BX77" s="1231">
        <v>72.8</v>
      </c>
      <c r="BY77" s="1231"/>
      <c r="BZ77" s="1231"/>
      <c r="CA77" s="1231"/>
      <c r="CB77" s="1231"/>
      <c r="CC77" s="1231"/>
      <c r="CD77" s="1231"/>
      <c r="CE77" s="1231"/>
      <c r="CF77" s="1231">
        <v>67.599999999999994</v>
      </c>
      <c r="CG77" s="1231"/>
      <c r="CH77" s="1231"/>
      <c r="CI77" s="1231"/>
      <c r="CJ77" s="1231"/>
      <c r="CK77" s="1231"/>
      <c r="CL77" s="1231"/>
      <c r="CM77" s="1231"/>
      <c r="CN77" s="1231">
        <v>63</v>
      </c>
      <c r="CO77" s="1231"/>
      <c r="CP77" s="1231"/>
      <c r="CQ77" s="1231"/>
      <c r="CR77" s="1231"/>
      <c r="CS77" s="1231"/>
      <c r="CT77" s="1231"/>
      <c r="CU77" s="1231"/>
      <c r="CV77" s="1231">
        <v>59.1</v>
      </c>
      <c r="CW77" s="1231"/>
      <c r="CX77" s="1231"/>
      <c r="CY77" s="1231"/>
      <c r="CZ77" s="1231"/>
      <c r="DA77" s="1231"/>
      <c r="DB77" s="1231"/>
      <c r="DC77" s="1231"/>
    </row>
    <row r="78" spans="2:107" ht="13" x14ac:dyDescent="0.2">
      <c r="B78" s="247"/>
      <c r="G78" s="1220"/>
      <c r="H78" s="1220"/>
      <c r="I78" s="1220"/>
      <c r="J78" s="1220"/>
      <c r="K78" s="1256"/>
      <c r="L78" s="1256"/>
      <c r="M78" s="1256"/>
      <c r="N78" s="1256"/>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57"/>
      <c r="L79" s="1257"/>
      <c r="M79" s="1257"/>
      <c r="N79" s="1257"/>
      <c r="AN79" s="1226"/>
      <c r="AO79" s="1226"/>
      <c r="AP79" s="1226"/>
      <c r="AQ79" s="1226"/>
      <c r="AR79" s="1226"/>
      <c r="AS79" s="1226"/>
      <c r="AT79" s="1226"/>
      <c r="AU79" s="1226"/>
      <c r="AV79" s="1226"/>
      <c r="AW79" s="1226"/>
      <c r="AX79" s="1226"/>
      <c r="AY79" s="1226"/>
      <c r="AZ79" s="1226"/>
      <c r="BA79" s="1226"/>
      <c r="BB79" s="1230" t="s">
        <v>625</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7.1</v>
      </c>
      <c r="BY79" s="1231"/>
      <c r="BZ79" s="1231"/>
      <c r="CA79" s="1231"/>
      <c r="CB79" s="1231"/>
      <c r="CC79" s="1231"/>
      <c r="CD79" s="1231"/>
      <c r="CE79" s="1231"/>
      <c r="CF79" s="1231">
        <v>6.8</v>
      </c>
      <c r="CG79" s="1231"/>
      <c r="CH79" s="1231"/>
      <c r="CI79" s="1231"/>
      <c r="CJ79" s="1231"/>
      <c r="CK79" s="1231"/>
      <c r="CL79" s="1231"/>
      <c r="CM79" s="1231"/>
      <c r="CN79" s="1231">
        <v>6.6</v>
      </c>
      <c r="CO79" s="1231"/>
      <c r="CP79" s="1231"/>
      <c r="CQ79" s="1231"/>
      <c r="CR79" s="1231"/>
      <c r="CS79" s="1231"/>
      <c r="CT79" s="1231"/>
      <c r="CU79" s="1231"/>
      <c r="CV79" s="1231">
        <v>6.4</v>
      </c>
      <c r="CW79" s="1231"/>
      <c r="CX79" s="1231"/>
      <c r="CY79" s="1231"/>
      <c r="CZ79" s="1231"/>
      <c r="DA79" s="1231"/>
      <c r="DB79" s="1231"/>
      <c r="DC79" s="1231"/>
    </row>
    <row r="80" spans="2:107" ht="13" x14ac:dyDescent="0.2">
      <c r="B80" s="247"/>
      <c r="G80" s="1220"/>
      <c r="H80" s="1220"/>
      <c r="I80" s="1233"/>
      <c r="J80" s="1233"/>
      <c r="K80" s="1257"/>
      <c r="L80" s="1257"/>
      <c r="M80" s="1257"/>
      <c r="N80" s="1257"/>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58"/>
      <c r="L82" s="1258"/>
      <c r="M82" s="1258"/>
      <c r="N82" s="1258"/>
      <c r="AQ82" s="1258"/>
      <c r="AR82" s="1258"/>
      <c r="AS82" s="1258"/>
      <c r="AT82" s="1258"/>
      <c r="BC82" s="1258"/>
      <c r="BD82" s="1258"/>
      <c r="BE82" s="1258"/>
      <c r="BF82" s="1258"/>
      <c r="BO82" s="1258"/>
      <c r="BP82" s="1258"/>
      <c r="BQ82" s="1258"/>
      <c r="BR82" s="1258"/>
      <c r="CA82" s="1258"/>
      <c r="CB82" s="1258"/>
      <c r="CC82" s="1258"/>
      <c r="CD82" s="1258"/>
      <c r="CM82" s="1258"/>
      <c r="CN82" s="1258"/>
      <c r="CO82" s="1258"/>
      <c r="CP82" s="1258"/>
      <c r="CY82" s="1258"/>
      <c r="CZ82" s="1258"/>
      <c r="DA82" s="1258"/>
      <c r="DB82" s="1258"/>
      <c r="DC82" s="1258"/>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wdKvtvbpxklCqwjGwG3NZPB65ELEwqPgdahM/50AEmVn8Nu+I2o/+eA18BfF0T4i1sutJ7naJqst6gtdJ/+H8g==" saltValue="XmwO5wDxx339xXRDc7nXD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487</v>
      </c>
    </row>
  </sheetData>
  <sheetProtection algorithmName="SHA-512" hashValue="KtA9gbTlE2iTOT9bdme73pk8BcUyenogvOB9r/T1AYuIqAqMSEpplpHwgHxcMDf5esMEEQMou0dI2LmACeDOXQ==" saltValue="W+r1i4Byr7DKwdzcI5q5p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487</v>
      </c>
    </row>
  </sheetData>
  <sheetProtection algorithmName="SHA-512" hashValue="IqSvgB+8UkH+lI3aGVWletgCXHGuqVQUZGsIso9BWjxNtIkquMJLCxIMPz3N4Jy/ZBBMY9tMhofKfsoUmx/cCA==" saltValue="OJ5xpidckyBF0bFgupm/j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536</v>
      </c>
      <c r="G2" s="137"/>
      <c r="H2" s="138"/>
    </row>
    <row r="3" spans="1:8" x14ac:dyDescent="0.2">
      <c r="A3" s="134" t="s">
        <v>529</v>
      </c>
      <c r="B3" s="139"/>
      <c r="C3" s="140"/>
      <c r="D3" s="141">
        <v>78366</v>
      </c>
      <c r="E3" s="142"/>
      <c r="F3" s="143">
        <v>58766</v>
      </c>
      <c r="G3" s="144"/>
      <c r="H3" s="145"/>
    </row>
    <row r="4" spans="1:8" x14ac:dyDescent="0.2">
      <c r="A4" s="146"/>
      <c r="B4" s="147"/>
      <c r="C4" s="148"/>
      <c r="D4" s="149">
        <v>39044</v>
      </c>
      <c r="E4" s="150"/>
      <c r="F4" s="151">
        <v>29363</v>
      </c>
      <c r="G4" s="152"/>
      <c r="H4" s="153"/>
    </row>
    <row r="5" spans="1:8" x14ac:dyDescent="0.2">
      <c r="A5" s="134" t="s">
        <v>531</v>
      </c>
      <c r="B5" s="139"/>
      <c r="C5" s="140"/>
      <c r="D5" s="141">
        <v>75099</v>
      </c>
      <c r="E5" s="142"/>
      <c r="F5" s="143">
        <v>62482</v>
      </c>
      <c r="G5" s="144"/>
      <c r="H5" s="145"/>
    </row>
    <row r="6" spans="1:8" x14ac:dyDescent="0.2">
      <c r="A6" s="146"/>
      <c r="B6" s="147"/>
      <c r="C6" s="148"/>
      <c r="D6" s="149">
        <v>40652</v>
      </c>
      <c r="E6" s="150"/>
      <c r="F6" s="151">
        <v>34626</v>
      </c>
      <c r="G6" s="152"/>
      <c r="H6" s="153"/>
    </row>
    <row r="7" spans="1:8" x14ac:dyDescent="0.2">
      <c r="A7" s="134" t="s">
        <v>532</v>
      </c>
      <c r="B7" s="139"/>
      <c r="C7" s="140"/>
      <c r="D7" s="141">
        <v>77330</v>
      </c>
      <c r="E7" s="142"/>
      <c r="F7" s="143">
        <v>59288</v>
      </c>
      <c r="G7" s="144"/>
      <c r="H7" s="145"/>
    </row>
    <row r="8" spans="1:8" x14ac:dyDescent="0.2">
      <c r="A8" s="146"/>
      <c r="B8" s="147"/>
      <c r="C8" s="148"/>
      <c r="D8" s="149">
        <v>42132</v>
      </c>
      <c r="E8" s="150"/>
      <c r="F8" s="151">
        <v>32670</v>
      </c>
      <c r="G8" s="152"/>
      <c r="H8" s="153"/>
    </row>
    <row r="9" spans="1:8" x14ac:dyDescent="0.2">
      <c r="A9" s="134" t="s">
        <v>533</v>
      </c>
      <c r="B9" s="139"/>
      <c r="C9" s="140"/>
      <c r="D9" s="141">
        <v>73550</v>
      </c>
      <c r="E9" s="142"/>
      <c r="F9" s="143">
        <v>63490</v>
      </c>
      <c r="G9" s="144"/>
      <c r="H9" s="145"/>
    </row>
    <row r="10" spans="1:8" x14ac:dyDescent="0.2">
      <c r="A10" s="146"/>
      <c r="B10" s="147"/>
      <c r="C10" s="148"/>
      <c r="D10" s="149">
        <v>34919</v>
      </c>
      <c r="E10" s="150"/>
      <c r="F10" s="151">
        <v>35347</v>
      </c>
      <c r="G10" s="152"/>
      <c r="H10" s="153"/>
    </row>
    <row r="11" spans="1:8" x14ac:dyDescent="0.2">
      <c r="A11" s="134" t="s">
        <v>534</v>
      </c>
      <c r="B11" s="139"/>
      <c r="C11" s="140"/>
      <c r="D11" s="141">
        <v>92216</v>
      </c>
      <c r="E11" s="142"/>
      <c r="F11" s="143">
        <v>68481</v>
      </c>
      <c r="G11" s="144"/>
      <c r="H11" s="145"/>
    </row>
    <row r="12" spans="1:8" x14ac:dyDescent="0.2">
      <c r="A12" s="146"/>
      <c r="B12" s="147"/>
      <c r="C12" s="154"/>
      <c r="D12" s="149">
        <v>50315</v>
      </c>
      <c r="E12" s="150"/>
      <c r="F12" s="151">
        <v>38966</v>
      </c>
      <c r="G12" s="152"/>
      <c r="H12" s="153"/>
    </row>
    <row r="13" spans="1:8" x14ac:dyDescent="0.2">
      <c r="A13" s="134"/>
      <c r="B13" s="139"/>
      <c r="C13" s="140"/>
      <c r="D13" s="141">
        <v>79312</v>
      </c>
      <c r="E13" s="142"/>
      <c r="F13" s="143">
        <v>62501</v>
      </c>
      <c r="G13" s="155"/>
      <c r="H13" s="145"/>
    </row>
    <row r="14" spans="1:8" x14ac:dyDescent="0.2">
      <c r="A14" s="146"/>
      <c r="B14" s="147"/>
      <c r="C14" s="148"/>
      <c r="D14" s="149">
        <v>41412</v>
      </c>
      <c r="E14" s="150"/>
      <c r="F14" s="151">
        <v>34194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7.0000000000000007E-2</v>
      </c>
      <c r="C19" s="156">
        <f>ROUND(VALUE(SUBSTITUTE(実質収支比率等に係る経年分析!G$48,"▲","-")),2)</f>
        <v>0.22</v>
      </c>
      <c r="D19" s="156">
        <f>ROUND(VALUE(SUBSTITUTE(実質収支比率等に係る経年分析!H$48,"▲","-")),2)</f>
        <v>0.25</v>
      </c>
      <c r="E19" s="156">
        <f>ROUND(VALUE(SUBSTITUTE(実質収支比率等に係る経年分析!I$48,"▲","-")),2)</f>
        <v>0.33</v>
      </c>
      <c r="F19" s="156">
        <f>ROUND(VALUE(SUBSTITUTE(実質収支比率等に係る経年分析!J$48,"▲","-")),2)</f>
        <v>0.3</v>
      </c>
    </row>
    <row r="20" spans="1:11" x14ac:dyDescent="0.2">
      <c r="A20" s="156" t="s">
        <v>53</v>
      </c>
      <c r="B20" s="156">
        <f>ROUND(VALUE(SUBSTITUTE(実質収支比率等に係る経年分析!F$47,"▲","-")),2)</f>
        <v>1.86</v>
      </c>
      <c r="C20" s="156">
        <f>ROUND(VALUE(SUBSTITUTE(実質収支比率等に係る経年分析!G$47,"▲","-")),2)</f>
        <v>3.16</v>
      </c>
      <c r="D20" s="156">
        <f>ROUND(VALUE(SUBSTITUTE(実質収支比率等に係る経年分析!H$47,"▲","-")),2)</f>
        <v>3.47</v>
      </c>
      <c r="E20" s="156">
        <f>ROUND(VALUE(SUBSTITUTE(実質収支比率等に係る経年分析!I$47,"▲","-")),2)</f>
        <v>3.24</v>
      </c>
      <c r="F20" s="156">
        <f>ROUND(VALUE(SUBSTITUTE(実質収支比率等に係る経年分析!J$47,"▲","-")),2)</f>
        <v>3.06</v>
      </c>
    </row>
    <row r="21" spans="1:11" x14ac:dyDescent="0.2">
      <c r="A21" s="156" t="s">
        <v>54</v>
      </c>
      <c r="B21" s="156">
        <f>IF(ISNUMBER(VALUE(SUBSTITUTE(実質収支比率等に係る経年分析!F$49,"▲","-"))),ROUND(VALUE(SUBSTITUTE(実質収支比率等に係る経年分析!F$49,"▲","-")),2),NA())</f>
        <v>-0.97</v>
      </c>
      <c r="C21" s="156">
        <f>IF(ISNUMBER(VALUE(SUBSTITUTE(実質収支比率等に係る経年分析!G$49,"▲","-"))),ROUND(VALUE(SUBSTITUTE(実質収支比率等に係る経年分析!G$49,"▲","-")),2),NA())</f>
        <v>1.53</v>
      </c>
      <c r="D21" s="156">
        <f>IF(ISNUMBER(VALUE(SUBSTITUTE(実質収支比率等に係る経年分析!H$49,"▲","-"))),ROUND(VALUE(SUBSTITUTE(実質収支比率等に係る経年分析!H$49,"▲","-")),2),NA())</f>
        <v>0.25</v>
      </c>
      <c r="E21" s="156">
        <f>IF(ISNUMBER(VALUE(SUBSTITUTE(実質収支比率等に係る経年分析!I$49,"▲","-"))),ROUND(VALUE(SUBSTITUTE(実質収支比率等に係る経年分析!I$49,"▲","-")),2),NA())</f>
        <v>-0.11</v>
      </c>
      <c r="F21" s="156">
        <f>IF(ISNUMBER(VALUE(SUBSTITUTE(実質収支比率等に係る経年分析!J$49,"▲","-"))),ROUND(VALUE(SUBSTITUTE(実質収支比率等に係る経年分析!J$49,"▲","-")),2),NA())</f>
        <v>-0.14000000000000001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0.84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0.94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0.97</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0.96</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高速鉄道事業会計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1.38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0.72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0.71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0.76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0.8</v>
      </c>
    </row>
    <row r="30" spans="1:11" x14ac:dyDescent="0.2">
      <c r="A30" s="157" t="str">
        <f>IF(連結実質赤字比率に係る赤字・黒字の構成分析!C$40="",NA(),連結実質赤字比率に係る赤字・黒字の構成分析!C$40)</f>
        <v>介護保険事業費</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0.96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0.56000000000000005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1.25</v>
      </c>
    </row>
    <row r="31" spans="1:11" x14ac:dyDescent="0.2">
      <c r="A31" s="157" t="str">
        <f>IF(連結実質赤字比率に係る赤字・黒字の構成分析!C$39="",NA(),連結実質赤字比率に係る赤字・黒字の構成分析!C$39)</f>
        <v>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3.33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1.39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1.28</v>
      </c>
    </row>
    <row r="32" spans="1:11" x14ac:dyDescent="0.2">
      <c r="A32" s="157" t="str">
        <f>IF(連結実質赤字比率に係る赤字・黒字の構成分析!C$38="",NA(),連結実質赤字比率に係る赤字・黒字の構成分析!C$38)</f>
        <v>市街地再開発事業費</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1.83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1.82</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6.06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6.41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6.81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5.86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5.38</v>
      </c>
    </row>
    <row r="34" spans="1:16" x14ac:dyDescent="0.2">
      <c r="A34" s="157" t="str">
        <f>IF(連結実質赤字比率に係る赤字・黒字の構成分析!C$36="",NA(),連結実質赤字比率に係る赤字・黒字の構成分析!C$36)</f>
        <v>港湾事業会計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8.94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9.44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9.16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6.36</v>
      </c>
    </row>
    <row r="35" spans="1:16" x14ac:dyDescent="0.2">
      <c r="A35" s="157" t="str">
        <f>IF(連結実質赤字比率に係る赤字・黒字の構成分析!C$35="",NA(),連結実質赤字比率に係る赤字・黒字の構成分析!C$35)</f>
        <v>新都市整備事業会計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27.83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24.43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24.27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26.56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22.44</v>
      </c>
    </row>
    <row r="36" spans="1:16" x14ac:dyDescent="0.2">
      <c r="A36" s="157" t="str">
        <f>IF(連結実質赤字比率に係る赤字・黒字の構成分析!C$34="",NA(),連結実質赤字比率に係る赤字・黒字の構成分析!C$34)</f>
        <v>自動車事業会計</v>
      </c>
      <c r="B36" s="157">
        <f>IF(ROUND(VALUE(SUBSTITUTE(連結実質赤字比率に係る赤字・黒字の構成分析!F$34,"▲", "-")), 2) &lt; 0, ABS(ROUND(VALUE(SUBSTITUTE(連結実質赤字比率に係る赤字・黒字の構成分析!F$34,"▲", "-")), 2)), NA())</f>
        <v>0.27</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0.35</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0.37</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0.37</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0.38</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85784</v>
      </c>
      <c r="E42" s="158"/>
      <c r="F42" s="158"/>
      <c r="G42" s="158">
        <f>'実質公債費比率（分子）の構造'!L$52</f>
        <v>86057</v>
      </c>
      <c r="H42" s="158"/>
      <c r="I42" s="158"/>
      <c r="J42" s="158">
        <f>'実質公債費比率（分子）の構造'!M$52</f>
        <v>83845</v>
      </c>
      <c r="K42" s="158"/>
      <c r="L42" s="158"/>
      <c r="M42" s="158">
        <f>'実質公債費比率（分子）の構造'!N$52</f>
        <v>87538</v>
      </c>
      <c r="N42" s="158"/>
      <c r="O42" s="158"/>
      <c r="P42" s="158">
        <f>'実質公債費比率（分子）の構造'!O$52</f>
        <v>81188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579</v>
      </c>
      <c r="C44" s="158"/>
      <c r="D44" s="158"/>
      <c r="E44" s="158">
        <f>'実質公債費比率（分子）の構造'!L$50</f>
        <v>620</v>
      </c>
      <c r="F44" s="158"/>
      <c r="G44" s="158"/>
      <c r="H44" s="158">
        <f>'実質公債費比率（分子）の構造'!M$50</f>
        <v>616</v>
      </c>
      <c r="I44" s="158"/>
      <c r="J44" s="158"/>
      <c r="K44" s="158">
        <f>'実質公債費比率（分子）の構造'!N$50</f>
        <v>990</v>
      </c>
      <c r="L44" s="158"/>
      <c r="M44" s="158"/>
      <c r="N44" s="158">
        <f>'実質公債費比率（分子）の構造'!O$50</f>
        <v>920</v>
      </c>
      <c r="O44" s="158"/>
      <c r="P44" s="158"/>
    </row>
    <row r="45" spans="1:16" x14ac:dyDescent="0.2">
      <c r="A45" s="158" t="s">
        <v>63</v>
      </c>
      <c r="B45" s="158">
        <f>'実質公債費比率（分子）の構造'!K$49</f>
        <v>144</v>
      </c>
      <c r="C45" s="158"/>
      <c r="D45" s="158"/>
      <c r="E45" s="158">
        <f>'実質公債費比率（分子）の構造'!L$49</f>
        <v>12</v>
      </c>
      <c r="F45" s="158"/>
      <c r="G45" s="158"/>
      <c r="H45" s="158">
        <f>'実質公債費比率（分子）の構造'!M$49</f>
        <v>12</v>
      </c>
      <c r="I45" s="158"/>
      <c r="J45" s="158"/>
      <c r="K45" s="158">
        <f>'実質公債費比率（分子）の構造'!N$49</f>
        <v>12</v>
      </c>
      <c r="L45" s="158"/>
      <c r="M45" s="158"/>
      <c r="N45" s="158">
        <f>'実質公債費比率（分子）の構造'!O$49</f>
        <v>10</v>
      </c>
      <c r="O45" s="158"/>
      <c r="P45" s="158"/>
    </row>
    <row r="46" spans="1:16" x14ac:dyDescent="0.2">
      <c r="A46" s="158" t="s">
        <v>64</v>
      </c>
      <c r="B46" s="158">
        <f>'実質公債費比率（分子）の構造'!K$48</f>
        <v>15527</v>
      </c>
      <c r="C46" s="158"/>
      <c r="D46" s="158"/>
      <c r="E46" s="158">
        <f>'実質公債費比率（分子）の構造'!L$48</f>
        <v>16277</v>
      </c>
      <c r="F46" s="158"/>
      <c r="G46" s="158"/>
      <c r="H46" s="158">
        <f>'実質公債費比率（分子）の構造'!M$48</f>
        <v>15801</v>
      </c>
      <c r="I46" s="158"/>
      <c r="J46" s="158"/>
      <c r="K46" s="158">
        <f>'実質公債費比率（分子）の構造'!N$48</f>
        <v>17119</v>
      </c>
      <c r="L46" s="158"/>
      <c r="M46" s="158"/>
      <c r="N46" s="158">
        <f>'実質公債費比率（分子）の構造'!O$48</f>
        <v>13510</v>
      </c>
      <c r="O46" s="158"/>
      <c r="P46" s="158"/>
    </row>
    <row r="47" spans="1:16" x14ac:dyDescent="0.2">
      <c r="A47" s="158" t="s">
        <v>12</v>
      </c>
      <c r="B47" s="158">
        <f>'実質公債費比率（分子）の構造'!K$47</f>
        <v>44716</v>
      </c>
      <c r="C47" s="158"/>
      <c r="D47" s="158"/>
      <c r="E47" s="158">
        <f>'実質公債費比率（分子）の構造'!L$47</f>
        <v>46696</v>
      </c>
      <c r="F47" s="158"/>
      <c r="G47" s="158"/>
      <c r="H47" s="158">
        <f>'実質公債費比率（分子）の構造'!M$47</f>
        <v>48432</v>
      </c>
      <c r="I47" s="158"/>
      <c r="J47" s="158"/>
      <c r="K47" s="158">
        <f>'実質公債費比率（分子）の構造'!N$47</f>
        <v>49851</v>
      </c>
      <c r="L47" s="158"/>
      <c r="M47" s="158"/>
      <c r="N47" s="158">
        <f>'実質公債費比率（分子）の構造'!O$47</f>
        <v>52202</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43314</v>
      </c>
      <c r="C49" s="158"/>
      <c r="D49" s="158"/>
      <c r="E49" s="158">
        <f>'実質公債費比率（分子）の構造'!L$45</f>
        <v>40219</v>
      </c>
      <c r="F49" s="158"/>
      <c r="G49" s="158"/>
      <c r="H49" s="158">
        <f>'実質公債費比率（分子）の構造'!M$45</f>
        <v>39836</v>
      </c>
      <c r="I49" s="158"/>
      <c r="J49" s="158"/>
      <c r="K49" s="158">
        <f>'実質公債費比率（分子）の構造'!N$45</f>
        <v>39953</v>
      </c>
      <c r="L49" s="158"/>
      <c r="M49" s="158"/>
      <c r="N49" s="158">
        <f>'実質公債費比率（分子）の構造'!O$45</f>
        <v>33476</v>
      </c>
      <c r="O49" s="158"/>
      <c r="P49" s="158"/>
    </row>
    <row r="50" spans="1:16" x14ac:dyDescent="0.2">
      <c r="A50" s="158" t="s">
        <v>67</v>
      </c>
      <c r="B50" s="158" t="e">
        <f>NA()</f>
        <v>#N/A</v>
      </c>
      <c r="C50" s="158">
        <f>IF(ISNUMBER('実質公債費比率（分子）の構造'!K$53),'実質公債費比率（分子）の構造'!K$53,NA())</f>
        <v>18496</v>
      </c>
      <c r="D50" s="158" t="e">
        <f>NA()</f>
        <v>#N/A</v>
      </c>
      <c r="E50" s="158" t="e">
        <f>NA()</f>
        <v>#N/A</v>
      </c>
      <c r="F50" s="158">
        <f>IF(ISNUMBER('実質公債費比率（分子）の構造'!L$53),'実質公債費比率（分子）の構造'!L$53,NA())</f>
        <v>17767</v>
      </c>
      <c r="G50" s="158" t="e">
        <f>NA()</f>
        <v>#N/A</v>
      </c>
      <c r="H50" s="158" t="e">
        <f>NA()</f>
        <v>#N/A</v>
      </c>
      <c r="I50" s="158">
        <f>IF(ISNUMBER('実質公債費比率（分子）の構造'!M$53),'実質公債費比率（分子）の構造'!M$53,NA())</f>
        <v>20852</v>
      </c>
      <c r="J50" s="158" t="e">
        <f>NA()</f>
        <v>#N/A</v>
      </c>
      <c r="K50" s="158" t="e">
        <f>NA()</f>
        <v>#N/A</v>
      </c>
      <c r="L50" s="158">
        <f>IF(ISNUMBER('実質公債費比率（分子）の構造'!N$53),'実質公債費比率（分子）の構造'!N$53,NA())</f>
        <v>20387</v>
      </c>
      <c r="M50" s="158" t="e">
        <f>NA()</f>
        <v>#N/A</v>
      </c>
      <c r="N50" s="158" t="e">
        <f>NA()</f>
        <v>#N/A</v>
      </c>
      <c r="O50" s="158">
        <f>IF(ISNUMBER('実質公債費比率（分子）の構造'!O$53),'実質公債費比率（分子）の構造'!O$53,NA())</f>
        <v>18930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804996</v>
      </c>
      <c r="E56" s="157"/>
      <c r="F56" s="157"/>
      <c r="G56" s="157">
        <f>'将来負担比率（分子）の構造'!J$52</f>
        <v>817714</v>
      </c>
      <c r="H56" s="157"/>
      <c r="I56" s="157"/>
      <c r="J56" s="157">
        <f>'将来負担比率（分子）の構造'!K$52</f>
        <v>816493</v>
      </c>
      <c r="K56" s="157"/>
      <c r="L56" s="157"/>
      <c r="M56" s="157">
        <f>'将来負担比率（分子）の構造'!L$52</f>
        <v>803890</v>
      </c>
      <c r="N56" s="157"/>
      <c r="O56" s="157"/>
      <c r="P56" s="157">
        <f>'将来負担比率（分子）の構造'!M$52</f>
        <v>780507</v>
      </c>
    </row>
    <row r="57" spans="1:16" x14ac:dyDescent="0.2">
      <c r="A57" s="157" t="s">
        <v>42</v>
      </c>
      <c r="B57" s="157"/>
      <c r="C57" s="157"/>
      <c r="D57" s="157">
        <f>'将来負担比率（分子）の構造'!I$51</f>
        <v>207734</v>
      </c>
      <c r="E57" s="157"/>
      <c r="F57" s="157"/>
      <c r="G57" s="157">
        <f>'将来負担比率（分子）の構造'!J$51</f>
        <v>208776</v>
      </c>
      <c r="H57" s="157"/>
      <c r="I57" s="157"/>
      <c r="J57" s="157">
        <f>'将来負担比率（分子）の構造'!K$51</f>
        <v>200650</v>
      </c>
      <c r="K57" s="157"/>
      <c r="L57" s="157"/>
      <c r="M57" s="157">
        <f>'将来負担比率（分子）の構造'!L$51</f>
        <v>198910</v>
      </c>
      <c r="N57" s="157"/>
      <c r="O57" s="157"/>
      <c r="P57" s="157">
        <f>'将来負担比率（分子）の構造'!M$51</f>
        <v>197912</v>
      </c>
    </row>
    <row r="58" spans="1:16" x14ac:dyDescent="0.2">
      <c r="A58" s="157" t="s">
        <v>41</v>
      </c>
      <c r="B58" s="157"/>
      <c r="C58" s="157"/>
      <c r="D58" s="157">
        <f>'将来負担比率（分子）の構造'!I$50</f>
        <v>334226</v>
      </c>
      <c r="E58" s="157"/>
      <c r="F58" s="157"/>
      <c r="G58" s="157">
        <f>'将来負担比率（分子）の構造'!J$50</f>
        <v>388248</v>
      </c>
      <c r="H58" s="157"/>
      <c r="I58" s="157"/>
      <c r="J58" s="157">
        <f>'将来負担比率（分子）の構造'!K$50</f>
        <v>427679</v>
      </c>
      <c r="K58" s="157"/>
      <c r="L58" s="157"/>
      <c r="M58" s="157">
        <f>'将来負担比率（分子）の構造'!L$50</f>
        <v>456435</v>
      </c>
      <c r="N58" s="157"/>
      <c r="O58" s="157"/>
      <c r="P58" s="157">
        <f>'将来負担比率（分子）の構造'!M$50</f>
        <v>488243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2629</v>
      </c>
      <c r="C61" s="157"/>
      <c r="D61" s="157"/>
      <c r="E61" s="157">
        <f>'将来負担比率（分子）の構造'!J$46</f>
        <v>348</v>
      </c>
      <c r="F61" s="157"/>
      <c r="G61" s="157"/>
      <c r="H61" s="157">
        <f>'将来負担比率（分子）の構造'!K$46</f>
        <v>1006</v>
      </c>
      <c r="I61" s="157"/>
      <c r="J61" s="157"/>
      <c r="K61" s="157">
        <f>'将来負担比率（分子）の構造'!L$46</f>
        <v>1664</v>
      </c>
      <c r="L61" s="157"/>
      <c r="M61" s="157"/>
      <c r="N61" s="157">
        <f>'将来負担比率（分子）の構造'!M$46</f>
        <v>1002</v>
      </c>
      <c r="O61" s="157"/>
      <c r="P61" s="157"/>
    </row>
    <row r="62" spans="1:16" x14ac:dyDescent="0.2">
      <c r="A62" s="157" t="s">
        <v>35</v>
      </c>
      <c r="B62" s="157">
        <f>'将来負担比率（分子）の構造'!I$45</f>
        <v>126295</v>
      </c>
      <c r="C62" s="157"/>
      <c r="D62" s="157"/>
      <c r="E62" s="157">
        <f>'将来負担比率（分子）の構造'!J$45</f>
        <v>124080</v>
      </c>
      <c r="F62" s="157"/>
      <c r="G62" s="157"/>
      <c r="H62" s="157">
        <f>'将来負担比率（分子）の構造'!K$45</f>
        <v>120572</v>
      </c>
      <c r="I62" s="157"/>
      <c r="J62" s="157"/>
      <c r="K62" s="157">
        <f>'将来負担比率（分子）の構造'!L$45</f>
        <v>125071</v>
      </c>
      <c r="L62" s="157"/>
      <c r="M62" s="157"/>
      <c r="N62" s="157">
        <f>'将来負担比率（分子）の構造'!M$45</f>
        <v>123855</v>
      </c>
      <c r="O62" s="157"/>
      <c r="P62" s="157"/>
    </row>
    <row r="63" spans="1:16" x14ac:dyDescent="0.2">
      <c r="A63" s="157" t="s">
        <v>34</v>
      </c>
      <c r="B63" s="157">
        <f>'将来負担比率（分子）の構造'!I$44</f>
        <v>162</v>
      </c>
      <c r="C63" s="157"/>
      <c r="D63" s="157"/>
      <c r="E63" s="157">
        <f>'将来負担比率（分子）の構造'!J$44</f>
        <v>154</v>
      </c>
      <c r="F63" s="157"/>
      <c r="G63" s="157"/>
      <c r="H63" s="157">
        <f>'将来負担比率（分子）の構造'!K$44</f>
        <v>145</v>
      </c>
      <c r="I63" s="157"/>
      <c r="J63" s="157"/>
      <c r="K63" s="157">
        <f>'将来負担比率（分子）の構造'!L$44</f>
        <v>134</v>
      </c>
      <c r="L63" s="157"/>
      <c r="M63" s="157"/>
      <c r="N63" s="157">
        <f>'将来負担比率（分子）の構造'!M$44</f>
        <v>125</v>
      </c>
      <c r="O63" s="157"/>
      <c r="P63" s="157"/>
    </row>
    <row r="64" spans="1:16" x14ac:dyDescent="0.2">
      <c r="A64" s="157" t="s">
        <v>33</v>
      </c>
      <c r="B64" s="157">
        <f>'将来負担比率（分子）の構造'!I$43</f>
        <v>144417</v>
      </c>
      <c r="C64" s="157"/>
      <c r="D64" s="157"/>
      <c r="E64" s="157">
        <f>'将来負担比率（分子）の構造'!J$43</f>
        <v>163536</v>
      </c>
      <c r="F64" s="157"/>
      <c r="G64" s="157"/>
      <c r="H64" s="157">
        <f>'将来負担比率（分子）の構造'!K$43</f>
        <v>180870</v>
      </c>
      <c r="I64" s="157"/>
      <c r="J64" s="157"/>
      <c r="K64" s="157">
        <f>'将来負担比率（分子）の構造'!L$43</f>
        <v>186873</v>
      </c>
      <c r="L64" s="157"/>
      <c r="M64" s="157"/>
      <c r="N64" s="157">
        <f>'将来負担比率（分子）の構造'!M$43</f>
        <v>193582</v>
      </c>
      <c r="O64" s="157"/>
      <c r="P64" s="157"/>
    </row>
    <row r="65" spans="1:16" x14ac:dyDescent="0.2">
      <c r="A65" s="157" t="s">
        <v>32</v>
      </c>
      <c r="B65" s="157">
        <f>'将来負担比率（分子）の構造'!I$42</f>
        <v>9266</v>
      </c>
      <c r="C65" s="157"/>
      <c r="D65" s="157"/>
      <c r="E65" s="157">
        <f>'将来負担比率（分子）の構造'!J$42</f>
        <v>8137</v>
      </c>
      <c r="F65" s="157"/>
      <c r="G65" s="157"/>
      <c r="H65" s="157">
        <f>'将来負担比率（分子）の構造'!K$42</f>
        <v>7313</v>
      </c>
      <c r="I65" s="157"/>
      <c r="J65" s="157"/>
      <c r="K65" s="157">
        <f>'将来負担比率（分子）の構造'!L$42</f>
        <v>6152</v>
      </c>
      <c r="L65" s="157"/>
      <c r="M65" s="157"/>
      <c r="N65" s="157">
        <f>'将来負担比率（分子）の構造'!M$42</f>
        <v>6074</v>
      </c>
      <c r="O65" s="157"/>
      <c r="P65" s="157"/>
    </row>
    <row r="66" spans="1:16" x14ac:dyDescent="0.2">
      <c r="A66" s="157" t="s">
        <v>31</v>
      </c>
      <c r="B66" s="157">
        <f>'将来負担比率（分子）の構造'!I$41</f>
        <v>1302898</v>
      </c>
      <c r="C66" s="157"/>
      <c r="D66" s="157"/>
      <c r="E66" s="157">
        <f>'将来負担比率（分子）の構造'!J$41</f>
        <v>1347560</v>
      </c>
      <c r="F66" s="157"/>
      <c r="G66" s="157"/>
      <c r="H66" s="157">
        <f>'将来負担比率（分子）の構造'!K$41</f>
        <v>1375102</v>
      </c>
      <c r="I66" s="157"/>
      <c r="J66" s="157"/>
      <c r="K66" s="157">
        <f>'将来負担比率（分子）の構造'!L$41</f>
        <v>1390372</v>
      </c>
      <c r="L66" s="157"/>
      <c r="M66" s="157"/>
      <c r="N66" s="157">
        <f>'将来負担比率（分子）の構造'!M$41</f>
        <v>1407284</v>
      </c>
      <c r="O66" s="157"/>
      <c r="P66" s="157"/>
    </row>
    <row r="67" spans="1:16" x14ac:dyDescent="0.2">
      <c r="A67" s="157" t="s">
        <v>71</v>
      </c>
      <c r="B67" s="157" t="e">
        <f>NA()</f>
        <v>#N/A</v>
      </c>
      <c r="C67" s="157">
        <f>IF(ISNUMBER('将来負担比率（分子）の構造'!I$53), IF('将来負担比率（分子）の構造'!I$53 &lt; 0, 0, '将来負担比率（分子）の構造'!I$53), NA())</f>
        <v>238712</v>
      </c>
      <c r="D67" s="157" t="e">
        <f>NA()</f>
        <v>#N/A</v>
      </c>
      <c r="E67" s="157" t="e">
        <f>NA()</f>
        <v>#N/A</v>
      </c>
      <c r="F67" s="157">
        <f>IF(ISNUMBER('将来負担比率（分子）の構造'!J$53), IF('将来負担比率（分子）の構造'!J$53 &lt; 0, 0, '将来負担比率（分子）の構造'!J$53), NA())</f>
        <v>229077</v>
      </c>
      <c r="G67" s="157" t="e">
        <f>NA()</f>
        <v>#N/A</v>
      </c>
      <c r="H67" s="157" t="e">
        <f>NA()</f>
        <v>#N/A</v>
      </c>
      <c r="I67" s="157">
        <f>IF(ISNUMBER('将来負担比率（分子）の構造'!K$53), IF('将来負担比率（分子）の構造'!K$53 &lt; 0, 0, '将来負担比率（分子）の構造'!K$53), NA())</f>
        <v>240187</v>
      </c>
      <c r="J67" s="157" t="e">
        <f>NA()</f>
        <v>#N/A</v>
      </c>
      <c r="K67" s="157" t="e">
        <f>NA()</f>
        <v>#N/A</v>
      </c>
      <c r="L67" s="157">
        <f>IF(ISNUMBER('将来負担比率（分子）の構造'!L$53), IF('将来負担比率（分子）の構造'!L$53 &lt; 0, 0, '将来負担比率（分子）の構造'!L$53), NA())</f>
        <v>251032</v>
      </c>
      <c r="M67" s="157" t="e">
        <f>NA()</f>
        <v>#N/A</v>
      </c>
      <c r="N67" s="157" t="e">
        <f>NA()</f>
        <v>#N/A</v>
      </c>
      <c r="O67" s="157">
        <f>IF(ISNUMBER('将来負担比率（分子）の構造'!M$53), IF('将来負担比率（分子）の構造'!M$53 &lt; 0, 0, '将来負担比率（分子）の構造'!M$53), NA())</f>
        <v>265259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15598</v>
      </c>
      <c r="C72" s="161">
        <f>基金残高に係る経年分析!G55</f>
        <v>14726</v>
      </c>
      <c r="D72" s="161">
        <f>基金残高に係る経年分析!H55</f>
        <v>14182</v>
      </c>
    </row>
    <row r="73" spans="1:16" x14ac:dyDescent="0.2">
      <c r="A73" s="160" t="s">
        <v>74</v>
      </c>
      <c r="B73" s="161">
        <f>基金残高に係る経年分析!F56</f>
        <v>21791</v>
      </c>
      <c r="C73" s="161">
        <f>基金残高に係る経年分析!G56</f>
        <v>23297</v>
      </c>
      <c r="D73" s="161">
        <f>基金残高に係る経年分析!H56</f>
        <v>21911</v>
      </c>
    </row>
    <row r="74" spans="1:16" x14ac:dyDescent="0.2">
      <c r="A74" s="160" t="s">
        <v>75</v>
      </c>
      <c r="B74" s="161">
        <f>基金残高に係る経年分析!F57</f>
        <v>50019</v>
      </c>
      <c r="C74" s="161">
        <f>基金残高に係る経年分析!G57</f>
        <v>52164</v>
      </c>
      <c r="D74" s="161">
        <f>基金残高に係る経年分析!H57</f>
        <v>53767</v>
      </c>
    </row>
  </sheetData>
  <sheetProtection algorithmName="SHA-512" hashValue="x4HtJ3KiJlLL+LnFzU1Wr8iPj+ARWAssXie+0L2sLZVhXNXEEIL79KK8/ob/8JQ+ZVctenrSSluFIW27I+9ymg==" saltValue="8TDQPVCXLz4ZyRpSlYefn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2026-09-24T08:27:46Z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ies>
</file>