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0.11\総務課\財政係\【決算統計】\■財政状況資料集\R04決算\060315【通知及び様式修正：319（火）〆】令和４年度財政状況資料集の作成及び提出について\回答\"/>
    </mc:Choice>
  </mc:AlternateContent>
  <xr:revisionPtr revIDLastSave="0" documentId="13_ncr:1_{B0A9BBBF-4322-408E-A972-8EDEDC2C8A4C}"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C37" i="10"/>
  <c r="CO36" i="10"/>
  <c r="BE36" i="10"/>
  <c r="CO35" i="10"/>
  <c r="BE35" i="10"/>
  <c r="CO34" i="10"/>
  <c r="BW34" i="10"/>
  <c r="BW35" i="10" s="1"/>
  <c r="BW36" i="10" s="1"/>
  <c r="BW37" i="10" s="1"/>
  <c r="BW38" i="10" s="1"/>
  <c r="BW39" i="10" s="1"/>
  <c r="BW40" i="10" s="1"/>
  <c r="C34" i="10"/>
  <c r="C35" i="10" s="1"/>
  <c r="C36"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BE34" i="10" l="1"/>
</calcChain>
</file>

<file path=xl/sharedStrings.xml><?xml version="1.0" encoding="utf-8"?>
<sst xmlns="http://schemas.openxmlformats.org/spreadsheetml/2006/main" count="1073" uniqueCount="617">
  <si>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</si>
  <si>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</si>
  <si>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</si>
  <si>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</si>
  <si>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</si>
  <si>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</si>
  <si>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</si>
  <si>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</si>
  <si>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</si>
  <si>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</si>
  <si>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</si>
  <si>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</si>
  <si>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</si>
  <si>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</si>
  <si>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</si>
  <si>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</si>
  <si>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</si>
  <si>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</si>
  <si>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</si>
  <si>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</si>
  <si>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</si>
  <si>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</si>
  <si>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</si>
  <si>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</si>
  <si>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</si>
  <si>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</si>
  <si>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</si>
  <si>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</si>
  <si>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</si>
  <si>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</si>
  <si>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</si>
  <si>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</si>
  <si>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</si>
  <si>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</si>
  <si>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</si>
  <si>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</si>
  <si>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</si>
  <si>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</si>
  <si>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</si>
  <si>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</si>
  <si>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</si>
  <si>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</si>
  <si>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</si>
  <si>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</si>
  <si>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</si>
  <si>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</si>
  <si>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</si>
  <si>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</si>
  <si>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</si>
  <si>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</si>
  <si>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</si>
  <si>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</si>
  <si>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</si>
  <si>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</si>
  <si>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</si>
  <si>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</si>
  <si>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</si>
  <si>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</si>
  <si>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</si>
  <si>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</si>
  <si>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</si>
  <si>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</si>
  <si>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</si>
  <si>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</si>
  <si>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</si>
  <si>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</si>
  <si>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</si>
  <si>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</si>
  <si>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</si>
  <si>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</si>
  <si>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</si>
  <si>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</si>
  <si>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</si>
  <si>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</si>
  <si>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</si>
  <si>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</si>
  <si>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</si>
  <si>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</si>
  <si>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</si>
  <si>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</si>
  <si>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</si>
  <si>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</si>
  <si>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</si>
  <si>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</si>
  <si>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</si>
  <si>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</si>
  <si>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</si>
  <si>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</si>
  <si>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</si>
  <si>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</si>
  <si>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</si>
  <si>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</si>
  <si>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</si>
  <si>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</si>
  <si>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</si>
  <si>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</si>
  <si>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</si>
  <si>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</si>
  <si>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</si>
  <si>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新温泉町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</si>
  <si>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</si>
  <si>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</si>
  <si>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</si>
  <si>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</si>
  <si>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</si>
  <si>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</si>
  <si>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</si>
  <si>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</si>
  <si>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</si>
  <si>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</si>
  <si>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</si>
  <si>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</si>
  <si>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</si>
  <si>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</si>
  <si>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</si>
  <si>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</si>
  <si>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</si>
  <si>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</si>
  <si>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</si>
  <si>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</si>
  <si>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</si>
  <si>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</si>
  <si>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</si>
  <si>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</si>
  <si>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</si>
  <si>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</si>
  <si>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</si>
  <si>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</si>
  <si>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</si>
  <si>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</si>
  <si>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</si>
  <si>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</si>
  <si>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</si>
  <si>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</si>
  <si>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</si>
  <si>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</si>
  <si>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</si>
  <si>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</si>
  <si>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</si>
  <si>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</si>
  <si>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</si>
  <si>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</si>
  <si>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</si>
  <si>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</si>
  <si>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</si>
  <si>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</si>
  <si>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</si>
  <si>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</si>
  <si>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</si>
  <si>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</si>
  <si>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</si>
  <si>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</si>
  <si>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</si>
  <si>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</si>
  <si>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</si>
  <si>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</si>
  <si>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</si>
  <si>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</si>
  <si>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</si>
  <si>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</si>
  <si>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</si>
  <si>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</si>
  <si>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</si>
  <si>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</si>
  <si>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</si>
  <si>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</si>
  <si>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</si>
  <si>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</si>
  <si>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</si>
  <si>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</si>
  <si>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</si>
  <si>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</si>
  <si>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</si>
  <si>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</si>
  <si>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</si>
  <si>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</si>
  <si>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</si>
  <si>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</si>
  <si>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</si>
  <si>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</si>
  <si>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</si>
  <si>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</si>
  <si>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</si>
  <si>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</si>
  <si>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</si>
  <si>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</si>
  <si>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</si>
  <si>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</si>
  <si>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</si>
  <si>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</si>
  <si>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</si>
  <si>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</si>
  <si>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</si>
  <si>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</si>
  <si>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</si>
  <si>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</si>
  <si>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</si>
  <si>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</si>
  <si>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</si>
  <si>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</si>
  <si>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</si>
  <si>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</si>
  <si>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</si>
  <si>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</si>
  <si>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</si>
  <si>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</si>
  <si>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</si>
  <si>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</si>
  <si>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</si>
  <si>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</si>
  <si>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</si>
  <si>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</si>
  <si>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</si>
  <si>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</si>
  <si>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</si>
  <si>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</si>
  <si>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</si>
  <si>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</si>
  <si>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</si>
  <si>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兵庫県新温泉町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</si>
  <si>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</si>
  <si>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</si>
  <si>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</si>
  <si>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</si>
  <si>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</si>
  <si>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</si>
  <si>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</si>
  <si>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</si>
  <si>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</si>
  <si>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</si>
  <si>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</si>
  <si>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</si>
  <si>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</si>
  <si>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</si>
  <si>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</si>
  <si>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</si>
  <si>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</si>
  <si>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</si>
  <si>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</si>
  <si>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</si>
  <si>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</si>
  <si>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</si>
  <si>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</si>
  <si>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</si>
  <si>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</si>
  <si>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</si>
  <si>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</si>
  <si>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</si>
  <si>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</si>
  <si>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</si>
  <si>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</si>
  <si>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</si>
  <si>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</si>
  <si>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</si>
  <si>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</si>
  <si>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</si>
  <si>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</si>
  <si>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</si>
  <si>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</si>
  <si>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</si>
  <si>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</si>
  <si>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</si>
  <si>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</si>
  <si>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</si>
  <si>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</si>
  <si>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</si>
  <si>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</si>
  <si>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</si>
  <si>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</si>
  <si>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</si>
  <si>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</si>
  <si>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</si>
  <si>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</si>
  <si>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</si>
  <si>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</si>
  <si>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</si>
  <si>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</si>
  <si>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</si>
  <si>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</si>
  <si>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</si>
  <si>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</si>
  <si>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</si>
  <si>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</si>
  <si>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</si>
  <si>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</si>
  <si>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</si>
  <si>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</si>
  <si>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</si>
  <si>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</si>
  <si>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</si>
  <si>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</si>
  <si>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</si>
  <si>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</si>
  <si>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</si>
  <si>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</si>
  <si>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</si>
  <si>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</si>
  <si>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</si>
  <si>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</si>
  <si>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</si>
  <si>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</si>
  <si>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</si>
  <si>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</si>
  <si>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</si>
  <si>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</si>
  <si>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</si>
  <si>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</si>
  <si>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</si>
  <si>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</si>
  <si>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</si>
  <si>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</si>
  <si>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</si>
  <si>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</si>
  <si>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</si>
  <si>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</si>
  <si>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</si>
  <si>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</si>
  <si>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</si>
  <si>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</si>
  <si>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</si>
  <si>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</si>
  <si>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</si>
  <si>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</si>
  <si>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</si>
  <si>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</si>
  <si>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</si>
  <si>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</si>
  <si>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</si>
  <si>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</si>
  <si>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</si>
  <si>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</si>
  <si>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</si>
  <si>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</si>
  <si>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</si>
  <si>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</si>
  <si>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</si>
  <si>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</si>
  <si>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</si>
  <si>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</si>
  <si>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</si>
  <si>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</si>
  <si>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</si>
  <si>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</si>
  <si>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</si>
  <si>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</si>
  <si>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</si>
  <si>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</si>
  <si>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</si>
  <si>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</si>
  <si>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</si>
  <si>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観光施設</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</si>
  <si>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</si>
  <si>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</si>
  <si>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</si>
  <si>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</si>
  <si>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</si>
  <si>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</si>
  <si>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</si>
  <si>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</si>
  <si>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</si>
  <si>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</si>
  <si>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</si>
  <si>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</si>
  <si>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</si>
  <si>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</si>
  <si>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</si>
  <si>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</si>
  <si>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</si>
  <si>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</si>
  <si>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</si>
  <si>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</si>
  <si>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</si>
  <si>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</si>
  <si>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兵庫県新温泉町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</si>
  <si>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</si>
  <si>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</si>
  <si>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</si>
  <si>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</si>
  <si>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</si>
  <si>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</si>
  <si>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</si>
  <si>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</si>
  <si>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</si>
  <si>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</si>
  <si>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</si>
  <si>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</si>
  <si>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</si>
  <si>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</si>
  <si>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</si>
  <si>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</si>
  <si>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</si>
  <si>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</si>
  <si>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</si>
  <si>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</si>
  <si>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浜坂地区残土処分場事業特別会計</t>
    <phoneticPr fontId="5"/>
  </si>
  <si>
    <t>温泉地区残土処分場事業特別会計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</si>
  <si>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</si>
  <si>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</si>
  <si>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</si>
  <si>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</si>
  <si>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</si>
  <si>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</si>
  <si>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</si>
  <si>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</si>
  <si>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</si>
  <si>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</si>
  <si>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</si>
  <si>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</si>
  <si>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</si>
  <si>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</si>
  <si>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</si>
  <si>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国民健康保険事業特別会計（直診勘定）</t>
    <phoneticPr fontId="5"/>
  </si>
  <si>
    <t>介護保険事業特別会計（保険事業勘定）</t>
    <phoneticPr fontId="5"/>
  </si>
  <si>
    <t>後期高齢者医療特別会計</t>
    <phoneticPr fontId="5"/>
  </si>
  <si>
    <t>水道事業会計</t>
    <phoneticPr fontId="5"/>
  </si>
  <si>
    <t>法適用企業</t>
    <phoneticPr fontId="5"/>
  </si>
  <si>
    <t>下水道事業会計</t>
    <phoneticPr fontId="5"/>
  </si>
  <si>
    <t>法適用企業</t>
    <phoneticPr fontId="5"/>
  </si>
  <si>
    <t>公立浜坂病院事業会計</t>
    <phoneticPr fontId="5"/>
  </si>
  <si>
    <t>浜坂温泉配湯事業会計</t>
    <phoneticPr fontId="5"/>
  </si>
  <si>
    <t>法適用企業</t>
    <phoneticPr fontId="5"/>
  </si>
  <si>
    <t>七釜温泉配湯事業特別会計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</si>
  <si>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</si>
  <si>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</si>
  <si>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</si>
  <si>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</si>
  <si>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</si>
  <si>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</si>
  <si>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</si>
  <si>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</si>
  <si>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</si>
  <si>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</si>
  <si>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</si>
  <si>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</si>
  <si>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</si>
  <si>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</si>
  <si>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</si>
  <si>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</si>
  <si>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</si>
  <si>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</si>
  <si>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</si>
  <si>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</si>
  <si>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</si>
  <si>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</si>
  <si>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</si>
  <si>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</si>
  <si>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</si>
  <si>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</si>
  <si>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</si>
  <si>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</si>
  <si>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</si>
  <si>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</si>
  <si>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</si>
  <si>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</si>
  <si>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</si>
  <si>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</si>
  <si>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</si>
  <si>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</si>
  <si>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</si>
  <si>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</si>
  <si>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</si>
  <si>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</si>
  <si>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</si>
  <si>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</si>
  <si>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</si>
  <si>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</si>
  <si>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</si>
  <si>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</si>
  <si>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</si>
  <si>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</si>
  <si>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</si>
  <si>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</si>
  <si>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</si>
  <si>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</si>
  <si>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</si>
  <si>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</si>
  <si>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</si>
  <si>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</si>
  <si>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</si>
  <si>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</si>
  <si>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</si>
  <si>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</si>
  <si>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</si>
  <si>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</si>
  <si>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</si>
  <si>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</si>
  <si>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</si>
  <si>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</si>
  <si>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</si>
  <si>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公立浜坂病院事業会計</t>
    <phoneticPr fontId="5"/>
  </si>
  <si>
    <t>(Ｆ)</t>
    <phoneticPr fontId="5"/>
  </si>
  <si>
    <t>国民健康保険事業特別会計（直診勘定）</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</si>
  <si>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</si>
  <si>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</si>
  <si>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</si>
  <si>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</si>
  <si>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</si>
  <si>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</si>
  <si>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</si>
  <si>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</si>
  <si>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</si>
  <si>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</si>
  <si>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</si>
  <si>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</si>
  <si>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t>
    <phoneticPr fontId="5"/>
  </si>
  <si>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</si>
  <si>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</si>
  <si>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</si>
  <si>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</si>
  <si>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</si>
  <si>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</si>
  <si>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</si>
  <si>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</si>
  <si>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</si>
  <si>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</si>
  <si>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</si>
  <si>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</si>
  <si>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</si>
  <si>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</si>
  <si>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</si>
  <si>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</si>
  <si>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</si>
  <si>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</si>
  <si>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</si>
  <si>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</si>
  <si>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</si>
  <si>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</si>
  <si>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</si>
  <si>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</si>
  <si>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</si>
  <si>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</si>
  <si>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</si>
  <si>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</si>
  <si>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</si>
  <si>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</si>
  <si>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</si>
  <si>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</si>
  <si>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</si>
  <si>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</si>
  <si>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</si>
  <si>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</si>
  <si>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</si>
  <si>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</si>
  <si>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</si>
  <si>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</si>
  <si>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</si>
  <si>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</si>
  <si>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</si>
  <si>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</si>
  <si>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</si>
  <si>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</si>
  <si>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</si>
  <si>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</si>
  <si>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</si>
  <si>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</si>
  <si>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</si>
  <si>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</si>
  <si>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</si>
  <si>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</si>
  <si>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</si>
  <si>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</si>
  <si>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</si>
  <si>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</si>
  <si>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</si>
  <si>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</si>
  <si>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</si>
  <si>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</si>
  <si>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</si>
  <si>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</si>
  <si>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</si>
  <si>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</si>
  <si>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</si>
  <si>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</si>
  <si>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</si>
  <si>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</si>
  <si>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</si>
  <si>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</si>
  <si>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</si>
  <si>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</si>
  <si>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</si>
  <si>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</si>
  <si>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</si>
  <si>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</si>
  <si>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</si>
  <si>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4.12</t>
  </si>
  <si>
    <t>▲ 2.14</t>
  </si>
  <si>
    <t>下水道事業会計</t>
  </si>
  <si>
    <t>水道事業会計</t>
  </si>
  <si>
    <t>公立浜坂病院事業会計</t>
  </si>
  <si>
    <t>浜坂地区残土処分場事業特別会計</t>
  </si>
  <si>
    <t>▲ 1.88</t>
  </si>
  <si>
    <t>▲ 5.11</t>
  </si>
  <si>
    <t>一般会計</t>
  </si>
  <si>
    <t>浜坂温泉配湯事業会計</t>
  </si>
  <si>
    <t>温泉地区残土処分場事業特別会計</t>
  </si>
  <si>
    <t>介護保険事業特別会計（保険事業勘定）</t>
  </si>
  <si>
    <t>その他会計（赤字）</t>
  </si>
  <si>
    <t>その他会計（黒字）</t>
  </si>
  <si>
    <t>（百万円）</t>
    <phoneticPr fontId="5"/>
  </si>
  <si>
    <t>H30</t>
    <phoneticPr fontId="5"/>
  </si>
  <si>
    <t>R01</t>
    <phoneticPr fontId="5"/>
  </si>
  <si>
    <t>R02</t>
    <phoneticPr fontId="5"/>
  </si>
  <si>
    <t>R03</t>
    <phoneticPr fontId="5"/>
  </si>
  <si>
    <t>R04</t>
    <phoneticPr fontId="5"/>
  </si>
  <si>
    <t>北但行政事務組合</t>
  </si>
  <si>
    <t>美方郡広域事務組合</t>
  </si>
  <si>
    <t>但馬広域行政事務組合</t>
  </si>
  <si>
    <t>兵庫県市町村職員退職手当組合</t>
  </si>
  <si>
    <t>兵庫県町議会議員公務災害補償組合</t>
  </si>
  <si>
    <t>兵庫県後期高齢者医療広域連合（一般会計）</t>
  </si>
  <si>
    <t>兵庫県後期高齢者医療広域連合（特別会計）</t>
  </si>
  <si>
    <t>温泉町夢公社</t>
    <phoneticPr fontId="2"/>
  </si>
  <si>
    <t>地域振興基金</t>
  </si>
  <si>
    <t>和泉谷残土処分場整備基金</t>
  </si>
  <si>
    <t>ふるさとづくり基金</t>
  </si>
  <si>
    <t>交通安全対策基金</t>
  </si>
  <si>
    <t>森林環境基金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</si>
</sst>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108252</c:v>
                </c:pt>
                <c:pt idx="1">
                  <c:v>93492</c:v>
                </c:pt>
                <c:pt idx="2">
                  <c:v>94796</c:v>
                </c:pt>
                <c:pt idx="3">
                  <c:v>97758</c:v>
                </c:pt>
                <c:pt idx="4">
                  <c:v>91338</c:v>
                </c:pt>
              </c:numCache>
            </c:numRef>
          </c:val>
          <c:smooth val="0"/>
          <c:extLst>
            <c:ext xmlns:c16="http://schemas.microsoft.com/office/drawing/2014/chart" uri="{C3380CC4-5D6E-409C-BE32-E72D297353CC}">
              <c16:uniqueId val="{00000000-4573-49CF-B217-25B1404E3B6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66348</c:v>
                </c:pt>
                <c:pt idx="1">
                  <c:v>168600</c:v>
                </c:pt>
                <c:pt idx="2">
                  <c:v>174334</c:v>
                </c:pt>
                <c:pt idx="3">
                  <c:v>81479</c:v>
                </c:pt>
                <c:pt idx="4">
                  <c:v>89654</c:v>
                </c:pt>
              </c:numCache>
            </c:numRef>
          </c:val>
          <c:smooth val="0"/>
          <c:extLst>
            <c:ext xmlns:c16="http://schemas.microsoft.com/office/drawing/2014/chart" uri="{C3380CC4-5D6E-409C-BE32-E72D297353CC}">
              <c16:uniqueId val="{00000001-4573-49CF-B217-25B1404E3B6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4.3899999999999997</c:v>
                </c:pt>
                <c:pt idx="1">
                  <c:v>2.25</c:v>
                </c:pt>
                <c:pt idx="2">
                  <c:v>7.63</c:v>
                </c:pt>
                <c:pt idx="3">
                  <c:v>11.54</c:v>
                </c:pt>
                <c:pt idx="4">
                  <c:v>10.49</c:v>
                </c:pt>
              </c:numCache>
            </c:numRef>
          </c:val>
          <c:extLst>
            <c:ext xmlns:c16="http://schemas.microsoft.com/office/drawing/2014/chart" uri="{C3380CC4-5D6E-409C-BE32-E72D297353CC}">
              <c16:uniqueId val="{00000000-B2C6-4DD0-8161-8F2D43311E5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32.700000000000003</c:v>
                </c:pt>
                <c:pt idx="1">
                  <c:v>32.17</c:v>
                </c:pt>
                <c:pt idx="2">
                  <c:v>32.07</c:v>
                </c:pt>
                <c:pt idx="3">
                  <c:v>34.700000000000003</c:v>
                </c:pt>
                <c:pt idx="4">
                  <c:v>39.020000000000003</c:v>
                </c:pt>
              </c:numCache>
            </c:numRef>
          </c:val>
          <c:extLst>
            <c:ext xmlns:c16="http://schemas.microsoft.com/office/drawing/2014/chart" uri="{C3380CC4-5D6E-409C-BE32-E72D297353CC}">
              <c16:uniqueId val="{00000001-B2C6-4DD0-8161-8F2D43311E5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0.91</c:v>
                </c:pt>
                <c:pt idx="1">
                  <c:v>-4.12</c:v>
                </c:pt>
                <c:pt idx="2">
                  <c:v>4.1100000000000003</c:v>
                </c:pt>
                <c:pt idx="3">
                  <c:v>2.3199999999999998</c:v>
                </c:pt>
                <c:pt idx="4">
                  <c:v>-2.14</c:v>
                </c:pt>
              </c:numCache>
            </c:numRef>
          </c:val>
          <c:smooth val="0"/>
          <c:extLst>
            <c:ext xmlns:c16="http://schemas.microsoft.com/office/drawing/2014/chart" uri="{C3380CC4-5D6E-409C-BE32-E72D297353CC}">
              <c16:uniqueId val="{00000002-B2C6-4DD0-8161-8F2D43311E5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1.25</c:v>
                </c:pt>
                <c:pt idx="2">
                  <c:v>#N/A</c:v>
                </c:pt>
                <c:pt idx="3">
                  <c:v>0.19</c:v>
                </c:pt>
                <c:pt idx="4">
                  <c:v>#N/A</c:v>
                </c:pt>
                <c:pt idx="5">
                  <c:v>0.27</c:v>
                </c:pt>
                <c:pt idx="6">
                  <c:v>#N/A</c:v>
                </c:pt>
                <c:pt idx="7">
                  <c:v>0.23</c:v>
                </c:pt>
                <c:pt idx="8">
                  <c:v>#N/A</c:v>
                </c:pt>
                <c:pt idx="9">
                  <c:v>0.23</c:v>
                </c:pt>
              </c:numCache>
            </c:numRef>
          </c:val>
          <c:extLst>
            <c:ext xmlns:c16="http://schemas.microsoft.com/office/drawing/2014/chart" uri="{C3380CC4-5D6E-409C-BE32-E72D297353CC}">
              <c16:uniqueId val="{00000000-12B0-4DEB-B35D-3588E08FE2D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2B0-4DEB-B35D-3588E08FE2DD}"/>
            </c:ext>
          </c:extLst>
        </c:ser>
        <c:ser>
          <c:idx val="2"/>
          <c:order val="2"/>
          <c:tx>
            <c:strRef>
              <c:f>データシート!$A$29</c:f>
              <c:strCache>
                <c:ptCount val="1"/>
                <c:pt idx="0">
                  <c:v>介護保険事業特別会計（保険事業勘定）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0.65</c:v>
                </c:pt>
                <c:pt idx="2">
                  <c:v>#N/A</c:v>
                </c:pt>
                <c:pt idx="3">
                  <c:v>0.12</c:v>
                </c:pt>
                <c:pt idx="4">
                  <c:v>#N/A</c:v>
                </c:pt>
                <c:pt idx="5">
                  <c:v>0.82</c:v>
                </c:pt>
                <c:pt idx="6">
                  <c:v>#N/A</c:v>
                </c:pt>
                <c:pt idx="7">
                  <c:v>0.47</c:v>
                </c:pt>
                <c:pt idx="8">
                  <c:v>#N/A</c:v>
                </c:pt>
                <c:pt idx="9">
                  <c:v>0.34</c:v>
                </c:pt>
              </c:numCache>
            </c:numRef>
          </c:val>
          <c:extLst>
            <c:ext xmlns:c16="http://schemas.microsoft.com/office/drawing/2014/chart" uri="{C3380CC4-5D6E-409C-BE32-E72D297353CC}">
              <c16:uniqueId val="{00000002-12B0-4DEB-B35D-3588E08FE2DD}"/>
            </c:ext>
          </c:extLst>
        </c:ser>
        <c:ser>
          <c:idx val="3"/>
          <c:order val="3"/>
          <c:tx>
            <c:strRef>
              <c:f>データシート!$A$30</c:f>
              <c:strCache>
                <c:ptCount val="1"/>
                <c:pt idx="0">
                  <c:v>温泉地区残土処分場事業特別会計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0.35</c:v>
                </c:pt>
                <c:pt idx="2">
                  <c:v>#N/A</c:v>
                </c:pt>
                <c:pt idx="3">
                  <c:v>0.15</c:v>
                </c:pt>
                <c:pt idx="4">
                  <c:v>#N/A</c:v>
                </c:pt>
                <c:pt idx="5">
                  <c:v>0.34</c:v>
                </c:pt>
                <c:pt idx="6">
                  <c:v>#N/A</c:v>
                </c:pt>
                <c:pt idx="7">
                  <c:v>0.11</c:v>
                </c:pt>
                <c:pt idx="8">
                  <c:v>#N/A</c:v>
                </c:pt>
                <c:pt idx="9">
                  <c:v>1.49</c:v>
                </c:pt>
              </c:numCache>
            </c:numRef>
          </c:val>
          <c:extLst>
            <c:ext xmlns:c16="http://schemas.microsoft.com/office/drawing/2014/chart" uri="{C3380CC4-5D6E-409C-BE32-E72D297353CC}">
              <c16:uniqueId val="{00000003-12B0-4DEB-B35D-3588E08FE2DD}"/>
            </c:ext>
          </c:extLst>
        </c:ser>
        <c:ser>
          <c:idx val="4"/>
          <c:order val="4"/>
          <c:tx>
            <c:strRef>
              <c:f>データシート!$A$31</c:f>
              <c:strCache>
                <c:ptCount val="1"/>
                <c:pt idx="0">
                  <c:v>浜坂温泉配湯事業会計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1.48</c:v>
                </c:pt>
                <c:pt idx="2">
                  <c:v>#N/A</c:v>
                </c:pt>
                <c:pt idx="3">
                  <c:v>1.74</c:v>
                </c:pt>
                <c:pt idx="4">
                  <c:v>#N/A</c:v>
                </c:pt>
                <c:pt idx="5">
                  <c:v>2.0299999999999998</c:v>
                </c:pt>
                <c:pt idx="6">
                  <c:v>#N/A</c:v>
                </c:pt>
                <c:pt idx="7">
                  <c:v>2.29</c:v>
                </c:pt>
                <c:pt idx="8">
                  <c:v>#N/A</c:v>
                </c:pt>
                <c:pt idx="9">
                  <c:v>2.62</c:v>
                </c:pt>
              </c:numCache>
            </c:numRef>
          </c:val>
          <c:extLst>
            <c:ext xmlns:c16="http://schemas.microsoft.com/office/drawing/2014/chart" uri="{C3380CC4-5D6E-409C-BE32-E72D297353CC}">
              <c16:uniqueId val="{00000004-12B0-4DEB-B35D-3588E08FE2DD}"/>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5.92</c:v>
                </c:pt>
                <c:pt idx="2">
                  <c:v>#N/A</c:v>
                </c:pt>
                <c:pt idx="3">
                  <c:v>7.21</c:v>
                </c:pt>
                <c:pt idx="4">
                  <c:v>#N/A</c:v>
                </c:pt>
                <c:pt idx="5">
                  <c:v>4.95</c:v>
                </c:pt>
                <c:pt idx="6">
                  <c:v>#N/A</c:v>
                </c:pt>
                <c:pt idx="7">
                  <c:v>7.67</c:v>
                </c:pt>
                <c:pt idx="8">
                  <c:v>#N/A</c:v>
                </c:pt>
                <c:pt idx="9">
                  <c:v>3.67</c:v>
                </c:pt>
              </c:numCache>
            </c:numRef>
          </c:val>
          <c:extLst>
            <c:ext xmlns:c16="http://schemas.microsoft.com/office/drawing/2014/chart" uri="{C3380CC4-5D6E-409C-BE32-E72D297353CC}">
              <c16:uniqueId val="{00000005-12B0-4DEB-B35D-3588E08FE2DD}"/>
            </c:ext>
          </c:extLst>
        </c:ser>
        <c:ser>
          <c:idx val="6"/>
          <c:order val="6"/>
          <c:tx>
            <c:strRef>
              <c:f>データシート!$A$33</c:f>
              <c:strCache>
                <c:ptCount val="1"/>
                <c:pt idx="0">
                  <c:v>浜坂地区残土処分場事業特別会計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1.88</c:v>
                </c:pt>
                <c:pt idx="1">
                  <c:v>#N/A</c:v>
                </c:pt>
                <c:pt idx="2">
                  <c:v>5.1100000000000003</c:v>
                </c:pt>
                <c:pt idx="3">
                  <c:v>#N/A</c:v>
                </c:pt>
                <c:pt idx="4">
                  <c:v>#N/A</c:v>
                </c:pt>
                <c:pt idx="5">
                  <c:v>2.3199999999999998</c:v>
                </c:pt>
                <c:pt idx="6">
                  <c:v>#N/A</c:v>
                </c:pt>
                <c:pt idx="7">
                  <c:v>3.74</c:v>
                </c:pt>
                <c:pt idx="8">
                  <c:v>#N/A</c:v>
                </c:pt>
                <c:pt idx="9">
                  <c:v>5.32</c:v>
                </c:pt>
              </c:numCache>
            </c:numRef>
          </c:val>
          <c:extLst>
            <c:ext xmlns:c16="http://schemas.microsoft.com/office/drawing/2014/chart" uri="{C3380CC4-5D6E-409C-BE32-E72D297353CC}">
              <c16:uniqueId val="{00000006-12B0-4DEB-B35D-3588E08FE2DD}"/>
            </c:ext>
          </c:extLst>
        </c:ser>
        <c:ser>
          <c:idx val="7"/>
          <c:order val="7"/>
          <c:tx>
            <c:strRef>
              <c:f>データシート!$A$34</c:f>
              <c:strCache>
                <c:ptCount val="1"/>
                <c:pt idx="0">
                  <c:v>公立浜坂病院事業会計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2.64</c:v>
                </c:pt>
                <c:pt idx="2">
                  <c:v>#N/A</c:v>
                </c:pt>
                <c:pt idx="3">
                  <c:v>3.05</c:v>
                </c:pt>
                <c:pt idx="4">
                  <c:v>#N/A</c:v>
                </c:pt>
                <c:pt idx="5">
                  <c:v>3.71</c:v>
                </c:pt>
                <c:pt idx="6">
                  <c:v>#N/A</c:v>
                </c:pt>
                <c:pt idx="7">
                  <c:v>5.4</c:v>
                </c:pt>
                <c:pt idx="8">
                  <c:v>#N/A</c:v>
                </c:pt>
                <c:pt idx="9">
                  <c:v>7.53</c:v>
                </c:pt>
              </c:numCache>
            </c:numRef>
          </c:val>
          <c:extLst>
            <c:ext xmlns:c16="http://schemas.microsoft.com/office/drawing/2014/chart" uri="{C3380CC4-5D6E-409C-BE32-E72D297353CC}">
              <c16:uniqueId val="{00000007-12B0-4DEB-B35D-3588E08FE2D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11.6</c:v>
                </c:pt>
                <c:pt idx="2">
                  <c:v>#N/A</c:v>
                </c:pt>
                <c:pt idx="3">
                  <c:v>12.25</c:v>
                </c:pt>
                <c:pt idx="4">
                  <c:v>#N/A</c:v>
                </c:pt>
                <c:pt idx="5">
                  <c:v>12.5</c:v>
                </c:pt>
                <c:pt idx="6">
                  <c:v>#N/A</c:v>
                </c:pt>
                <c:pt idx="7">
                  <c:v>12.03</c:v>
                </c:pt>
                <c:pt idx="8">
                  <c:v>#N/A</c:v>
                </c:pt>
                <c:pt idx="9">
                  <c:v>12.7</c:v>
                </c:pt>
              </c:numCache>
            </c:numRef>
          </c:val>
          <c:extLst>
            <c:ext xmlns:c16="http://schemas.microsoft.com/office/drawing/2014/chart" uri="{C3380CC4-5D6E-409C-BE32-E72D297353CC}">
              <c16:uniqueId val="{00000008-12B0-4DEB-B35D-3588E08FE2DD}"/>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4.0199999999999996</c:v>
                </c:pt>
                <c:pt idx="2">
                  <c:v>#N/A</c:v>
                </c:pt>
                <c:pt idx="3">
                  <c:v>5.28</c:v>
                </c:pt>
                <c:pt idx="4">
                  <c:v>#N/A</c:v>
                </c:pt>
                <c:pt idx="5">
                  <c:v>7.31</c:v>
                </c:pt>
                <c:pt idx="6">
                  <c:v>#N/A</c:v>
                </c:pt>
                <c:pt idx="7">
                  <c:v>10.199999999999999</c:v>
                </c:pt>
                <c:pt idx="8">
                  <c:v>#N/A</c:v>
                </c:pt>
                <c:pt idx="9">
                  <c:v>12.74</c:v>
                </c:pt>
              </c:numCache>
            </c:numRef>
          </c:val>
          <c:extLst>
            <c:ext xmlns:c16="http://schemas.microsoft.com/office/drawing/2014/chart" uri="{C3380CC4-5D6E-409C-BE32-E72D297353CC}">
              <c16:uniqueId val="{00000009-12B0-4DEB-B35D-3588E08FE2D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1379</c:v>
                </c:pt>
                <c:pt idx="5">
                  <c:v>1383</c:v>
                </c:pt>
                <c:pt idx="8">
                  <c:v>1302</c:v>
                </c:pt>
                <c:pt idx="11">
                  <c:v>1328</c:v>
                </c:pt>
                <c:pt idx="14">
                  <c:v>1437</c:v>
                </c:pt>
              </c:numCache>
            </c:numRef>
          </c:val>
          <c:extLst>
            <c:ext xmlns:c16="http://schemas.microsoft.com/office/drawing/2014/chart" uri="{C3380CC4-5D6E-409C-BE32-E72D297353CC}">
              <c16:uniqueId val="{00000000-7860-42B7-8F3D-DFE51A5591A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7860-42B7-8F3D-DFE51A5591A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860-42B7-8F3D-DFE51A5591A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860-42B7-8F3D-DFE51A5591A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506</c:v>
                </c:pt>
                <c:pt idx="3">
                  <c:v>500</c:v>
                </c:pt>
                <c:pt idx="6">
                  <c:v>464</c:v>
                </c:pt>
                <c:pt idx="9">
                  <c:v>468</c:v>
                </c:pt>
                <c:pt idx="12">
                  <c:v>499</c:v>
                </c:pt>
              </c:numCache>
            </c:numRef>
          </c:val>
          <c:extLst>
            <c:ext xmlns:c16="http://schemas.microsoft.com/office/drawing/2014/chart" uri="{C3380CC4-5D6E-409C-BE32-E72D297353CC}">
              <c16:uniqueId val="{00000004-7860-42B7-8F3D-DFE51A5591A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860-42B7-8F3D-DFE51A5591A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860-42B7-8F3D-DFE51A5591A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1389</c:v>
                </c:pt>
                <c:pt idx="3">
                  <c:v>1437</c:v>
                </c:pt>
                <c:pt idx="6">
                  <c:v>1377</c:v>
                </c:pt>
                <c:pt idx="9">
                  <c:v>1444</c:v>
                </c:pt>
                <c:pt idx="12">
                  <c:v>1516</c:v>
                </c:pt>
              </c:numCache>
            </c:numRef>
          </c:val>
          <c:extLst>
            <c:ext xmlns:c16="http://schemas.microsoft.com/office/drawing/2014/chart" uri="{C3380CC4-5D6E-409C-BE32-E72D297353CC}">
              <c16:uniqueId val="{00000007-7860-42B7-8F3D-DFE51A5591A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516</c:v>
                </c:pt>
                <c:pt idx="2">
                  <c:v>#N/A</c:v>
                </c:pt>
                <c:pt idx="3">
                  <c:v>#N/A</c:v>
                </c:pt>
                <c:pt idx="4">
                  <c:v>554</c:v>
                </c:pt>
                <c:pt idx="5">
                  <c:v>#N/A</c:v>
                </c:pt>
                <c:pt idx="6">
                  <c:v>#N/A</c:v>
                </c:pt>
                <c:pt idx="7">
                  <c:v>539</c:v>
                </c:pt>
                <c:pt idx="8">
                  <c:v>#N/A</c:v>
                </c:pt>
                <c:pt idx="9">
                  <c:v>#N/A</c:v>
                </c:pt>
                <c:pt idx="10">
                  <c:v>584</c:v>
                </c:pt>
                <c:pt idx="11">
                  <c:v>#N/A</c:v>
                </c:pt>
                <c:pt idx="12">
                  <c:v>#N/A</c:v>
                </c:pt>
                <c:pt idx="13">
                  <c:v>579</c:v>
                </c:pt>
                <c:pt idx="14">
                  <c:v>#N/A</c:v>
                </c:pt>
              </c:numCache>
            </c:numRef>
          </c:val>
          <c:smooth val="0"/>
          <c:extLst>
            <c:ext xmlns:c16="http://schemas.microsoft.com/office/drawing/2014/chart" uri="{C3380CC4-5D6E-409C-BE32-E72D297353CC}">
              <c16:uniqueId val="{00000008-7860-42B7-8F3D-DFE51A5591A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12985</c:v>
                </c:pt>
                <c:pt idx="5">
                  <c:v>12649</c:v>
                </c:pt>
                <c:pt idx="8">
                  <c:v>12637</c:v>
                </c:pt>
                <c:pt idx="11">
                  <c:v>12503</c:v>
                </c:pt>
                <c:pt idx="14">
                  <c:v>12029</c:v>
                </c:pt>
              </c:numCache>
            </c:numRef>
          </c:val>
          <c:extLst>
            <c:ext xmlns:c16="http://schemas.microsoft.com/office/drawing/2014/chart" uri="{C3380CC4-5D6E-409C-BE32-E72D297353CC}">
              <c16:uniqueId val="{00000000-1852-4ED0-90E9-3F20725B06F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237</c:v>
                </c:pt>
                <c:pt idx="5">
                  <c:v>192</c:v>
                </c:pt>
                <c:pt idx="8">
                  <c:v>152</c:v>
                </c:pt>
                <c:pt idx="11">
                  <c:v>125</c:v>
                </c:pt>
                <c:pt idx="14">
                  <c:v>1329</c:v>
                </c:pt>
              </c:numCache>
            </c:numRef>
          </c:val>
          <c:extLst>
            <c:ext xmlns:c16="http://schemas.microsoft.com/office/drawing/2014/chart" uri="{C3380CC4-5D6E-409C-BE32-E72D297353CC}">
              <c16:uniqueId val="{00000001-1852-4ED0-90E9-3F20725B06F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3040</c:v>
                </c:pt>
                <c:pt idx="5">
                  <c:v>3294</c:v>
                </c:pt>
                <c:pt idx="8">
                  <c:v>3445</c:v>
                </c:pt>
                <c:pt idx="11">
                  <c:v>3819</c:v>
                </c:pt>
                <c:pt idx="14">
                  <c:v>4186</c:v>
                </c:pt>
              </c:numCache>
            </c:numRef>
          </c:val>
          <c:extLst>
            <c:ext xmlns:c16="http://schemas.microsoft.com/office/drawing/2014/chart" uri="{C3380CC4-5D6E-409C-BE32-E72D297353CC}">
              <c16:uniqueId val="{00000002-1852-4ED0-90E9-3F20725B06F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852-4ED0-90E9-3F20725B06F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852-4ED0-90E9-3F20725B06F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852-4ED0-90E9-3F20725B06F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1496</c:v>
                </c:pt>
                <c:pt idx="3">
                  <c:v>1429</c:v>
                </c:pt>
                <c:pt idx="6">
                  <c:v>1418</c:v>
                </c:pt>
                <c:pt idx="9">
                  <c:v>1344</c:v>
                </c:pt>
                <c:pt idx="12">
                  <c:v>1362</c:v>
                </c:pt>
              </c:numCache>
            </c:numRef>
          </c:val>
          <c:extLst>
            <c:ext xmlns:c16="http://schemas.microsoft.com/office/drawing/2014/chart" uri="{C3380CC4-5D6E-409C-BE32-E72D297353CC}">
              <c16:uniqueId val="{00000006-1852-4ED0-90E9-3F20725B06F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c:v>
                </c:pt>
                <c:pt idx="3">
                  <c:v>2</c:v>
                </c:pt>
                <c:pt idx="6">
                  <c:v>2</c:v>
                </c:pt>
                <c:pt idx="9">
                  <c:v>1</c:v>
                </c:pt>
                <c:pt idx="12">
                  <c:v>1</c:v>
                </c:pt>
              </c:numCache>
            </c:numRef>
          </c:val>
          <c:extLst>
            <c:ext xmlns:c16="http://schemas.microsoft.com/office/drawing/2014/chart" uri="{C3380CC4-5D6E-409C-BE32-E72D297353CC}">
              <c16:uniqueId val="{00000007-1852-4ED0-90E9-3F20725B06F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4613</c:v>
                </c:pt>
                <c:pt idx="3">
                  <c:v>4423</c:v>
                </c:pt>
                <c:pt idx="6">
                  <c:v>4103</c:v>
                </c:pt>
                <c:pt idx="9">
                  <c:v>3672</c:v>
                </c:pt>
                <c:pt idx="12">
                  <c:v>3445</c:v>
                </c:pt>
              </c:numCache>
            </c:numRef>
          </c:val>
          <c:extLst>
            <c:ext xmlns:c16="http://schemas.microsoft.com/office/drawing/2014/chart" uri="{C3380CC4-5D6E-409C-BE32-E72D297353CC}">
              <c16:uniqueId val="{00000008-1852-4ED0-90E9-3F20725B06F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c:v>
                </c:pt>
                <c:pt idx="3">
                  <c:v>2</c:v>
                </c:pt>
                <c:pt idx="6">
                  <c:v>1</c:v>
                </c:pt>
                <c:pt idx="9">
                  <c:v>1</c:v>
                </c:pt>
                <c:pt idx="12">
                  <c:v>0</c:v>
                </c:pt>
              </c:numCache>
            </c:numRef>
          </c:val>
          <c:extLst>
            <c:ext xmlns:c16="http://schemas.microsoft.com/office/drawing/2014/chart" uri="{C3380CC4-5D6E-409C-BE32-E72D297353CC}">
              <c16:uniqueId val="{00000009-1852-4ED0-90E9-3F20725B06F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13695</c:v>
                </c:pt>
                <c:pt idx="3">
                  <c:v>14464</c:v>
                </c:pt>
                <c:pt idx="6">
                  <c:v>15202</c:v>
                </c:pt>
                <c:pt idx="9">
                  <c:v>14820</c:v>
                </c:pt>
                <c:pt idx="12">
                  <c:v>14173</c:v>
                </c:pt>
              </c:numCache>
            </c:numRef>
          </c:val>
          <c:extLst>
            <c:ext xmlns:c16="http://schemas.microsoft.com/office/drawing/2014/chart" uri="{C3380CC4-5D6E-409C-BE32-E72D297353CC}">
              <c16:uniqueId val="{0000000A-1852-4ED0-90E9-3F20725B06F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3546</c:v>
                </c:pt>
                <c:pt idx="2">
                  <c:v>#N/A</c:v>
                </c:pt>
                <c:pt idx="3">
                  <c:v>#N/A</c:v>
                </c:pt>
                <c:pt idx="4">
                  <c:v>4185</c:v>
                </c:pt>
                <c:pt idx="5">
                  <c:v>#N/A</c:v>
                </c:pt>
                <c:pt idx="6">
                  <c:v>#N/A</c:v>
                </c:pt>
                <c:pt idx="7">
                  <c:v>4492</c:v>
                </c:pt>
                <c:pt idx="8">
                  <c:v>#N/A</c:v>
                </c:pt>
                <c:pt idx="9">
                  <c:v>#N/A</c:v>
                </c:pt>
                <c:pt idx="10">
                  <c:v>3391</c:v>
                </c:pt>
                <c:pt idx="11">
                  <c:v>#N/A</c:v>
                </c:pt>
                <c:pt idx="12">
                  <c:v>#N/A</c:v>
                </c:pt>
                <c:pt idx="13">
                  <c:v>1436</c:v>
                </c:pt>
                <c:pt idx="14">
                  <c:v>#N/A</c:v>
                </c:pt>
              </c:numCache>
            </c:numRef>
          </c:val>
          <c:smooth val="0"/>
          <c:extLst>
            <c:ext xmlns:c16="http://schemas.microsoft.com/office/drawing/2014/chart" uri="{C3380CC4-5D6E-409C-BE32-E72D297353CC}">
              <c16:uniqueId val="{0000000B-1852-4ED0-90E9-3F20725B06F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2000</c:v>
                </c:pt>
                <c:pt idx="1">
                  <c:v>2237</c:v>
                </c:pt>
                <c:pt idx="2">
                  <c:v>2478</c:v>
                </c:pt>
              </c:numCache>
            </c:numRef>
          </c:val>
          <c:extLst>
            <c:ext xmlns:c16="http://schemas.microsoft.com/office/drawing/2014/chart" uri="{C3380CC4-5D6E-409C-BE32-E72D297353CC}">
              <c16:uniqueId val="{00000000-BB25-4332-8464-F23ED500A44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426</c:v>
                </c:pt>
                <c:pt idx="1">
                  <c:v>572</c:v>
                </c:pt>
                <c:pt idx="2">
                  <c:v>818</c:v>
                </c:pt>
              </c:numCache>
            </c:numRef>
          </c:val>
          <c:extLst>
            <c:ext xmlns:c16="http://schemas.microsoft.com/office/drawing/2014/chart" uri="{C3380CC4-5D6E-409C-BE32-E72D297353CC}">
              <c16:uniqueId val="{00000001-BB25-4332-8464-F23ED500A44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1365</c:v>
                </c:pt>
                <c:pt idx="1">
                  <c:v>1468</c:v>
                </c:pt>
                <c:pt idx="2">
                  <c:v>1915</c:v>
                </c:pt>
              </c:numCache>
            </c:numRef>
          </c:val>
          <c:extLst>
            <c:ext xmlns:c16="http://schemas.microsoft.com/office/drawing/2014/chart" uri="{C3380CC4-5D6E-409C-BE32-E72D297353CC}">
              <c16:uniqueId val="{00000002-BB25-4332-8464-F23ED500A44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兵庫県新温泉町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13,416
13,270
241.01
12,987,878
12,207,653
666,486
6,351,374
14,173,220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単年度財政力指数の推移は、平成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a:t>
          </a:r>
          <a:r>
            <a:rPr kumimoji="1" lang="en-US" altLang="ja-JP" sz="1000">
              <a:latin typeface="ＭＳ Ｐゴシック" panose="020B0600070205080204" pitchFamily="50" charset="-128"/>
              <a:ea typeface="ＭＳ Ｐゴシック" panose="020B0600070205080204" pitchFamily="50" charset="-128"/>
            </a:rPr>
            <a:t>0.254</a:t>
          </a:r>
          <a:r>
            <a:rPr kumimoji="1" lang="ja-JP" altLang="en-US" sz="1000">
              <a:latin typeface="ＭＳ Ｐゴシック" panose="020B0600070205080204" pitchFamily="50" charset="-128"/>
              <a:ea typeface="ＭＳ Ｐゴシック" panose="020B0600070205080204" pitchFamily="50" charset="-128"/>
            </a:rPr>
            <a:t>、令和元年度</a:t>
          </a:r>
          <a:r>
            <a:rPr kumimoji="1" lang="en-US" altLang="ja-JP" sz="1000">
              <a:latin typeface="ＭＳ Ｐゴシック" panose="020B0600070205080204" pitchFamily="50" charset="-128"/>
              <a:ea typeface="ＭＳ Ｐゴシック" panose="020B0600070205080204" pitchFamily="50" charset="-128"/>
            </a:rPr>
            <a:t>0.246</a:t>
          </a:r>
          <a:r>
            <a:rPr kumimoji="1" lang="ja-JP" altLang="en-US" sz="1000">
              <a:latin typeface="ＭＳ Ｐゴシック" panose="020B0600070205080204" pitchFamily="50" charset="-128"/>
              <a:ea typeface="ＭＳ Ｐゴシック" panose="020B0600070205080204" pitchFamily="50" charset="-128"/>
            </a:rPr>
            <a:t>、令和２年度</a:t>
          </a:r>
          <a:r>
            <a:rPr kumimoji="1" lang="en-US" altLang="ja-JP" sz="1000">
              <a:latin typeface="ＭＳ Ｐゴシック" panose="020B0600070205080204" pitchFamily="50" charset="-128"/>
              <a:ea typeface="ＭＳ Ｐゴシック" panose="020B0600070205080204" pitchFamily="50" charset="-128"/>
            </a:rPr>
            <a:t>0.254</a:t>
          </a:r>
          <a:r>
            <a:rPr kumimoji="1" lang="ja-JP" altLang="en-US" sz="1000">
              <a:latin typeface="ＭＳ Ｐゴシック" panose="020B0600070205080204" pitchFamily="50" charset="-128"/>
              <a:ea typeface="ＭＳ Ｐゴシック" panose="020B0600070205080204" pitchFamily="50" charset="-128"/>
            </a:rPr>
            <a:t>、令和３年度</a:t>
          </a:r>
          <a:r>
            <a:rPr kumimoji="1" lang="en-US" altLang="ja-JP" sz="1000">
              <a:latin typeface="ＭＳ Ｐゴシック" panose="020B0600070205080204" pitchFamily="50" charset="-128"/>
              <a:ea typeface="ＭＳ Ｐゴシック" panose="020B0600070205080204" pitchFamily="50" charset="-128"/>
            </a:rPr>
            <a:t>0.235</a:t>
          </a:r>
          <a:r>
            <a:rPr kumimoji="1" lang="ja-JP" altLang="en-US" sz="1000">
              <a:latin typeface="ＭＳ Ｐゴシック" panose="020B0600070205080204" pitchFamily="50" charset="-128"/>
              <a:ea typeface="ＭＳ Ｐゴシック" panose="020B0600070205080204" pitchFamily="50" charset="-128"/>
            </a:rPr>
            <a:t>令和４年度</a:t>
          </a:r>
          <a:r>
            <a:rPr kumimoji="1" lang="en-US" altLang="ja-JP" sz="1000">
              <a:latin typeface="ＭＳ Ｐゴシック" panose="020B0600070205080204" pitchFamily="50" charset="-128"/>
              <a:ea typeface="ＭＳ Ｐゴシック" panose="020B0600070205080204" pitchFamily="50" charset="-128"/>
            </a:rPr>
            <a:t>0.240</a:t>
          </a:r>
          <a:r>
            <a:rPr kumimoji="1" lang="ja-JP" altLang="en-US" sz="1000">
              <a:latin typeface="ＭＳ Ｐゴシック" panose="020B0600070205080204" pitchFamily="50" charset="-128"/>
              <a:ea typeface="ＭＳ Ｐゴシック" panose="020B0600070205080204" pitchFamily="50" charset="-128"/>
            </a:rPr>
            <a:t>となっている。</a:t>
          </a:r>
        </a:p>
        <a:p>
          <a:r>
            <a:rPr kumimoji="1" lang="ja-JP" altLang="en-US" sz="1000">
              <a:latin typeface="ＭＳ Ｐゴシック" panose="020B0600070205080204" pitchFamily="50" charset="-128"/>
              <a:ea typeface="ＭＳ Ｐゴシック" panose="020B0600070205080204" pitchFamily="50" charset="-128"/>
            </a:rPr>
            <a:t>　財政力指数は、当該年度以前</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カ年の平均値となっており、令和元年度と令和４年度の単年度財政力指数の相殺により、令和３年度</a:t>
          </a:r>
          <a:r>
            <a:rPr kumimoji="1" lang="en-US" altLang="ja-JP" sz="1000">
              <a:latin typeface="ＭＳ Ｐゴシック" panose="020B0600070205080204" pitchFamily="50" charset="-128"/>
              <a:ea typeface="ＭＳ Ｐゴシック" panose="020B0600070205080204" pitchFamily="50" charset="-128"/>
            </a:rPr>
            <a:t>0.245</a:t>
          </a:r>
          <a:r>
            <a:rPr kumimoji="1" lang="ja-JP" altLang="en-US" sz="1000">
              <a:latin typeface="ＭＳ Ｐゴシック" panose="020B0600070205080204" pitchFamily="50" charset="-128"/>
              <a:ea typeface="ＭＳ Ｐゴシック" panose="020B0600070205080204" pitchFamily="50" charset="-128"/>
            </a:rPr>
            <a:t>から令和４年度</a:t>
          </a:r>
          <a:r>
            <a:rPr kumimoji="1" lang="en-US" altLang="ja-JP" sz="1000">
              <a:latin typeface="ＭＳ Ｐゴシック" panose="020B0600070205080204" pitchFamily="50" charset="-128"/>
              <a:ea typeface="ＭＳ Ｐゴシック" panose="020B0600070205080204" pitchFamily="50" charset="-128"/>
            </a:rPr>
            <a:t>0.243</a:t>
          </a:r>
          <a:r>
            <a:rPr kumimoji="1" lang="ja-JP" altLang="en-US" sz="1000">
              <a:latin typeface="ＭＳ Ｐゴシック" panose="020B0600070205080204" pitchFamily="50" charset="-128"/>
              <a:ea typeface="ＭＳ Ｐゴシック" panose="020B0600070205080204" pitchFamily="50" charset="-128"/>
            </a:rPr>
            <a:t>へ</a:t>
          </a:r>
          <a:r>
            <a:rPr kumimoji="1" lang="en-US" altLang="ja-JP" sz="1000">
              <a:latin typeface="ＭＳ Ｐゴシック" panose="020B0600070205080204" pitchFamily="50" charset="-128"/>
              <a:ea typeface="ＭＳ Ｐゴシック" panose="020B0600070205080204" pitchFamily="50" charset="-128"/>
            </a:rPr>
            <a:t>0.002</a:t>
          </a:r>
          <a:r>
            <a:rPr kumimoji="1" lang="ja-JP" altLang="en-US" sz="1000">
              <a:latin typeface="ＭＳ Ｐゴシック" panose="020B0600070205080204" pitchFamily="50" charset="-128"/>
              <a:ea typeface="ＭＳ Ｐゴシック" panose="020B0600070205080204" pitchFamily="50" charset="-128"/>
            </a:rPr>
            <a:t>％悪化した。</a:t>
          </a:r>
        </a:p>
        <a:p>
          <a:r>
            <a:rPr kumimoji="1" lang="ja-JP" altLang="en-US" sz="1000">
              <a:latin typeface="ＭＳ Ｐゴシック" panose="020B0600070205080204" pitchFamily="50" charset="-128"/>
              <a:ea typeface="ＭＳ Ｐゴシック" panose="020B0600070205080204" pitchFamily="50" charset="-128"/>
            </a:rPr>
            <a:t>　人口の減少や全国平均を上回る高齢化率に加え、長引く景気低迷による個人・法人税の減収、地価の下落に伴う固定資産税の減収等により、税収増が見込めず財政基盤が弱い状況となっており、財政力指数は、類似団体平均を下回っている。今後も経常的経費の抑制をはじめとした歳出削減、町税の徴収強化などの取組みを通じて、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298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15724</xdr:rowOff>
    </xdr:from>
    <xdr:to>
      <xdr:col>23</xdr:col>
      <xdr:colOff>133350</xdr:colOff>
      <xdr:row>44</xdr:row>
      <xdr:rowOff>27215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5952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15724</xdr:rowOff>
    </xdr:from>
    <xdr:to>
      <xdr:col>19</xdr:col>
      <xdr:colOff>133350</xdr:colOff>
      <xdr:row>44</xdr:row>
      <xdr:rowOff>15724</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89505</xdr:rowOff>
    </xdr:from>
    <xdr:to>
      <xdr:col>19</xdr:col>
      <xdr:colOff>184150</xdr:colOff>
      <xdr:row>43</xdr:row>
      <xdr:rowOff>19655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29832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59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15724</xdr:rowOff>
    </xdr:from>
    <xdr:to>
      <xdr:col>15</xdr:col>
      <xdr:colOff>82550</xdr:colOff>
      <xdr:row>44</xdr:row>
      <xdr:rowOff>15724</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78015</xdr:rowOff>
    </xdr:from>
    <xdr:to>
      <xdr:col>15</xdr:col>
      <xdr:colOff>133350</xdr:colOff>
      <xdr:row>43</xdr:row>
      <xdr:rowOff>8165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18342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15724</xdr:rowOff>
    </xdr:from>
    <xdr:to>
      <xdr:col>11</xdr:col>
      <xdr:colOff>31750</xdr:colOff>
      <xdr:row>44</xdr:row>
      <xdr:rowOff>15724</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136374</xdr:rowOff>
    </xdr:from>
    <xdr:to>
      <xdr:col>19</xdr:col>
      <xdr:colOff>184150</xdr:colOff>
      <xdr:row>44</xdr:row>
      <xdr:rowOff>66524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51301</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9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136374</xdr:rowOff>
    </xdr:from>
    <xdr:to>
      <xdr:col>15</xdr:col>
      <xdr:colOff>133350</xdr:colOff>
      <xdr:row>44</xdr:row>
      <xdr:rowOff>66524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51301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136374</xdr:rowOff>
    </xdr:from>
    <xdr:to>
      <xdr:col>11</xdr:col>
      <xdr:colOff>82550</xdr:colOff>
      <xdr:row>44</xdr:row>
      <xdr:rowOff>66524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51301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136374</xdr:rowOff>
    </xdr:from>
    <xdr:to>
      <xdr:col>7</xdr:col>
      <xdr:colOff>31750</xdr:colOff>
      <xdr:row>44</xdr:row>
      <xdr:rowOff>66524</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51301</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900">
              <a:latin typeface="ＭＳ Ｐゴシック" panose="020B0600070205080204" pitchFamily="50" charset="-128"/>
              <a:ea typeface="ＭＳ Ｐゴシック" panose="020B0600070205080204" pitchFamily="50" charset="-128"/>
            </a:rPr>
            <a:t>分母となる経常一般財源は、利子割交付金、株式等譲渡所得割交付金、地方消費税交付金等が減となったものの、地方譲与税、自動車税環境性能割交付金、法人事業税交付金、普通交付税等が増額となり、</a:t>
          </a:r>
          <a:r>
            <a:rPr kumimoji="1" lang="en-US" altLang="ja-JP" sz="900">
              <a:latin typeface="ＭＳ Ｐゴシック" panose="020B0600070205080204" pitchFamily="50" charset="-128"/>
              <a:ea typeface="ＭＳ Ｐゴシック" panose="020B0600070205080204" pitchFamily="50" charset="-128"/>
            </a:rPr>
            <a:t>6,372,494</a:t>
          </a:r>
          <a:r>
            <a:rPr kumimoji="1" lang="ja-JP" altLang="en-US" sz="900">
              <a:latin typeface="ＭＳ Ｐゴシック" panose="020B0600070205080204" pitchFamily="50" charset="-128"/>
              <a:ea typeface="ＭＳ Ｐゴシック" panose="020B0600070205080204" pitchFamily="50" charset="-128"/>
            </a:rPr>
            <a:t>千円（前年度比</a:t>
          </a:r>
          <a:r>
            <a:rPr kumimoji="1" lang="en-US" altLang="ja-JP" sz="900">
              <a:latin typeface="ＭＳ Ｐゴシック" panose="020B0600070205080204" pitchFamily="50" charset="-128"/>
              <a:ea typeface="ＭＳ Ｐゴシック" panose="020B0600070205080204" pitchFamily="50" charset="-128"/>
            </a:rPr>
            <a:t>21,552</a:t>
          </a:r>
          <a:r>
            <a:rPr kumimoji="1" lang="ja-JP" altLang="en-US" sz="900">
              <a:latin typeface="ＭＳ Ｐゴシック" panose="020B0600070205080204" pitchFamily="50" charset="-128"/>
              <a:ea typeface="ＭＳ Ｐゴシック" panose="020B0600070205080204" pitchFamily="50" charset="-128"/>
            </a:rPr>
            <a:t>千円増、</a:t>
          </a:r>
          <a:r>
            <a:rPr kumimoji="1" lang="en-US" altLang="ja-JP" sz="900">
              <a:latin typeface="ＭＳ Ｐゴシック" panose="020B0600070205080204" pitchFamily="50" charset="-128"/>
              <a:ea typeface="ＭＳ Ｐゴシック" panose="020B0600070205080204" pitchFamily="50" charset="-128"/>
            </a:rPr>
            <a:t>0.3</a:t>
          </a:r>
          <a:r>
            <a:rPr kumimoji="1" lang="ja-JP" altLang="en-US" sz="900">
              <a:latin typeface="ＭＳ Ｐゴシック" panose="020B0600070205080204" pitchFamily="50" charset="-128"/>
              <a:ea typeface="ＭＳ Ｐゴシック" panose="020B0600070205080204" pitchFamily="50" charset="-128"/>
            </a:rPr>
            <a:t>％増）となった。臨時財政対策債は、発行を取止めたため</a:t>
          </a:r>
          <a:r>
            <a:rPr kumimoji="1" lang="en-US" altLang="ja-JP" sz="900">
              <a:latin typeface="ＭＳ Ｐゴシック" panose="020B0600070205080204" pitchFamily="50" charset="-128"/>
              <a:ea typeface="ＭＳ Ｐゴシック" panose="020B0600070205080204" pitchFamily="50" charset="-128"/>
            </a:rPr>
            <a:t>0</a:t>
          </a:r>
          <a:r>
            <a:rPr kumimoji="1" lang="ja-JP" altLang="en-US" sz="900">
              <a:latin typeface="ＭＳ Ｐゴシック" panose="020B0600070205080204" pitchFamily="50" charset="-128"/>
              <a:ea typeface="ＭＳ Ｐゴシック" panose="020B0600070205080204" pitchFamily="50" charset="-128"/>
            </a:rPr>
            <a:t>千円（前年度比</a:t>
          </a:r>
          <a:r>
            <a:rPr kumimoji="1" lang="en-US" altLang="ja-JP" sz="900">
              <a:latin typeface="ＭＳ Ｐゴシック" panose="020B0600070205080204" pitchFamily="50" charset="-128"/>
              <a:ea typeface="ＭＳ Ｐゴシック" panose="020B0600070205080204" pitchFamily="50" charset="-128"/>
            </a:rPr>
            <a:t>165,892</a:t>
          </a:r>
          <a:r>
            <a:rPr kumimoji="1" lang="ja-JP" altLang="en-US" sz="900">
              <a:latin typeface="ＭＳ Ｐゴシック" panose="020B0600070205080204" pitchFamily="50" charset="-128"/>
              <a:ea typeface="ＭＳ Ｐゴシック" panose="020B0600070205080204" pitchFamily="50" charset="-128"/>
            </a:rPr>
            <a:t>千円減、皆減）となった。　分子となる経常経費一般財源は、維持補修費、補助費等、公債費、繰出金の経常一般財源が減となったものの、人件費、物件費、扶助費の経常一般財源は増となり、</a:t>
          </a:r>
          <a:r>
            <a:rPr kumimoji="1" lang="en-US" altLang="ja-JP" sz="900">
              <a:latin typeface="ＭＳ Ｐゴシック" panose="020B0600070205080204" pitchFamily="50" charset="-128"/>
              <a:ea typeface="ＭＳ Ｐゴシック" panose="020B0600070205080204" pitchFamily="50" charset="-128"/>
            </a:rPr>
            <a:t>5,592,677</a:t>
          </a:r>
          <a:r>
            <a:rPr kumimoji="1" lang="ja-JP" altLang="en-US" sz="900">
              <a:latin typeface="ＭＳ Ｐゴシック" panose="020B0600070205080204" pitchFamily="50" charset="-128"/>
              <a:ea typeface="ＭＳ Ｐゴシック" panose="020B0600070205080204" pitchFamily="50" charset="-128"/>
            </a:rPr>
            <a:t>千円（前年度比</a:t>
          </a:r>
          <a:r>
            <a:rPr kumimoji="1" lang="en-US" altLang="ja-JP" sz="900">
              <a:latin typeface="ＭＳ Ｐゴシック" panose="020B0600070205080204" pitchFamily="50" charset="-128"/>
              <a:ea typeface="ＭＳ Ｐゴシック" panose="020B0600070205080204" pitchFamily="50" charset="-128"/>
            </a:rPr>
            <a:t>66,119</a:t>
          </a:r>
          <a:r>
            <a:rPr kumimoji="1" lang="ja-JP" altLang="en-US" sz="900">
              <a:latin typeface="ＭＳ Ｐゴシック" panose="020B0600070205080204" pitchFamily="50" charset="-128"/>
              <a:ea typeface="ＭＳ Ｐゴシック" panose="020B0600070205080204" pitchFamily="50" charset="-128"/>
            </a:rPr>
            <a:t>千円増、</a:t>
          </a:r>
          <a:r>
            <a:rPr kumimoji="1" lang="en-US" altLang="ja-JP" sz="900">
              <a:latin typeface="ＭＳ Ｐゴシック" panose="020B0600070205080204" pitchFamily="50" charset="-128"/>
              <a:ea typeface="ＭＳ Ｐゴシック" panose="020B0600070205080204" pitchFamily="50" charset="-128"/>
            </a:rPr>
            <a:t>1.2</a:t>
          </a:r>
          <a:r>
            <a:rPr kumimoji="1" lang="ja-JP" altLang="en-US" sz="900">
              <a:latin typeface="ＭＳ Ｐゴシック" panose="020B0600070205080204" pitchFamily="50" charset="-128"/>
              <a:ea typeface="ＭＳ Ｐゴシック" panose="020B0600070205080204" pitchFamily="50" charset="-128"/>
            </a:rPr>
            <a:t>％増）となった。</a:t>
          </a:r>
        </a:p>
        <a:p>
          <a:r>
            <a:rPr kumimoji="1" lang="ja-JP" altLang="en-US" sz="900">
              <a:latin typeface="ＭＳ Ｐゴシック" panose="020B0600070205080204" pitchFamily="50" charset="-128"/>
              <a:ea typeface="ＭＳ Ｐゴシック" panose="020B0600070205080204" pitchFamily="50" charset="-128"/>
            </a:rPr>
            <a:t>　結果、分子は</a:t>
          </a:r>
          <a:r>
            <a:rPr kumimoji="1" lang="en-US" altLang="ja-JP" sz="900">
              <a:latin typeface="ＭＳ Ｐゴシック" panose="020B0600070205080204" pitchFamily="50" charset="-128"/>
              <a:ea typeface="ＭＳ Ｐゴシック" panose="020B0600070205080204" pitchFamily="50" charset="-128"/>
            </a:rPr>
            <a:t>5,592,677</a:t>
          </a:r>
          <a:r>
            <a:rPr kumimoji="1" lang="ja-JP" altLang="en-US" sz="900">
              <a:latin typeface="ＭＳ Ｐゴシック" panose="020B0600070205080204" pitchFamily="50" charset="-128"/>
              <a:ea typeface="ＭＳ Ｐゴシック" panose="020B0600070205080204" pitchFamily="50" charset="-128"/>
            </a:rPr>
            <a:t>千円（前年度比</a:t>
          </a:r>
          <a:r>
            <a:rPr kumimoji="1" lang="en-US" altLang="ja-JP" sz="900">
              <a:latin typeface="ＭＳ Ｐゴシック" panose="020B0600070205080204" pitchFamily="50" charset="-128"/>
              <a:ea typeface="ＭＳ Ｐゴシック" panose="020B0600070205080204" pitchFamily="50" charset="-128"/>
            </a:rPr>
            <a:t>66,119</a:t>
          </a:r>
          <a:r>
            <a:rPr kumimoji="1" lang="ja-JP" altLang="en-US" sz="900">
              <a:latin typeface="ＭＳ Ｐゴシック" panose="020B0600070205080204" pitchFamily="50" charset="-128"/>
              <a:ea typeface="ＭＳ Ｐゴシック" panose="020B0600070205080204" pitchFamily="50" charset="-128"/>
            </a:rPr>
            <a:t>千円増、</a:t>
          </a:r>
          <a:r>
            <a:rPr kumimoji="1" lang="en-US" altLang="ja-JP" sz="900">
              <a:latin typeface="ＭＳ Ｐゴシック" panose="020B0600070205080204" pitchFamily="50" charset="-128"/>
              <a:ea typeface="ＭＳ Ｐゴシック" panose="020B0600070205080204" pitchFamily="50" charset="-128"/>
            </a:rPr>
            <a:t>1.2</a:t>
          </a:r>
          <a:r>
            <a:rPr kumimoji="1" lang="ja-JP" altLang="en-US" sz="900">
              <a:latin typeface="ＭＳ Ｐゴシック" panose="020B0600070205080204" pitchFamily="50" charset="-128"/>
              <a:ea typeface="ＭＳ Ｐゴシック" panose="020B0600070205080204" pitchFamily="50" charset="-128"/>
            </a:rPr>
            <a:t>％増）となり、一方、分母は、経常一般財源</a:t>
          </a:r>
          <a:r>
            <a:rPr kumimoji="1" lang="en-US" altLang="ja-JP" sz="900">
              <a:latin typeface="ＭＳ Ｐゴシック" panose="020B0600070205080204" pitchFamily="50" charset="-128"/>
              <a:ea typeface="ＭＳ Ｐゴシック" panose="020B0600070205080204" pitchFamily="50" charset="-128"/>
            </a:rPr>
            <a:t>6,372,494</a:t>
          </a:r>
          <a:r>
            <a:rPr kumimoji="1" lang="ja-JP" altLang="en-US" sz="900">
              <a:latin typeface="ＭＳ Ｐゴシック" panose="020B0600070205080204" pitchFamily="50" charset="-128"/>
              <a:ea typeface="ＭＳ Ｐゴシック" panose="020B0600070205080204" pitchFamily="50" charset="-128"/>
            </a:rPr>
            <a:t>千円（前年度比</a:t>
          </a:r>
          <a:r>
            <a:rPr kumimoji="1" lang="en-US" altLang="ja-JP" sz="900">
              <a:latin typeface="ＭＳ Ｐゴシック" panose="020B0600070205080204" pitchFamily="50" charset="-128"/>
              <a:ea typeface="ＭＳ Ｐゴシック" panose="020B0600070205080204" pitchFamily="50" charset="-128"/>
            </a:rPr>
            <a:t>21,552</a:t>
          </a:r>
          <a:r>
            <a:rPr kumimoji="1" lang="ja-JP" altLang="en-US" sz="900">
              <a:latin typeface="ＭＳ Ｐゴシック" panose="020B0600070205080204" pitchFamily="50" charset="-128"/>
              <a:ea typeface="ＭＳ Ｐゴシック" panose="020B0600070205080204" pitchFamily="50" charset="-128"/>
            </a:rPr>
            <a:t>千円増、</a:t>
          </a:r>
          <a:r>
            <a:rPr kumimoji="1" lang="en-US" altLang="ja-JP" sz="900">
              <a:latin typeface="ＭＳ Ｐゴシック" panose="020B0600070205080204" pitchFamily="50" charset="-128"/>
              <a:ea typeface="ＭＳ Ｐゴシック" panose="020B0600070205080204" pitchFamily="50" charset="-128"/>
            </a:rPr>
            <a:t>0.3</a:t>
          </a:r>
          <a:r>
            <a:rPr kumimoji="1" lang="ja-JP" altLang="en-US" sz="900">
              <a:latin typeface="ＭＳ Ｐゴシック" panose="020B0600070205080204" pitchFamily="50" charset="-128"/>
              <a:ea typeface="ＭＳ Ｐゴシック" panose="020B0600070205080204" pitchFamily="50" charset="-128"/>
            </a:rPr>
            <a:t>％増）及び臨時財政対策債</a:t>
          </a:r>
          <a:r>
            <a:rPr kumimoji="1" lang="en-US" altLang="ja-JP" sz="900">
              <a:latin typeface="ＭＳ Ｐゴシック" panose="020B0600070205080204" pitchFamily="50" charset="-128"/>
              <a:ea typeface="ＭＳ Ｐゴシック" panose="020B0600070205080204" pitchFamily="50" charset="-128"/>
            </a:rPr>
            <a:t>0</a:t>
          </a:r>
          <a:r>
            <a:rPr kumimoji="1" lang="ja-JP" altLang="en-US" sz="900">
              <a:latin typeface="ＭＳ Ｐゴシック" panose="020B0600070205080204" pitchFamily="50" charset="-128"/>
              <a:ea typeface="ＭＳ Ｐゴシック" panose="020B0600070205080204" pitchFamily="50" charset="-128"/>
            </a:rPr>
            <a:t>千円（前年度比</a:t>
          </a:r>
          <a:r>
            <a:rPr kumimoji="1" lang="en-US" altLang="ja-JP" sz="900">
              <a:latin typeface="ＭＳ Ｐゴシック" panose="020B0600070205080204" pitchFamily="50" charset="-128"/>
              <a:ea typeface="ＭＳ Ｐゴシック" panose="020B0600070205080204" pitchFamily="50" charset="-128"/>
            </a:rPr>
            <a:t>165,892</a:t>
          </a:r>
          <a:r>
            <a:rPr kumimoji="1" lang="ja-JP" altLang="en-US" sz="900">
              <a:latin typeface="ＭＳ Ｐゴシック" panose="020B0600070205080204" pitchFamily="50" charset="-128"/>
              <a:ea typeface="ＭＳ Ｐゴシック" panose="020B0600070205080204" pitchFamily="50" charset="-128"/>
            </a:rPr>
            <a:t>千円減、皆減）で、分母合計</a:t>
          </a:r>
          <a:r>
            <a:rPr kumimoji="1" lang="en-US" altLang="ja-JP" sz="900">
              <a:latin typeface="ＭＳ Ｐゴシック" panose="020B0600070205080204" pitchFamily="50" charset="-128"/>
              <a:ea typeface="ＭＳ Ｐゴシック" panose="020B0600070205080204" pitchFamily="50" charset="-128"/>
            </a:rPr>
            <a:t>6,372,494</a:t>
          </a:r>
          <a:r>
            <a:rPr kumimoji="1" lang="ja-JP" altLang="en-US" sz="900">
              <a:latin typeface="ＭＳ Ｐゴシック" panose="020B0600070205080204" pitchFamily="50" charset="-128"/>
              <a:ea typeface="ＭＳ Ｐゴシック" panose="020B0600070205080204" pitchFamily="50" charset="-128"/>
            </a:rPr>
            <a:t>千円（前年度比</a:t>
          </a:r>
          <a:r>
            <a:rPr kumimoji="1" lang="en-US" altLang="ja-JP" sz="900">
              <a:latin typeface="ＭＳ Ｐゴシック" panose="020B0600070205080204" pitchFamily="50" charset="-128"/>
              <a:ea typeface="ＭＳ Ｐゴシック" panose="020B0600070205080204" pitchFamily="50" charset="-128"/>
            </a:rPr>
            <a:t>144,340</a:t>
          </a:r>
          <a:r>
            <a:rPr kumimoji="1" lang="ja-JP" altLang="en-US" sz="900">
              <a:latin typeface="ＭＳ Ｐゴシック" panose="020B0600070205080204" pitchFamily="50" charset="-128"/>
              <a:ea typeface="ＭＳ Ｐゴシック" panose="020B0600070205080204" pitchFamily="50" charset="-128"/>
            </a:rPr>
            <a:t>千円減、</a:t>
          </a:r>
          <a:r>
            <a:rPr kumimoji="1" lang="en-US" altLang="ja-JP" sz="900">
              <a:latin typeface="ＭＳ Ｐゴシック" panose="020B0600070205080204" pitchFamily="50" charset="-128"/>
              <a:ea typeface="ＭＳ Ｐゴシック" panose="020B0600070205080204" pitchFamily="50" charset="-128"/>
            </a:rPr>
            <a:t>2.2</a:t>
          </a:r>
          <a:r>
            <a:rPr kumimoji="1" lang="ja-JP" altLang="en-US" sz="900">
              <a:latin typeface="ＭＳ Ｐゴシック" panose="020B0600070205080204" pitchFamily="50" charset="-128"/>
              <a:ea typeface="ＭＳ Ｐゴシック" panose="020B0600070205080204" pitchFamily="50" charset="-128"/>
            </a:rPr>
            <a:t>％減）となった。分子が増加、分母が減少したことにより、経常収支比率は増加し、</a:t>
          </a:r>
          <a:r>
            <a:rPr kumimoji="1" lang="en-US" altLang="ja-JP" sz="900">
              <a:latin typeface="ＭＳ Ｐゴシック" panose="020B0600070205080204" pitchFamily="50" charset="-128"/>
              <a:ea typeface="ＭＳ Ｐゴシック" panose="020B0600070205080204" pitchFamily="50" charset="-128"/>
            </a:rPr>
            <a:t>87.8</a:t>
          </a:r>
          <a:r>
            <a:rPr kumimoji="1" lang="ja-JP" altLang="en-US" sz="900">
              <a:latin typeface="ＭＳ Ｐゴシック" panose="020B0600070205080204" pitchFamily="50" charset="-128"/>
              <a:ea typeface="ＭＳ Ｐゴシック" panose="020B0600070205080204" pitchFamily="50" charset="-128"/>
            </a:rPr>
            <a:t>％（前年度比</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％増）となった。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171238</xdr:rowOff>
    </xdr:from>
    <xdr:to>
      <xdr:col>23</xdr:col>
      <xdr:colOff>133350</xdr:colOff>
      <xdr:row>67</xdr:row>
      <xdr:rowOff>100119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15338"/>
          <a:ext cx="0" cy="14719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72196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100119</xdr:rowOff>
    </xdr:from>
    <xdr:to>
      <xdr:col>24</xdr:col>
      <xdr:colOff>12700</xdr:colOff>
      <xdr:row>67</xdr:row>
      <xdr:rowOff>100119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86165</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171238</xdr:rowOff>
    </xdr:from>
    <xdr:to>
      <xdr:col>24</xdr:col>
      <xdr:colOff>12700</xdr:colOff>
      <xdr:row>58</xdr:row>
      <xdr:rowOff>171238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15240</xdr:rowOff>
    </xdr:from>
    <xdr:to>
      <xdr:col>23</xdr:col>
      <xdr:colOff>133350</xdr:colOff>
      <xdr:row>64</xdr:row>
      <xdr:rowOff>135890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98804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89552</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89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73025</xdr:rowOff>
    </xdr:from>
    <xdr:to>
      <xdr:col>23</xdr:col>
      <xdr:colOff>184150</xdr:colOff>
      <xdr:row>65</xdr:row>
      <xdr:rowOff>3175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4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15240</xdr:rowOff>
    </xdr:from>
    <xdr:to>
      <xdr:col>19</xdr:col>
      <xdr:colOff>133350</xdr:colOff>
      <xdr:row>64</xdr:row>
      <xdr:rowOff>115781</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98804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115781</xdr:rowOff>
    </xdr:from>
    <xdr:to>
      <xdr:col>19</xdr:col>
      <xdr:colOff>184150</xdr:colOff>
      <xdr:row>64</xdr:row>
      <xdr:rowOff>45931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56108</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686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47413</xdr:rowOff>
    </xdr:from>
    <xdr:to>
      <xdr:col>15</xdr:col>
      <xdr:colOff>82550</xdr:colOff>
      <xdr:row>64</xdr:row>
      <xdr:rowOff>115781</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1020213"/>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85090</xdr:rowOff>
    </xdr:from>
    <xdr:to>
      <xdr:col>15</xdr:col>
      <xdr:colOff>133350</xdr:colOff>
      <xdr:row>65</xdr:row>
      <xdr:rowOff>15240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35348</xdr:rowOff>
    </xdr:from>
    <xdr:to>
      <xdr:col>11</xdr:col>
      <xdr:colOff>31750</xdr:colOff>
      <xdr:row>64</xdr:row>
      <xdr:rowOff>47413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00814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117263</xdr:rowOff>
    </xdr:from>
    <xdr:to>
      <xdr:col>11</xdr:col>
      <xdr:colOff>82550</xdr:colOff>
      <xdr:row>65</xdr:row>
      <xdr:rowOff>47413</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32190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117263</xdr:rowOff>
    </xdr:from>
    <xdr:to>
      <xdr:col>7</xdr:col>
      <xdr:colOff>31750</xdr:colOff>
      <xdr:row>65</xdr:row>
      <xdr:rowOff>47413</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32190</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57167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135890</xdr:rowOff>
    </xdr:from>
    <xdr:to>
      <xdr:col>19</xdr:col>
      <xdr:colOff>184150</xdr:colOff>
      <xdr:row>64</xdr:row>
      <xdr:rowOff>66040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50817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64981</xdr:rowOff>
    </xdr:from>
    <xdr:to>
      <xdr:col>15</xdr:col>
      <xdr:colOff>133350</xdr:colOff>
      <xdr:row>64</xdr:row>
      <xdr:rowOff>166581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5308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80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168063</xdr:rowOff>
    </xdr:from>
    <xdr:to>
      <xdr:col>11</xdr:col>
      <xdr:colOff>82550</xdr:colOff>
      <xdr:row>64</xdr:row>
      <xdr:rowOff>98213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108390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155998</xdr:rowOff>
    </xdr:from>
    <xdr:to>
      <xdr:col>7</xdr:col>
      <xdr:colOff>31750</xdr:colOff>
      <xdr:row>64</xdr:row>
      <xdr:rowOff>86148</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96325</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72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[295,982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人件費決算額は、</a:t>
          </a:r>
          <a:r>
            <a:rPr kumimoji="1" lang="en-US" altLang="ja-JP" sz="1000">
              <a:latin typeface="ＭＳ Ｐゴシック" panose="020B0600070205080204" pitchFamily="50" charset="-128"/>
              <a:ea typeface="ＭＳ Ｐゴシック" panose="020B0600070205080204" pitchFamily="50" charset="-128"/>
            </a:rPr>
            <a:t>1,837,496</a:t>
          </a:r>
          <a:r>
            <a:rPr kumimoji="1" lang="ja-JP" altLang="en-US" sz="1000">
              <a:latin typeface="ＭＳ Ｐゴシック" panose="020B0600070205080204" pitchFamily="50" charset="-128"/>
              <a:ea typeface="ＭＳ Ｐゴシック" panose="020B0600070205080204" pitchFamily="50" charset="-128"/>
            </a:rPr>
            <a:t>千円（前年度比</a:t>
          </a:r>
          <a:r>
            <a:rPr kumimoji="1" lang="en-US" altLang="ja-JP" sz="1000">
              <a:latin typeface="ＭＳ Ｐゴシック" panose="020B0600070205080204" pitchFamily="50" charset="-128"/>
              <a:ea typeface="ＭＳ Ｐゴシック" panose="020B0600070205080204" pitchFamily="50" charset="-128"/>
            </a:rPr>
            <a:t>13,812</a:t>
          </a:r>
          <a:r>
            <a:rPr kumimoji="1" lang="ja-JP" altLang="en-US" sz="1000">
              <a:latin typeface="ＭＳ Ｐゴシック" panose="020B0600070205080204" pitchFamily="50" charset="-128"/>
              <a:ea typeface="ＭＳ Ｐゴシック" panose="020B0600070205080204" pitchFamily="50" charset="-128"/>
            </a:rPr>
            <a:t>千円増、</a:t>
          </a:r>
          <a:r>
            <a:rPr kumimoji="1" lang="en-US" altLang="ja-JP" sz="1000">
              <a:latin typeface="ＭＳ Ｐゴシック" panose="020B0600070205080204" pitchFamily="50" charset="-128"/>
              <a:ea typeface="ＭＳ Ｐゴシック" panose="020B0600070205080204" pitchFamily="50" charset="-128"/>
            </a:rPr>
            <a:t>0.8</a:t>
          </a:r>
          <a:r>
            <a:rPr kumimoji="1" lang="ja-JP" altLang="en-US" sz="1000">
              <a:latin typeface="ＭＳ Ｐゴシック" panose="020B0600070205080204" pitchFamily="50" charset="-128"/>
              <a:ea typeface="ＭＳ Ｐゴシック" panose="020B0600070205080204" pitchFamily="50" charset="-128"/>
            </a:rPr>
            <a:t>％増）、人件費充当経常一般財源は、</a:t>
          </a:r>
          <a:r>
            <a:rPr kumimoji="1" lang="en-US" altLang="ja-JP" sz="1000">
              <a:latin typeface="ＭＳ Ｐゴシック" panose="020B0600070205080204" pitchFamily="50" charset="-128"/>
              <a:ea typeface="ＭＳ Ｐゴシック" panose="020B0600070205080204" pitchFamily="50" charset="-128"/>
            </a:rPr>
            <a:t>1,620,218</a:t>
          </a:r>
          <a:r>
            <a:rPr kumimoji="1" lang="ja-JP" altLang="en-US" sz="1000">
              <a:latin typeface="ＭＳ Ｐゴシック" panose="020B0600070205080204" pitchFamily="50" charset="-128"/>
              <a:ea typeface="ＭＳ Ｐゴシック" panose="020B0600070205080204" pitchFamily="50" charset="-128"/>
            </a:rPr>
            <a:t>千円（前年度比</a:t>
          </a:r>
          <a:r>
            <a:rPr kumimoji="1" lang="en-US" altLang="ja-JP" sz="1000">
              <a:latin typeface="ＭＳ Ｐゴシック" panose="020B0600070205080204" pitchFamily="50" charset="-128"/>
              <a:ea typeface="ＭＳ Ｐゴシック" panose="020B0600070205080204" pitchFamily="50" charset="-128"/>
            </a:rPr>
            <a:t>35,538</a:t>
          </a:r>
          <a:r>
            <a:rPr kumimoji="1" lang="ja-JP" altLang="en-US" sz="1000">
              <a:latin typeface="ＭＳ Ｐゴシック" panose="020B0600070205080204" pitchFamily="50" charset="-128"/>
              <a:ea typeface="ＭＳ Ｐゴシック" panose="020B0600070205080204" pitchFamily="50" charset="-128"/>
            </a:rPr>
            <a:t>千円増、</a:t>
          </a:r>
          <a:r>
            <a:rPr kumimoji="1" lang="en-US" altLang="ja-JP" sz="1000">
              <a:latin typeface="ＭＳ Ｐゴシック" panose="020B0600070205080204" pitchFamily="50" charset="-128"/>
              <a:ea typeface="ＭＳ Ｐゴシック" panose="020B0600070205080204" pitchFamily="50" charset="-128"/>
            </a:rPr>
            <a:t>2.2</a:t>
          </a:r>
          <a:r>
            <a:rPr kumimoji="1" lang="ja-JP" altLang="en-US" sz="1000">
              <a:latin typeface="ＭＳ Ｐゴシック" panose="020B0600070205080204" pitchFamily="50" charset="-128"/>
              <a:ea typeface="ＭＳ Ｐゴシック" panose="020B0600070205080204" pitchFamily="50" charset="-128"/>
            </a:rPr>
            <a:t>％増）となりました。会計年度任用職員報酬の増、会計年度任用職員の地方公務員共済組合加入による共済組合負担金などの増により増となった。</a:t>
          </a:r>
        </a:p>
        <a:p>
          <a:r>
            <a:rPr kumimoji="1" lang="ja-JP" altLang="en-US" sz="1000">
              <a:latin typeface="ＭＳ Ｐゴシック" panose="020B0600070205080204" pitchFamily="50" charset="-128"/>
              <a:ea typeface="ＭＳ Ｐゴシック" panose="020B0600070205080204" pitchFamily="50" charset="-128"/>
            </a:rPr>
            <a:t>　物件費決算額は、</a:t>
          </a:r>
          <a:r>
            <a:rPr kumimoji="1" lang="en-US" altLang="ja-JP" sz="1000">
              <a:latin typeface="ＭＳ Ｐゴシック" panose="020B0600070205080204" pitchFamily="50" charset="-128"/>
              <a:ea typeface="ＭＳ Ｐゴシック" panose="020B0600070205080204" pitchFamily="50" charset="-128"/>
            </a:rPr>
            <a:t>1,975,903</a:t>
          </a:r>
          <a:r>
            <a:rPr kumimoji="1" lang="ja-JP" altLang="en-US" sz="1000">
              <a:latin typeface="ＭＳ Ｐゴシック" panose="020B0600070205080204" pitchFamily="50" charset="-128"/>
              <a:ea typeface="ＭＳ Ｐゴシック" panose="020B0600070205080204" pitchFamily="50" charset="-128"/>
            </a:rPr>
            <a:t>千円（前年度比</a:t>
          </a:r>
          <a:r>
            <a:rPr kumimoji="1" lang="en-US" altLang="ja-JP" sz="1000">
              <a:latin typeface="ＭＳ Ｐゴシック" panose="020B0600070205080204" pitchFamily="50" charset="-128"/>
              <a:ea typeface="ＭＳ Ｐゴシック" panose="020B0600070205080204" pitchFamily="50" charset="-128"/>
            </a:rPr>
            <a:t>217,426</a:t>
          </a:r>
          <a:r>
            <a:rPr kumimoji="1" lang="ja-JP" altLang="en-US" sz="1000">
              <a:latin typeface="ＭＳ Ｐゴシック" panose="020B0600070205080204" pitchFamily="50" charset="-128"/>
              <a:ea typeface="ＭＳ Ｐゴシック" panose="020B0600070205080204" pitchFamily="50" charset="-128"/>
            </a:rPr>
            <a:t>千円増、</a:t>
          </a:r>
          <a:r>
            <a:rPr kumimoji="1" lang="en-US" altLang="ja-JP" sz="1000">
              <a:latin typeface="ＭＳ Ｐゴシック" panose="020B0600070205080204" pitchFamily="50" charset="-128"/>
              <a:ea typeface="ＭＳ Ｐゴシック" panose="020B0600070205080204" pitchFamily="50" charset="-128"/>
            </a:rPr>
            <a:t>12.4</a:t>
          </a:r>
          <a:r>
            <a:rPr kumimoji="1" lang="ja-JP" altLang="en-US" sz="1000">
              <a:latin typeface="ＭＳ Ｐゴシック" panose="020B0600070205080204" pitchFamily="50" charset="-128"/>
              <a:ea typeface="ＭＳ Ｐゴシック" panose="020B0600070205080204" pitchFamily="50" charset="-128"/>
            </a:rPr>
            <a:t>％増）、物件費充当経常一般財源は、</a:t>
          </a:r>
          <a:r>
            <a:rPr kumimoji="1" lang="en-US" altLang="ja-JP" sz="1000">
              <a:latin typeface="ＭＳ Ｐゴシック" panose="020B0600070205080204" pitchFamily="50" charset="-128"/>
              <a:ea typeface="ＭＳ Ｐゴシック" panose="020B0600070205080204" pitchFamily="50" charset="-128"/>
            </a:rPr>
            <a:t>733,974</a:t>
          </a:r>
          <a:r>
            <a:rPr kumimoji="1" lang="ja-JP" altLang="en-US" sz="1000">
              <a:latin typeface="ＭＳ Ｐゴシック" panose="020B0600070205080204" pitchFamily="50" charset="-128"/>
              <a:ea typeface="ＭＳ Ｐゴシック" panose="020B0600070205080204" pitchFamily="50" charset="-128"/>
            </a:rPr>
            <a:t>千円（前年度比</a:t>
          </a:r>
          <a:r>
            <a:rPr kumimoji="1" lang="en-US" altLang="ja-JP" sz="1000">
              <a:latin typeface="ＭＳ Ｐゴシック" panose="020B0600070205080204" pitchFamily="50" charset="-128"/>
              <a:ea typeface="ＭＳ Ｐゴシック" panose="020B0600070205080204" pitchFamily="50" charset="-128"/>
            </a:rPr>
            <a:t>78,819</a:t>
          </a:r>
          <a:r>
            <a:rPr kumimoji="1" lang="ja-JP" altLang="en-US" sz="1000">
              <a:latin typeface="ＭＳ Ｐゴシック" panose="020B0600070205080204" pitchFamily="50" charset="-128"/>
              <a:ea typeface="ＭＳ Ｐゴシック" panose="020B0600070205080204" pitchFamily="50" charset="-128"/>
            </a:rPr>
            <a:t>千円増、</a:t>
          </a:r>
          <a:r>
            <a:rPr kumimoji="1" lang="en-US" altLang="ja-JP" sz="1000">
              <a:latin typeface="ＭＳ Ｐゴシック" panose="020B0600070205080204" pitchFamily="50" charset="-128"/>
              <a:ea typeface="ＭＳ Ｐゴシック" panose="020B0600070205080204" pitchFamily="50" charset="-128"/>
            </a:rPr>
            <a:t>12.0</a:t>
          </a:r>
          <a:r>
            <a:rPr kumimoji="1" lang="ja-JP" altLang="en-US" sz="1000">
              <a:latin typeface="ＭＳ Ｐゴシック" panose="020B0600070205080204" pitchFamily="50" charset="-128"/>
              <a:ea typeface="ＭＳ Ｐゴシック" panose="020B0600070205080204" pitchFamily="50" charset="-128"/>
            </a:rPr>
            <a:t>％増）となりました。新型コロナウイルスワクチン接種事業委託、各種選挙に係る業務委託などが減となったものの、生活応援クーポン券事業委託、コンビニ交付システム構築業務委託などの増により増となった。</a:t>
          </a:r>
        </a:p>
        <a:p>
          <a:r>
            <a:rPr kumimoji="1" lang="ja-JP" altLang="en-US" sz="1000">
              <a:latin typeface="ＭＳ Ｐゴシック" panose="020B0600070205080204" pitchFamily="50" charset="-128"/>
              <a:ea typeface="ＭＳ Ｐゴシック" panose="020B0600070205080204" pitchFamily="50" charset="-128"/>
            </a:rPr>
            <a:t>　人口一人あたり人件費・物件費等の状況は、類似団体平均より依然として高い。　</a:t>
          </a:r>
        </a:p>
        <a:p>
          <a:r>
            <a:rPr kumimoji="1" lang="ja-JP" altLang="en-US" sz="1000">
              <a:latin typeface="ＭＳ Ｐゴシック" panose="020B0600070205080204" pitchFamily="50" charset="-128"/>
              <a:ea typeface="ＭＳ Ｐゴシック" panose="020B0600070205080204" pitchFamily="50" charset="-128"/>
            </a:rPr>
            <a:t>　職員の節約意識の向上、コスト意識の高揚等により経費削減を図る。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96591</xdr:rowOff>
    </xdr:from>
    <xdr:to>
      <xdr:col>23</xdr:col>
      <xdr:colOff>133350</xdr:colOff>
      <xdr:row>89</xdr:row>
      <xdr:rowOff>111665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12591"/>
          <a:ext cx="0" cy="155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83742</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34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111665</xdr:rowOff>
    </xdr:from>
    <xdr:to>
      <xdr:col>24</xdr:col>
      <xdr:colOff>12700</xdr:colOff>
      <xdr:row>89</xdr:row>
      <xdr:rowOff>111665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37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11518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5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96591</xdr:rowOff>
    </xdr:from>
    <xdr:to>
      <xdr:col>24</xdr:col>
      <xdr:colOff>12700</xdr:colOff>
      <xdr:row>80</xdr:row>
      <xdr:rowOff>96591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1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129279</xdr:rowOff>
    </xdr:from>
    <xdr:to>
      <xdr:col>23</xdr:col>
      <xdr:colOff>133350</xdr:colOff>
      <xdr:row>84</xdr:row>
      <xdr:rowOff>16993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359629"/>
          <a:ext cx="838200" cy="5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46356</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933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29829</xdr:rowOff>
    </xdr:from>
    <xdr:to>
      <xdr:col>23</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56321</xdr:rowOff>
    </xdr:from>
    <xdr:to>
      <xdr:col>19</xdr:col>
      <xdr:colOff>133350</xdr:colOff>
      <xdr:row>83</xdr:row>
      <xdr:rowOff>129279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286671"/>
          <a:ext cx="889000" cy="7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164153</xdr:rowOff>
    </xdr:from>
    <xdr:to>
      <xdr:col>19</xdr:col>
      <xdr:colOff>184150</xdr:colOff>
      <xdr:row>82</xdr:row>
      <xdr:rowOff>94303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104480</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820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89422</xdr:rowOff>
    </xdr:from>
    <xdr:to>
      <xdr:col>15</xdr:col>
      <xdr:colOff>82550</xdr:colOff>
      <xdr:row>83</xdr:row>
      <xdr:rowOff>56321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148322"/>
          <a:ext cx="889000" cy="13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129502</xdr:rowOff>
    </xdr:from>
    <xdr:to>
      <xdr:col>15</xdr:col>
      <xdr:colOff>133350</xdr:colOff>
      <xdr:row>82</xdr:row>
      <xdr:rowOff>59652</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69829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78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57257</xdr:rowOff>
    </xdr:from>
    <xdr:to>
      <xdr:col>11</xdr:col>
      <xdr:colOff>31750</xdr:colOff>
      <xdr:row>82</xdr:row>
      <xdr:rowOff>89422</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4116157"/>
          <a:ext cx="889000" cy="3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106769</xdr:rowOff>
    </xdr:from>
    <xdr:to>
      <xdr:col>11</xdr:col>
      <xdr:colOff>82550</xdr:colOff>
      <xdr:row>82</xdr:row>
      <xdr:rowOff>36919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47096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60570</xdr:rowOff>
    </xdr:from>
    <xdr:to>
      <xdr:col>7</xdr:col>
      <xdr:colOff>31750</xdr:colOff>
      <xdr:row>81</xdr:row>
      <xdr:rowOff>162170</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897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7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137643</xdr:rowOff>
    </xdr:from>
    <xdr:to>
      <xdr:col>23</xdr:col>
      <xdr:colOff>184150</xdr:colOff>
      <xdr:row>84</xdr:row>
      <xdr:rowOff>67793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36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109720</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34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78479</xdr:rowOff>
    </xdr:from>
    <xdr:to>
      <xdr:col>19</xdr:col>
      <xdr:colOff>184150</xdr:colOff>
      <xdr:row>84</xdr:row>
      <xdr:rowOff>8629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30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164856</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395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5521</xdr:rowOff>
    </xdr:from>
    <xdr:to>
      <xdr:col>15</xdr:col>
      <xdr:colOff>133350</xdr:colOff>
      <xdr:row>83</xdr:row>
      <xdr:rowOff>107121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23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91898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32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38622</xdr:rowOff>
    </xdr:from>
    <xdr:to>
      <xdr:col>11</xdr:col>
      <xdr:colOff>82550</xdr:colOff>
      <xdr:row>82</xdr:row>
      <xdr:rowOff>140222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09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124999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18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6457</xdr:rowOff>
    </xdr:from>
    <xdr:to>
      <xdr:col>7</xdr:col>
      <xdr:colOff>31750</xdr:colOff>
      <xdr:row>82</xdr:row>
      <xdr:rowOff>108057</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06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92834</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15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職員年代構成の変動により、本町のラスパイレス指数は</a:t>
          </a:r>
          <a:r>
            <a:rPr kumimoji="1" lang="en-US" altLang="ja-JP" sz="1100">
              <a:latin typeface="ＭＳ Ｐゴシック" panose="020B0600070205080204" pitchFamily="50" charset="-128"/>
              <a:ea typeface="ＭＳ Ｐゴシック" panose="020B0600070205080204" pitchFamily="50" charset="-128"/>
            </a:rPr>
            <a:t>96.0</a:t>
          </a:r>
          <a:r>
            <a:rPr kumimoji="1" lang="ja-JP" altLang="en-US" sz="1100">
              <a:latin typeface="ＭＳ Ｐゴシック" panose="020B0600070205080204" pitchFamily="50" charset="-128"/>
              <a:ea typeface="ＭＳ Ｐゴシック" panose="020B0600070205080204" pitchFamily="50" charset="-128"/>
            </a:rPr>
            <a:t>％となり、類似団体との比較でも、</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％下回っている。</a:t>
          </a:r>
        </a:p>
        <a:p>
          <a:r>
            <a:rPr kumimoji="1" lang="ja-JP" altLang="en-US" sz="1100">
              <a:latin typeface="ＭＳ Ｐゴシック" panose="020B0600070205080204" pitchFamily="50" charset="-128"/>
              <a:ea typeface="ＭＳ Ｐゴシック" panose="020B0600070205080204" pitchFamily="50" charset="-128"/>
            </a:rPr>
            <a:t>　今後も、計画的な職員採用に努め、職員構成の改善を図りつつ、ラスパイレス指数の増高抑制に努める。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136878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6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4939</xdr:rowOff>
    </xdr:from>
    <xdr:to>
      <xdr:col>81</xdr:col>
      <xdr:colOff>44450</xdr:colOff>
      <xdr:row>85</xdr:row>
      <xdr:rowOff>31750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578189"/>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164693</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5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4939</xdr:rowOff>
    </xdr:from>
    <xdr:to>
      <xdr:col>77</xdr:col>
      <xdr:colOff>44450</xdr:colOff>
      <xdr:row>85</xdr:row>
      <xdr:rowOff>125589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57818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4939</xdr:rowOff>
    </xdr:from>
    <xdr:to>
      <xdr:col>72</xdr:col>
      <xdr:colOff>203200</xdr:colOff>
      <xdr:row>85</xdr:row>
      <xdr:rowOff>125589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57818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4939</xdr:rowOff>
    </xdr:from>
    <xdr:to>
      <xdr:col>68</xdr:col>
      <xdr:colOff>152400</xdr:colOff>
      <xdr:row>85</xdr:row>
      <xdr:rowOff>31750</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5781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134355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125589</xdr:rowOff>
    </xdr:from>
    <xdr:to>
      <xdr:col>77</xdr:col>
      <xdr:colOff>95250</xdr:colOff>
      <xdr:row>85</xdr:row>
      <xdr:rowOff>55739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65916</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29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74789</xdr:rowOff>
    </xdr:from>
    <xdr:to>
      <xdr:col>73</xdr:col>
      <xdr:colOff>44450</xdr:colOff>
      <xdr:row>86</xdr:row>
      <xdr:rowOff>4939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125589</xdr:rowOff>
    </xdr:from>
    <xdr:to>
      <xdr:col>68</xdr:col>
      <xdr:colOff>203200</xdr:colOff>
      <xdr:row>85</xdr:row>
      <xdr:rowOff>55739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65916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人あたり職員数は、類似団体との比較で</a:t>
          </a:r>
          <a:r>
            <a:rPr kumimoji="1" lang="en-US" altLang="ja-JP" sz="1100">
              <a:latin typeface="ＭＳ Ｐゴシック" panose="020B0600070205080204" pitchFamily="50" charset="-128"/>
              <a:ea typeface="ＭＳ Ｐゴシック" panose="020B0600070205080204" pitchFamily="50" charset="-128"/>
            </a:rPr>
            <a:t>0.77</a:t>
          </a:r>
          <a:r>
            <a:rPr kumimoji="1" lang="ja-JP" altLang="en-US" sz="1100">
              <a:latin typeface="ＭＳ Ｐゴシック" panose="020B0600070205080204" pitchFamily="50" charset="-128"/>
              <a:ea typeface="ＭＳ Ｐゴシック" panose="020B0600070205080204" pitchFamily="50" charset="-128"/>
            </a:rPr>
            <a:t>人上回っている。</a:t>
          </a:r>
        </a:p>
        <a:p>
          <a:r>
            <a:rPr kumimoji="1" lang="ja-JP" altLang="en-US" sz="1100">
              <a:latin typeface="ＭＳ Ｐゴシック" panose="020B0600070205080204" pitchFamily="50" charset="-128"/>
              <a:ea typeface="ＭＳ Ｐゴシック" panose="020B0600070205080204" pitchFamily="50" charset="-128"/>
            </a:rPr>
            <a:t>　今後も、より効率的な行財政運営が求められているため、令和２年度から令和６年度を計画期間とする第３次新温泉町定員適正化計画に基づき、計画的な職員採用に努めていく。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78004</xdr:rowOff>
    </xdr:from>
    <xdr:to>
      <xdr:col>81</xdr:col>
      <xdr:colOff>44450</xdr:colOff>
      <xdr:row>67</xdr:row>
      <xdr:rowOff>123444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65004"/>
          <a:ext cx="0" cy="1245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95521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123444</xdr:rowOff>
    </xdr:from>
    <xdr:to>
      <xdr:col>81</xdr:col>
      <xdr:colOff>133350</xdr:colOff>
      <xdr:row>67</xdr:row>
      <xdr:rowOff>123444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164381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78004</xdr:rowOff>
    </xdr:from>
    <xdr:to>
      <xdr:col>81</xdr:col>
      <xdr:colOff>133350</xdr:colOff>
      <xdr:row>60</xdr:row>
      <xdr:rowOff>78004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6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164744</xdr:rowOff>
    </xdr:from>
    <xdr:to>
      <xdr:col>81</xdr:col>
      <xdr:colOff>44450</xdr:colOff>
      <xdr:row>61</xdr:row>
      <xdr:rowOff>170053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23194"/>
          <a:ext cx="838200" cy="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98620</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8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82093</xdr:rowOff>
    </xdr:from>
    <xdr:to>
      <xdr:col>81</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151714</xdr:rowOff>
    </xdr:from>
    <xdr:to>
      <xdr:col>77</xdr:col>
      <xdr:colOff>44450</xdr:colOff>
      <xdr:row>61</xdr:row>
      <xdr:rowOff>164744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610164"/>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76302</xdr:rowOff>
    </xdr:from>
    <xdr:to>
      <xdr:col>77</xdr:col>
      <xdr:colOff>95250</xdr:colOff>
      <xdr:row>62</xdr:row>
      <xdr:rowOff>6452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16629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03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132411</xdr:rowOff>
    </xdr:from>
    <xdr:to>
      <xdr:col>72</xdr:col>
      <xdr:colOff>203200</xdr:colOff>
      <xdr:row>61</xdr:row>
      <xdr:rowOff>151714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90861"/>
          <a:ext cx="889000" cy="1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52171</xdr:rowOff>
    </xdr:from>
    <xdr:to>
      <xdr:col>73</xdr:col>
      <xdr:colOff>44450</xdr:colOff>
      <xdr:row>61</xdr:row>
      <xdr:rowOff>153771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1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163948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79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105384</xdr:rowOff>
    </xdr:from>
    <xdr:to>
      <xdr:col>68</xdr:col>
      <xdr:colOff>152400</xdr:colOff>
      <xdr:row>61</xdr:row>
      <xdr:rowOff>132411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63834"/>
          <a:ext cx="889000" cy="2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72923</xdr:rowOff>
    </xdr:from>
    <xdr:to>
      <xdr:col>68</xdr:col>
      <xdr:colOff>203200</xdr:colOff>
      <xdr:row>62</xdr:row>
      <xdr:rowOff>3073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13250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0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62788</xdr:rowOff>
    </xdr:from>
    <xdr:to>
      <xdr:col>64</xdr:col>
      <xdr:colOff>152400</xdr:colOff>
      <xdr:row>61</xdr:row>
      <xdr:rowOff>164388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149165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119253</xdr:rowOff>
    </xdr:from>
    <xdr:to>
      <xdr:col>81</xdr:col>
      <xdr:colOff>95250</xdr:colOff>
      <xdr:row>62</xdr:row>
      <xdr:rowOff>49403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7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91330</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549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113944</xdr:rowOff>
    </xdr:from>
    <xdr:to>
      <xdr:col>77</xdr:col>
      <xdr:colOff>95250</xdr:colOff>
      <xdr:row>62</xdr:row>
      <xdr:rowOff>44094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7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28871</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658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100914</xdr:rowOff>
    </xdr:from>
    <xdr:to>
      <xdr:col>73</xdr:col>
      <xdr:colOff>44450</xdr:colOff>
      <xdr:row>62</xdr:row>
      <xdr:rowOff>31064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5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15841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64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81611</xdr:rowOff>
    </xdr:from>
    <xdr:to>
      <xdr:col>68</xdr:col>
      <xdr:colOff>203200</xdr:colOff>
      <xdr:row>62</xdr:row>
      <xdr:rowOff>11761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4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167988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626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54584</xdr:rowOff>
    </xdr:from>
    <xdr:to>
      <xdr:col>64</xdr:col>
      <xdr:colOff>152400</xdr:colOff>
      <xdr:row>61</xdr:row>
      <xdr:rowOff>156184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1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166361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81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900">
              <a:latin typeface="ＭＳ Ｐゴシック" panose="020B0600070205080204" pitchFamily="50" charset="-128"/>
              <a:ea typeface="ＭＳ Ｐゴシック" panose="020B0600070205080204" pitchFamily="50" charset="-128"/>
            </a:rPr>
            <a:t>単年度実質公債費比率の推移は、平成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a:t>
          </a:r>
          <a:r>
            <a:rPr kumimoji="1" lang="en-US" altLang="ja-JP" sz="900">
              <a:latin typeface="ＭＳ Ｐゴシック" panose="020B0600070205080204" pitchFamily="50" charset="-128"/>
              <a:ea typeface="ＭＳ Ｐゴシック" panose="020B0600070205080204" pitchFamily="50" charset="-128"/>
            </a:rPr>
            <a:t>10.6</a:t>
          </a:r>
          <a:r>
            <a:rPr kumimoji="1" lang="ja-JP" altLang="en-US" sz="900">
              <a:latin typeface="ＭＳ Ｐゴシック" panose="020B0600070205080204" pitchFamily="50" charset="-128"/>
              <a:ea typeface="ＭＳ Ｐゴシック" panose="020B0600070205080204" pitchFamily="50" charset="-128"/>
            </a:rPr>
            <a:t>％、令和元年度</a:t>
          </a:r>
          <a:r>
            <a:rPr kumimoji="1" lang="en-US" altLang="ja-JP" sz="900">
              <a:latin typeface="ＭＳ Ｐゴシック" panose="020B0600070205080204" pitchFamily="50" charset="-128"/>
              <a:ea typeface="ＭＳ Ｐゴシック" panose="020B0600070205080204" pitchFamily="50" charset="-128"/>
            </a:rPr>
            <a:t>11.2</a:t>
          </a:r>
          <a:r>
            <a:rPr kumimoji="1" lang="ja-JP" altLang="en-US" sz="900">
              <a:latin typeface="ＭＳ Ｐゴシック" panose="020B0600070205080204" pitchFamily="50" charset="-128"/>
              <a:ea typeface="ＭＳ Ｐゴシック" panose="020B0600070205080204" pitchFamily="50" charset="-128"/>
            </a:rPr>
            <a:t>％、令和２年度</a:t>
          </a:r>
          <a:r>
            <a:rPr kumimoji="1" lang="en-US" altLang="ja-JP" sz="900">
              <a:latin typeface="ＭＳ Ｐゴシック" panose="020B0600070205080204" pitchFamily="50" charset="-128"/>
              <a:ea typeface="ＭＳ Ｐゴシック" panose="020B0600070205080204" pitchFamily="50" charset="-128"/>
            </a:rPr>
            <a:t>10.8</a:t>
          </a:r>
          <a:r>
            <a:rPr kumimoji="1" lang="ja-JP" altLang="en-US" sz="900">
              <a:latin typeface="ＭＳ Ｐゴシック" panose="020B0600070205080204" pitchFamily="50" charset="-128"/>
              <a:ea typeface="ＭＳ Ｐゴシック" panose="020B0600070205080204" pitchFamily="50" charset="-128"/>
            </a:rPr>
            <a:t>％、令和３年度</a:t>
          </a:r>
          <a:r>
            <a:rPr kumimoji="1" lang="en-US" altLang="ja-JP" sz="900">
              <a:latin typeface="ＭＳ Ｐゴシック" panose="020B0600070205080204" pitchFamily="50" charset="-128"/>
              <a:ea typeface="ＭＳ Ｐゴシック" panose="020B0600070205080204" pitchFamily="50" charset="-128"/>
            </a:rPr>
            <a:t>11.2</a:t>
          </a:r>
          <a:r>
            <a:rPr kumimoji="1" lang="ja-JP" altLang="en-US" sz="900">
              <a:latin typeface="ＭＳ Ｐゴシック" panose="020B0600070205080204" pitchFamily="50" charset="-128"/>
              <a:ea typeface="ＭＳ Ｐゴシック" panose="020B0600070205080204" pitchFamily="50" charset="-128"/>
            </a:rPr>
            <a:t>％、令和４年度</a:t>
          </a:r>
          <a:r>
            <a:rPr kumimoji="1" lang="en-US" altLang="ja-JP" sz="900">
              <a:latin typeface="ＭＳ Ｐゴシック" panose="020B0600070205080204" pitchFamily="50" charset="-128"/>
              <a:ea typeface="ＭＳ Ｐゴシック" panose="020B0600070205080204" pitchFamily="50" charset="-128"/>
            </a:rPr>
            <a:t>11.4</a:t>
          </a:r>
          <a:r>
            <a:rPr kumimoji="1" lang="ja-JP" altLang="en-US" sz="900">
              <a:latin typeface="ＭＳ Ｐゴシック" panose="020B0600070205080204" pitchFamily="50" charset="-128"/>
              <a:ea typeface="ＭＳ Ｐゴシック" panose="020B0600070205080204" pitchFamily="50" charset="-128"/>
            </a:rPr>
            <a:t>％となっている。</a:t>
          </a:r>
        </a:p>
        <a:p>
          <a:r>
            <a:rPr kumimoji="1" lang="ja-JP" altLang="en-US" sz="900">
              <a:latin typeface="ＭＳ Ｐゴシック" panose="020B0600070205080204" pitchFamily="50" charset="-128"/>
              <a:ea typeface="ＭＳ Ｐゴシック" panose="020B0600070205080204" pitchFamily="50" charset="-128"/>
            </a:rPr>
            <a:t>　分母の基準値では、標準税収入額等が</a:t>
          </a:r>
          <a:r>
            <a:rPr kumimoji="1" lang="en-US" altLang="ja-JP" sz="900">
              <a:latin typeface="ＭＳ Ｐゴシック" panose="020B0600070205080204" pitchFamily="50" charset="-128"/>
              <a:ea typeface="ＭＳ Ｐゴシック" panose="020B0600070205080204" pitchFamily="50" charset="-128"/>
            </a:rPr>
            <a:t>1,775,958</a:t>
          </a:r>
          <a:r>
            <a:rPr kumimoji="1" lang="ja-JP" altLang="en-US" sz="900">
              <a:latin typeface="ＭＳ Ｐゴシック" panose="020B0600070205080204" pitchFamily="50" charset="-128"/>
              <a:ea typeface="ＭＳ Ｐゴシック" panose="020B0600070205080204" pitchFamily="50" charset="-128"/>
            </a:rPr>
            <a:t>千円（前年度比</a:t>
          </a:r>
          <a:r>
            <a:rPr kumimoji="1" lang="en-US" altLang="ja-JP" sz="900">
              <a:latin typeface="ＭＳ Ｐゴシック" panose="020B0600070205080204" pitchFamily="50" charset="-128"/>
              <a:ea typeface="ＭＳ Ｐゴシック" panose="020B0600070205080204" pitchFamily="50" charset="-128"/>
            </a:rPr>
            <a:t>41,569</a:t>
          </a:r>
          <a:r>
            <a:rPr kumimoji="1" lang="ja-JP" altLang="en-US" sz="900">
              <a:latin typeface="ＭＳ Ｐゴシック" panose="020B0600070205080204" pitchFamily="50" charset="-128"/>
              <a:ea typeface="ＭＳ Ｐゴシック" panose="020B0600070205080204" pitchFamily="50" charset="-128"/>
            </a:rPr>
            <a:t>千円増、</a:t>
          </a:r>
          <a:r>
            <a:rPr kumimoji="1" lang="en-US" altLang="ja-JP" sz="900">
              <a:latin typeface="ＭＳ Ｐゴシック" panose="020B0600070205080204" pitchFamily="50" charset="-128"/>
              <a:ea typeface="ＭＳ Ｐゴシック" panose="020B0600070205080204" pitchFamily="50" charset="-128"/>
            </a:rPr>
            <a:t>2.3</a:t>
          </a:r>
          <a:r>
            <a:rPr kumimoji="1" lang="ja-JP" altLang="en-US" sz="900">
              <a:latin typeface="ＭＳ Ｐゴシック" panose="020B0600070205080204" pitchFamily="50" charset="-128"/>
              <a:ea typeface="ＭＳ Ｐゴシック" panose="020B0600070205080204" pitchFamily="50" charset="-128"/>
            </a:rPr>
            <a:t>％増）、普通交付税が</a:t>
          </a:r>
          <a:r>
            <a:rPr kumimoji="1" lang="en-US" altLang="ja-JP" sz="900">
              <a:latin typeface="ＭＳ Ｐゴシック" panose="020B0600070205080204" pitchFamily="50" charset="-128"/>
              <a:ea typeface="ＭＳ Ｐゴシック" panose="020B0600070205080204" pitchFamily="50" charset="-128"/>
            </a:rPr>
            <a:t>4,514,229</a:t>
          </a:r>
          <a:r>
            <a:rPr kumimoji="1" lang="ja-JP" altLang="en-US" sz="900">
              <a:latin typeface="ＭＳ Ｐゴシック" panose="020B0600070205080204" pitchFamily="50" charset="-128"/>
              <a:ea typeface="ＭＳ Ｐゴシック" panose="020B0600070205080204" pitchFamily="50" charset="-128"/>
            </a:rPr>
            <a:t>千円（前年度比</a:t>
          </a:r>
          <a:r>
            <a:rPr kumimoji="1" lang="en-US" altLang="ja-JP" sz="900">
              <a:latin typeface="ＭＳ Ｐゴシック" panose="020B0600070205080204" pitchFamily="50" charset="-128"/>
              <a:ea typeface="ＭＳ Ｐゴシック" panose="020B0600070205080204" pitchFamily="50" charset="-128"/>
            </a:rPr>
            <a:t>31,154</a:t>
          </a:r>
          <a:r>
            <a:rPr kumimoji="1" lang="ja-JP" altLang="en-US" sz="900">
              <a:latin typeface="ＭＳ Ｐゴシック" panose="020B0600070205080204" pitchFamily="50" charset="-128"/>
              <a:ea typeface="ＭＳ Ｐゴシック" panose="020B0600070205080204" pitchFamily="50" charset="-128"/>
            </a:rPr>
            <a:t>千円増、</a:t>
          </a:r>
          <a:r>
            <a:rPr kumimoji="1" lang="en-US" altLang="ja-JP" sz="900">
              <a:latin typeface="ＭＳ Ｐゴシック" panose="020B0600070205080204" pitchFamily="50" charset="-128"/>
              <a:ea typeface="ＭＳ Ｐゴシック" panose="020B0600070205080204" pitchFamily="50" charset="-128"/>
            </a:rPr>
            <a:t>0.7</a:t>
          </a:r>
          <a:r>
            <a:rPr kumimoji="1" lang="ja-JP" altLang="en-US" sz="900">
              <a:latin typeface="ＭＳ Ｐゴシック" panose="020B0600070205080204" pitchFamily="50" charset="-128"/>
              <a:ea typeface="ＭＳ Ｐゴシック" panose="020B0600070205080204" pitchFamily="50" charset="-128"/>
            </a:rPr>
            <a:t>％増）、臨時財政対策債発行可能額が</a:t>
          </a:r>
          <a:r>
            <a:rPr kumimoji="1" lang="en-US" altLang="ja-JP" sz="900">
              <a:latin typeface="ＭＳ Ｐゴシック" panose="020B0600070205080204" pitchFamily="50" charset="-128"/>
              <a:ea typeface="ＭＳ Ｐゴシック" panose="020B0600070205080204" pitchFamily="50" charset="-128"/>
            </a:rPr>
            <a:t>61,187</a:t>
          </a:r>
          <a:r>
            <a:rPr kumimoji="1" lang="ja-JP" altLang="en-US" sz="900">
              <a:latin typeface="ＭＳ Ｐゴシック" panose="020B0600070205080204" pitchFamily="50" charset="-128"/>
              <a:ea typeface="ＭＳ Ｐゴシック" panose="020B0600070205080204" pitchFamily="50" charset="-128"/>
            </a:rPr>
            <a:t>千円（前年度比</a:t>
          </a:r>
          <a:r>
            <a:rPr kumimoji="1" lang="en-US" altLang="ja-JP" sz="900">
              <a:latin typeface="ＭＳ Ｐゴシック" panose="020B0600070205080204" pitchFamily="50" charset="-128"/>
              <a:ea typeface="ＭＳ Ｐゴシック" panose="020B0600070205080204" pitchFamily="50" charset="-128"/>
            </a:rPr>
            <a:t>167,315</a:t>
          </a:r>
          <a:r>
            <a:rPr kumimoji="1" lang="ja-JP" altLang="en-US" sz="900">
              <a:latin typeface="ＭＳ Ｐゴシック" panose="020B0600070205080204" pitchFamily="50" charset="-128"/>
              <a:ea typeface="ＭＳ Ｐゴシック" panose="020B0600070205080204" pitchFamily="50" charset="-128"/>
            </a:rPr>
            <a:t>千円減、</a:t>
          </a:r>
          <a:r>
            <a:rPr kumimoji="1" lang="en-US" altLang="ja-JP" sz="900">
              <a:latin typeface="ＭＳ Ｐゴシック" panose="020B0600070205080204" pitchFamily="50" charset="-128"/>
              <a:ea typeface="ＭＳ Ｐゴシック" panose="020B0600070205080204" pitchFamily="50" charset="-128"/>
            </a:rPr>
            <a:t>73.2</a:t>
          </a:r>
          <a:r>
            <a:rPr kumimoji="1" lang="ja-JP" altLang="en-US" sz="900">
              <a:latin typeface="ＭＳ Ｐゴシック" panose="020B0600070205080204" pitchFamily="50" charset="-128"/>
              <a:ea typeface="ＭＳ Ｐゴシック" panose="020B0600070205080204" pitchFamily="50" charset="-128"/>
            </a:rPr>
            <a:t>％減）となった。また、分母のベースとなる標準財政規模から控除する事業費補正により基準財政需要額に算入された公債費は</a:t>
          </a:r>
          <a:r>
            <a:rPr kumimoji="1" lang="en-US" altLang="ja-JP" sz="900">
              <a:latin typeface="ＭＳ Ｐゴシック" panose="020B0600070205080204" pitchFamily="50" charset="-128"/>
              <a:ea typeface="ＭＳ Ｐゴシック" panose="020B0600070205080204" pitchFamily="50" charset="-128"/>
            </a:rPr>
            <a:t>33,508</a:t>
          </a:r>
          <a:r>
            <a:rPr kumimoji="1" lang="ja-JP" altLang="en-US" sz="900">
              <a:latin typeface="ＭＳ Ｐゴシック" panose="020B0600070205080204" pitchFamily="50" charset="-128"/>
              <a:ea typeface="ＭＳ Ｐゴシック" panose="020B0600070205080204" pitchFamily="50" charset="-128"/>
            </a:rPr>
            <a:t>千円増となりました。実質公債費比率分母は、</a:t>
          </a:r>
          <a:r>
            <a:rPr kumimoji="1" lang="en-US" altLang="ja-JP" sz="900">
              <a:latin typeface="ＭＳ Ｐゴシック" panose="020B0600070205080204" pitchFamily="50" charset="-128"/>
              <a:ea typeface="ＭＳ Ｐゴシック" panose="020B0600070205080204" pitchFamily="50" charset="-128"/>
            </a:rPr>
            <a:t>5,084,063</a:t>
          </a:r>
          <a:r>
            <a:rPr kumimoji="1" lang="ja-JP" altLang="en-US" sz="900">
              <a:latin typeface="ＭＳ Ｐゴシック" panose="020B0600070205080204" pitchFamily="50" charset="-128"/>
              <a:ea typeface="ＭＳ Ｐゴシック" panose="020B0600070205080204" pitchFamily="50" charset="-128"/>
            </a:rPr>
            <a:t>千円（前年度比</a:t>
          </a:r>
          <a:r>
            <a:rPr kumimoji="1" lang="en-US" altLang="ja-JP" sz="900">
              <a:latin typeface="ＭＳ Ｐゴシック" panose="020B0600070205080204" pitchFamily="50" charset="-128"/>
              <a:ea typeface="ＭＳ Ｐゴシック" panose="020B0600070205080204" pitchFamily="50" charset="-128"/>
            </a:rPr>
            <a:t>132,404</a:t>
          </a:r>
          <a:r>
            <a:rPr kumimoji="1" lang="ja-JP" altLang="en-US" sz="900">
              <a:latin typeface="ＭＳ Ｐゴシック" panose="020B0600070205080204" pitchFamily="50" charset="-128"/>
              <a:ea typeface="ＭＳ Ｐゴシック" panose="020B0600070205080204" pitchFamily="50" charset="-128"/>
            </a:rPr>
            <a:t>千円減、</a:t>
          </a:r>
          <a:r>
            <a:rPr kumimoji="1" lang="en-US" altLang="ja-JP" sz="900">
              <a:latin typeface="ＭＳ Ｐゴシック" panose="020B0600070205080204" pitchFamily="50" charset="-128"/>
              <a:ea typeface="ＭＳ Ｐゴシック" panose="020B0600070205080204" pitchFamily="50" charset="-128"/>
            </a:rPr>
            <a:t>2.5</a:t>
          </a:r>
          <a:r>
            <a:rPr kumimoji="1" lang="ja-JP" altLang="en-US" sz="900">
              <a:latin typeface="ＭＳ Ｐゴシック" panose="020B0600070205080204" pitchFamily="50" charset="-128"/>
              <a:ea typeface="ＭＳ Ｐゴシック" panose="020B0600070205080204" pitchFamily="50" charset="-128"/>
            </a:rPr>
            <a:t>％減）となった。</a:t>
          </a:r>
        </a:p>
        <a:p>
          <a:r>
            <a:rPr kumimoji="1" lang="ja-JP" altLang="en-US" sz="900">
              <a:latin typeface="ＭＳ Ｐゴシック" panose="020B0600070205080204" pitchFamily="50" charset="-128"/>
              <a:ea typeface="ＭＳ Ｐゴシック" panose="020B0600070205080204" pitchFamily="50" charset="-128"/>
            </a:rPr>
            <a:t>　結果、実質公債費比率算定上の分子が</a:t>
          </a:r>
          <a:r>
            <a:rPr kumimoji="1" lang="en-US" altLang="ja-JP" sz="900">
              <a:latin typeface="ＭＳ Ｐゴシック" panose="020B0600070205080204" pitchFamily="50" charset="-128"/>
              <a:ea typeface="ＭＳ Ｐゴシック" panose="020B0600070205080204" pitchFamily="50" charset="-128"/>
            </a:rPr>
            <a:t>5,689</a:t>
          </a:r>
          <a:r>
            <a:rPr kumimoji="1" lang="ja-JP" altLang="en-US" sz="900">
              <a:latin typeface="ＭＳ Ｐゴシック" panose="020B0600070205080204" pitchFamily="50" charset="-128"/>
              <a:ea typeface="ＭＳ Ｐゴシック" panose="020B0600070205080204" pitchFamily="50" charset="-128"/>
            </a:rPr>
            <a:t>千円減、分母が</a:t>
          </a:r>
          <a:r>
            <a:rPr kumimoji="1" lang="en-US" altLang="ja-JP" sz="900">
              <a:latin typeface="ＭＳ Ｐゴシック" panose="020B0600070205080204" pitchFamily="50" charset="-128"/>
              <a:ea typeface="ＭＳ Ｐゴシック" panose="020B0600070205080204" pitchFamily="50" charset="-128"/>
            </a:rPr>
            <a:t>132,404</a:t>
          </a:r>
          <a:r>
            <a:rPr kumimoji="1" lang="ja-JP" altLang="en-US" sz="900">
              <a:latin typeface="ＭＳ Ｐゴシック" panose="020B0600070205080204" pitchFamily="50" charset="-128"/>
              <a:ea typeface="ＭＳ Ｐゴシック" panose="020B0600070205080204" pitchFamily="50" charset="-128"/>
            </a:rPr>
            <a:t>千円減となり、分子、分母ともに減となったものの、分母の減少率が上回ったため、令和４年度単年度の実質公債費比率が</a:t>
          </a:r>
          <a:r>
            <a:rPr kumimoji="1" lang="en-US" altLang="ja-JP" sz="900">
              <a:latin typeface="ＭＳ Ｐゴシック" panose="020B0600070205080204" pitchFamily="50" charset="-128"/>
              <a:ea typeface="ＭＳ Ｐゴシック" panose="020B0600070205080204" pitchFamily="50" charset="-128"/>
            </a:rPr>
            <a:t>0.2</a:t>
          </a:r>
          <a:r>
            <a:rPr kumimoji="1" lang="ja-JP" altLang="en-US" sz="900">
              <a:latin typeface="ＭＳ Ｐゴシック" panose="020B0600070205080204" pitchFamily="50" charset="-128"/>
              <a:ea typeface="ＭＳ Ｐゴシック" panose="020B0600070205080204" pitchFamily="50" charset="-128"/>
            </a:rPr>
            <a:t>％悪化した。</a:t>
          </a:r>
        </a:p>
        <a:p>
          <a:r>
            <a:rPr kumimoji="1" lang="ja-JP" altLang="en-US" sz="900">
              <a:latin typeface="ＭＳ Ｐゴシック" panose="020B0600070205080204" pitchFamily="50" charset="-128"/>
              <a:ea typeface="ＭＳ Ｐゴシック" panose="020B0600070205080204" pitchFamily="50" charset="-128"/>
            </a:rPr>
            <a:t>　　依然として類似団体と比較すると高率で、全国的に比較しても高率となっている。今後は、財政収支見通し（財政計画）に基づき投資的事業を計画的に行い、公債費の縮減に努める。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95250</xdr:rowOff>
    </xdr:from>
    <xdr:to>
      <xdr:col>81</xdr:col>
      <xdr:colOff>44450</xdr:colOff>
      <xdr:row>43</xdr:row>
      <xdr:rowOff>103294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46760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79163</xdr:rowOff>
    </xdr:from>
    <xdr:to>
      <xdr:col>77</xdr:col>
      <xdr:colOff>44450</xdr:colOff>
      <xdr:row>43</xdr:row>
      <xdr:rowOff>95250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4515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86377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63077</xdr:rowOff>
    </xdr:from>
    <xdr:to>
      <xdr:col>72</xdr:col>
      <xdr:colOff>203200</xdr:colOff>
      <xdr:row>43</xdr:row>
      <xdr:rowOff>79163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43542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22860</xdr:rowOff>
    </xdr:from>
    <xdr:to>
      <xdr:col>73</xdr:col>
      <xdr:colOff>44450</xdr:colOff>
      <xdr:row>42</xdr:row>
      <xdr:rowOff>124460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134637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30904</xdr:rowOff>
    </xdr:from>
    <xdr:to>
      <xdr:col>68</xdr:col>
      <xdr:colOff>152400</xdr:colOff>
      <xdr:row>43</xdr:row>
      <xdr:rowOff>63077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40325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71120</xdr:rowOff>
    </xdr:from>
    <xdr:to>
      <xdr:col>68</xdr:col>
      <xdr:colOff>203200</xdr:colOff>
      <xdr:row>43</xdr:row>
      <xdr:rowOff>1270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11447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63077</xdr:rowOff>
    </xdr:from>
    <xdr:to>
      <xdr:col>64</xdr:col>
      <xdr:colOff>152400</xdr:colOff>
      <xdr:row>42</xdr:row>
      <xdr:rowOff>164677</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2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3404</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03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52494</xdr:rowOff>
    </xdr:from>
    <xdr:to>
      <xdr:col>81</xdr:col>
      <xdr:colOff>95250</xdr:colOff>
      <xdr:row>43</xdr:row>
      <xdr:rowOff>154094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24571</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39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44450</xdr:rowOff>
    </xdr:from>
    <xdr:to>
      <xdr:col>77</xdr:col>
      <xdr:colOff>95250</xdr:colOff>
      <xdr:row>43</xdr:row>
      <xdr:rowOff>146050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130827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28363</xdr:rowOff>
    </xdr:from>
    <xdr:to>
      <xdr:col>73</xdr:col>
      <xdr:colOff>44450</xdr:colOff>
      <xdr:row>43</xdr:row>
      <xdr:rowOff>129963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114740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12277</xdr:rowOff>
    </xdr:from>
    <xdr:to>
      <xdr:col>68</xdr:col>
      <xdr:colOff>203200</xdr:colOff>
      <xdr:row>43</xdr:row>
      <xdr:rowOff>113877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98654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151554</xdr:rowOff>
    </xdr:from>
    <xdr:to>
      <xdr:col>64</xdr:col>
      <xdr:colOff>152400</xdr:colOff>
      <xdr:row>43</xdr:row>
      <xdr:rowOff>81704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66481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将来負担比率については、地方債残高の減少、充当可能特定歳入及び充当可能基金残高の増加等により</a:t>
          </a:r>
          <a:r>
            <a:rPr kumimoji="1" lang="en-US" altLang="ja-JP" sz="1100">
              <a:latin typeface="ＭＳ Ｐゴシック" panose="020B0600070205080204" pitchFamily="50" charset="-128"/>
              <a:ea typeface="ＭＳ Ｐゴシック" panose="020B0600070205080204" pitchFamily="50" charset="-128"/>
            </a:rPr>
            <a:t>36.8</a:t>
          </a:r>
          <a:r>
            <a:rPr kumimoji="1" lang="ja-JP" altLang="en-US" sz="1100">
              <a:latin typeface="ＭＳ Ｐゴシック" panose="020B0600070205080204" pitchFamily="50" charset="-128"/>
              <a:ea typeface="ＭＳ Ｐゴシック" panose="020B0600070205080204" pitchFamily="50" charset="-128"/>
            </a:rPr>
            <a:t>％改善した。</a:t>
          </a:r>
        </a:p>
        <a:p>
          <a:r>
            <a:rPr kumimoji="1" lang="ja-JP" altLang="en-US" sz="1100">
              <a:latin typeface="ＭＳ Ｐゴシック" panose="020B0600070205080204" pitchFamily="50" charset="-128"/>
              <a:ea typeface="ＭＳ Ｐゴシック" panose="020B0600070205080204" pitchFamily="50" charset="-128"/>
            </a:rPr>
            <a:t>　類似団体平均と比較すると高くなっており、今後も、地方債の発行は、交付税算入率の高い起債にかかる事業を優先的に実施していくなど、後世代への負担を軽減しつつ、公債費充当可能基金の着実な積立てができるよう、計画的な財政運営、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65496</xdr:rowOff>
    </xdr:from>
    <xdr:to>
      <xdr:col>81</xdr:col>
      <xdr:colOff>44450</xdr:colOff>
      <xdr:row>17</xdr:row>
      <xdr:rowOff>145445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637246"/>
          <a:ext cx="838200" cy="42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145445</xdr:rowOff>
    </xdr:from>
    <xdr:to>
      <xdr:col>77</xdr:col>
      <xdr:colOff>44450</xdr:colOff>
      <xdr:row>19</xdr:row>
      <xdr:rowOff>88658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060095"/>
          <a:ext cx="889000" cy="28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112849</xdr:rowOff>
    </xdr:from>
    <xdr:to>
      <xdr:col>77</xdr:col>
      <xdr:colOff>95250</xdr:colOff>
      <xdr:row>14</xdr:row>
      <xdr:rowOff>42999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53176</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10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27758</xdr:rowOff>
    </xdr:from>
    <xdr:to>
      <xdr:col>72</xdr:col>
      <xdr:colOff>203200</xdr:colOff>
      <xdr:row>19</xdr:row>
      <xdr:rowOff>88658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3285308"/>
          <a:ext cx="889000" cy="6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132140</xdr:rowOff>
    </xdr:from>
    <xdr:to>
      <xdr:col>73</xdr:col>
      <xdr:colOff>44450</xdr:colOff>
      <xdr:row>15</xdr:row>
      <xdr:rowOff>62290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72467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61323</xdr:rowOff>
    </xdr:from>
    <xdr:to>
      <xdr:col>68</xdr:col>
      <xdr:colOff>152400</xdr:colOff>
      <xdr:row>19</xdr:row>
      <xdr:rowOff>27758</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3147423"/>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103414</xdr:rowOff>
    </xdr:from>
    <xdr:to>
      <xdr:col>68</xdr:col>
      <xdr:colOff>203200</xdr:colOff>
      <xdr:row>15</xdr:row>
      <xdr:rowOff>33564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102265</xdr:rowOff>
    </xdr:from>
    <xdr:to>
      <xdr:col>64</xdr:col>
      <xdr:colOff>152400</xdr:colOff>
      <xdr:row>15</xdr:row>
      <xdr:rowOff>32415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42592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14696</xdr:rowOff>
    </xdr:from>
    <xdr:to>
      <xdr:col>81</xdr:col>
      <xdr:colOff>95250</xdr:colOff>
      <xdr:row>15</xdr:row>
      <xdr:rowOff>116296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58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158223</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558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94645</xdr:rowOff>
    </xdr:from>
    <xdr:to>
      <xdr:col>77</xdr:col>
      <xdr:colOff>95250</xdr:colOff>
      <xdr:row>18</xdr:row>
      <xdr:rowOff>24795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0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9572</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09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37858</xdr:rowOff>
    </xdr:from>
    <xdr:to>
      <xdr:col>73</xdr:col>
      <xdr:colOff>44450</xdr:colOff>
      <xdr:row>19</xdr:row>
      <xdr:rowOff>139458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29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124235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38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148409</xdr:rowOff>
    </xdr:from>
    <xdr:to>
      <xdr:col>68</xdr:col>
      <xdr:colOff>203200</xdr:colOff>
      <xdr:row>19</xdr:row>
      <xdr:rowOff>78559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23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63335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320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10523</xdr:rowOff>
    </xdr:from>
    <xdr:to>
      <xdr:col>64</xdr:col>
      <xdr:colOff>152400</xdr:colOff>
      <xdr:row>18</xdr:row>
      <xdr:rowOff>112123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09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96900</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18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兵庫県新温泉町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13,416
13,270
241.01
12,987,878
12,207,653
666,486
6,351,374
14,173,220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人件費の経常収支比率は、令和２年度決算から会計年度任用職員報酬が新たに加わったことにより、引き続き増高しており、前年度比</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％増の</a:t>
          </a:r>
          <a:r>
            <a:rPr kumimoji="1" lang="en-US" altLang="ja-JP" sz="1100">
              <a:latin typeface="ＭＳ Ｐゴシック" panose="020B0600070205080204" pitchFamily="50" charset="-128"/>
              <a:ea typeface="ＭＳ Ｐゴシック" panose="020B0600070205080204" pitchFamily="50" charset="-128"/>
            </a:rPr>
            <a:t>25.4</a:t>
          </a:r>
          <a:r>
            <a:rPr kumimoji="1" lang="ja-JP" altLang="en-US" sz="1100">
              <a:latin typeface="ＭＳ Ｐゴシック" panose="020B0600070205080204" pitchFamily="50" charset="-128"/>
              <a:ea typeface="ＭＳ Ｐゴシック" panose="020B0600070205080204" pitchFamily="50" charset="-128"/>
            </a:rPr>
            <a:t>％で、類似団体平均を</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％上回っている。　　</a:t>
          </a:r>
        </a:p>
        <a:p>
          <a:r>
            <a:rPr kumimoji="1" lang="ja-JP" altLang="en-US" sz="1100">
              <a:latin typeface="ＭＳ Ｐゴシック" panose="020B0600070205080204" pitchFamily="50" charset="-128"/>
              <a:ea typeface="ＭＳ Ｐゴシック" panose="020B0600070205080204" pitchFamily="50" charset="-128"/>
            </a:rPr>
            <a:t>　今後も、より効率的な行財政運営が求められるため、今後も令和２年度から令和６年度を計画期間とする第３次新温泉町定員適正化計画に基づき、計画的な職員採用に努めていく。会計年度任用職員についても組織等の見直しを図る中で計画的な採用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40</xdr:row>
      <xdr:rowOff>123190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915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95267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123190</xdr:rowOff>
    </xdr:from>
    <xdr:to>
      <xdr:col>24</xdr:col>
      <xdr:colOff>114300</xdr:colOff>
      <xdr:row>40</xdr:row>
      <xdr:rowOff>123190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24130</xdr:rowOff>
    </xdr:from>
    <xdr:to>
      <xdr:col>24</xdr:col>
      <xdr:colOff>25400</xdr:colOff>
      <xdr:row>36</xdr:row>
      <xdr:rowOff>66040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963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90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144780</xdr:rowOff>
    </xdr:from>
    <xdr:to>
      <xdr:col>24</xdr:col>
      <xdr:colOff>76200</xdr:colOff>
      <xdr:row>36</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24130</xdr:rowOff>
    </xdr:from>
    <xdr:to>
      <xdr:col>19</xdr:col>
      <xdr:colOff>187325</xdr:colOff>
      <xdr:row>36</xdr:row>
      <xdr:rowOff>46990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963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129540</xdr:rowOff>
    </xdr:from>
    <xdr:to>
      <xdr:col>20</xdr:col>
      <xdr:colOff>38100</xdr:colOff>
      <xdr:row>36</xdr:row>
      <xdr:rowOff>59690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69867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99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123190</xdr:rowOff>
    </xdr:from>
    <xdr:to>
      <xdr:col>15</xdr:col>
      <xdr:colOff>98425</xdr:colOff>
      <xdr:row>36</xdr:row>
      <xdr:rowOff>46990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5249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140970</xdr:rowOff>
    </xdr:from>
    <xdr:to>
      <xdr:col>15</xdr:col>
      <xdr:colOff>149225</xdr:colOff>
      <xdr:row>36</xdr:row>
      <xdr:rowOff>71120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81297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123190</xdr:rowOff>
    </xdr:from>
    <xdr:to>
      <xdr:col>11</xdr:col>
      <xdr:colOff>9525</xdr:colOff>
      <xdr:row>34</xdr:row>
      <xdr:rowOff>138430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524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72390</xdr:rowOff>
    </xdr:from>
    <xdr:to>
      <xdr:col>11</xdr:col>
      <xdr:colOff>60325</xdr:colOff>
      <xdr:row>36</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158767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5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2557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158767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5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144780</xdr:rowOff>
    </xdr:from>
    <xdr:to>
      <xdr:col>20</xdr:col>
      <xdr:colOff>38100</xdr:colOff>
      <xdr:row>36</xdr:row>
      <xdr:rowOff>74930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59707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23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167640</xdr:rowOff>
    </xdr:from>
    <xdr:to>
      <xdr:col>15</xdr:col>
      <xdr:colOff>149225</xdr:colOff>
      <xdr:row>36</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82567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72390</xdr:rowOff>
    </xdr:from>
    <xdr:to>
      <xdr:col>11</xdr:col>
      <xdr:colOff>60325</xdr:colOff>
      <xdr:row>35</xdr:row>
      <xdr:rowOff>2540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0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12717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7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87630</xdr:rowOff>
    </xdr:from>
    <xdr:to>
      <xdr:col>6</xdr:col>
      <xdr:colOff>171450</xdr:colOff>
      <xdr:row>35</xdr:row>
      <xdr:rowOff>17780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27957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8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物件費の経常収支比率は、</a:t>
          </a:r>
          <a:r>
            <a:rPr kumimoji="1" lang="en-US" altLang="ja-JP" sz="1300">
              <a:latin typeface="ＭＳ Ｐゴシック" panose="020B0600070205080204" pitchFamily="50" charset="-128"/>
              <a:ea typeface="ＭＳ Ｐゴシック" panose="020B0600070205080204" pitchFamily="50" charset="-128"/>
            </a:rPr>
            <a:t>11.5</a:t>
          </a:r>
          <a:r>
            <a:rPr kumimoji="1" lang="ja-JP" altLang="en-US" sz="1300">
              <a:latin typeface="ＭＳ Ｐゴシック" panose="020B0600070205080204" pitchFamily="50" charset="-128"/>
              <a:ea typeface="ＭＳ Ｐゴシック" panose="020B0600070205080204" pitchFamily="50" charset="-128"/>
            </a:rPr>
            <a:t>％で、類似団体平均を</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％下回っている。今後も、デジタル化等によりシステム委託料等が増加していくことが見込まれるため、長期継続契等、職員のさらなる節約意識の向上を図り、一層の経費削減に努める。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117475</xdr:rowOff>
    </xdr:from>
    <xdr:to>
      <xdr:col>82</xdr:col>
      <xdr:colOff>107950</xdr:colOff>
      <xdr:row>15</xdr:row>
      <xdr:rowOff>79375</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517775"/>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95902</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39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123825</xdr:rowOff>
    </xdr:from>
    <xdr:to>
      <xdr:col>82</xdr:col>
      <xdr:colOff>158750</xdr:colOff>
      <xdr:row>17</xdr:row>
      <xdr:rowOff>53975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6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117475</xdr:rowOff>
    </xdr:from>
    <xdr:to>
      <xdr:col>78</xdr:col>
      <xdr:colOff>69850</xdr:colOff>
      <xdr:row>15</xdr:row>
      <xdr:rowOff>22225</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251777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76852</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82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22225</xdr:rowOff>
    </xdr:from>
    <xdr:to>
      <xdr:col>73</xdr:col>
      <xdr:colOff>180975</xdr:colOff>
      <xdr:row>17</xdr:row>
      <xdr:rowOff>117475</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593975"/>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19050</xdr:rowOff>
    </xdr:from>
    <xdr:to>
      <xdr:col>74</xdr:col>
      <xdr:colOff>31750</xdr:colOff>
      <xdr:row>16</xdr:row>
      <xdr:rowOff>120650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105427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84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117475</xdr:rowOff>
    </xdr:from>
    <xdr:to>
      <xdr:col>69</xdr:col>
      <xdr:colOff>92075</xdr:colOff>
      <xdr:row>18</xdr:row>
      <xdr:rowOff>3175</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30321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85725</xdr:rowOff>
    </xdr:from>
    <xdr:to>
      <xdr:col>69</xdr:col>
      <xdr:colOff>142875</xdr:colOff>
      <xdr:row>18</xdr:row>
      <xdr:rowOff>15875</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300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652</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308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0</xdr:rowOff>
    </xdr:from>
    <xdr:to>
      <xdr:col>65</xdr:col>
      <xdr:colOff>53975</xdr:colOff>
      <xdr:row>17</xdr:row>
      <xdr:rowOff>101600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68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28575</xdr:rowOff>
    </xdr:from>
    <xdr:to>
      <xdr:col>82</xdr:col>
      <xdr:colOff>158750</xdr:colOff>
      <xdr:row>15</xdr:row>
      <xdr:rowOff>130175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60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45102</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44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66675</xdr:rowOff>
    </xdr:from>
    <xdr:to>
      <xdr:col>78</xdr:col>
      <xdr:colOff>120650</xdr:colOff>
      <xdr:row>14</xdr:row>
      <xdr:rowOff>168275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46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7002</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235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142875</xdr:rowOff>
    </xdr:from>
    <xdr:to>
      <xdr:col>74</xdr:col>
      <xdr:colOff>31750</xdr:colOff>
      <xdr:row>15</xdr:row>
      <xdr:rowOff>73025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54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83202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31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66675</xdr:rowOff>
    </xdr:from>
    <xdr:to>
      <xdr:col>69</xdr:col>
      <xdr:colOff>142875</xdr:colOff>
      <xdr:row>17</xdr:row>
      <xdr:rowOff>168275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98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7002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75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123825</xdr:rowOff>
    </xdr:from>
    <xdr:to>
      <xdr:col>65</xdr:col>
      <xdr:colOff>53975</xdr:colOff>
      <xdr:row>18</xdr:row>
      <xdr:rowOff>53975</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03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38752</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12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扶助費の経常収支比率は、</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％で、類似団体平均を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％下回っている。前年度に比べ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％増となっている。扶助費の増加は、財政硬直化にもつながるため、今後は、国・県補助扶助費の動向を見極めつつ、町単独扶助の見直し等により、扶助費の増高抑制に努める。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113393</xdr:rowOff>
    </xdr:from>
    <xdr:to>
      <xdr:col>24</xdr:col>
      <xdr:colOff>25400</xdr:colOff>
      <xdr:row>61</xdr:row>
      <xdr:rowOff>15422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200243"/>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28320</xdr:rowOff>
    </xdr:from>
    <xdr:ext cx="762000" cy="25904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4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113393</xdr:rowOff>
    </xdr:from>
    <xdr:to>
      <xdr:col>24</xdr:col>
      <xdr:colOff>114300</xdr:colOff>
      <xdr:row>53</xdr:row>
      <xdr:rowOff>113393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20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20865</xdr:rowOff>
    </xdr:from>
    <xdr:to>
      <xdr:col>24</xdr:col>
      <xdr:colOff>25400</xdr:colOff>
      <xdr:row>55</xdr:row>
      <xdr:rowOff>75293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987800" y="9450615"/>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20865</xdr:rowOff>
    </xdr:from>
    <xdr:to>
      <xdr:col>19</xdr:col>
      <xdr:colOff>187325</xdr:colOff>
      <xdr:row>55</xdr:row>
      <xdr:rowOff>53522</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3098800" y="9450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53522</xdr:rowOff>
    </xdr:from>
    <xdr:to>
      <xdr:col>15</xdr:col>
      <xdr:colOff>98425</xdr:colOff>
      <xdr:row>56</xdr:row>
      <xdr:rowOff>12700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2209800" y="94832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122465</xdr:rowOff>
    </xdr:from>
    <xdr:to>
      <xdr:col>15</xdr:col>
      <xdr:colOff>149225</xdr:colOff>
      <xdr:row>56</xdr:row>
      <xdr:rowOff>52615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55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37392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23585</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flipV="1">
          <a:off x="1320800" y="96139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155122</xdr:rowOff>
    </xdr:from>
    <xdr:to>
      <xdr:col>11</xdr:col>
      <xdr:colOff>60325</xdr:colOff>
      <xdr:row>56</xdr:row>
      <xdr:rowOff>85272</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70049</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80934</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41020</xdr:rowOff>
    </xdr:from>
    <xdr:ext cx="762000" cy="259045"/>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141515</xdr:rowOff>
    </xdr:from>
    <xdr:to>
      <xdr:col>20</xdr:col>
      <xdr:colOff>38100</xdr:colOff>
      <xdr:row>55</xdr:row>
      <xdr:rowOff>71665</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2722</xdr:rowOff>
    </xdr:from>
    <xdr:to>
      <xdr:col>15</xdr:col>
      <xdr:colOff>149225</xdr:colOff>
      <xdr:row>55</xdr:row>
      <xdr:rowOff>104322</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144235</xdr:rowOff>
    </xdr:from>
    <xdr:to>
      <xdr:col>6</xdr:col>
      <xdr:colOff>171450</xdr:colOff>
      <xdr:row>56</xdr:row>
      <xdr:rowOff>74385</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84562</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その他の経常収支比率は、</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％で、類似団体平均を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％下回っている。令和４年度は、道路等に係る維持補修費の減（前年度比</a:t>
          </a:r>
          <a:r>
            <a:rPr kumimoji="1" lang="en-US" altLang="ja-JP" sz="1300">
              <a:latin typeface="ＭＳ Ｐゴシック" panose="020B0600070205080204" pitchFamily="50" charset="-128"/>
              <a:ea typeface="ＭＳ Ｐゴシック" panose="020B0600070205080204" pitchFamily="50" charset="-128"/>
            </a:rPr>
            <a:t>15.6</a:t>
          </a:r>
          <a:r>
            <a:rPr kumimoji="1" lang="ja-JP" altLang="en-US" sz="1300">
              <a:latin typeface="ＭＳ Ｐゴシック" panose="020B0600070205080204" pitchFamily="50" charset="-128"/>
              <a:ea typeface="ＭＳ Ｐゴシック" panose="020B0600070205080204" pitchFamily="50" charset="-128"/>
            </a:rPr>
            <a:t>％減）などにより、前年度比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％減となった。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28546"/>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156391</xdr:rowOff>
    </xdr:from>
    <xdr:to>
      <xdr:col>82</xdr:col>
      <xdr:colOff>107950</xdr:colOff>
      <xdr:row>57</xdr:row>
      <xdr:rowOff>30662</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757591"/>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156046</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757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12519</xdr:rowOff>
    </xdr:from>
    <xdr:to>
      <xdr:col>82</xdr:col>
      <xdr:colOff>158750</xdr:colOff>
      <xdr:row>57</xdr:row>
      <xdr:rowOff>114119</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8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162923</xdr:rowOff>
    </xdr:from>
    <xdr:to>
      <xdr:col>78</xdr:col>
      <xdr:colOff>69850</xdr:colOff>
      <xdr:row>57</xdr:row>
      <xdr:rowOff>30662</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76412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143328</xdr:rowOff>
    </xdr:from>
    <xdr:to>
      <xdr:col>73</xdr:col>
      <xdr:colOff>180975</xdr:colOff>
      <xdr:row>56</xdr:row>
      <xdr:rowOff>162923</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74452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143147</xdr:rowOff>
    </xdr:from>
    <xdr:to>
      <xdr:col>74</xdr:col>
      <xdr:colOff>31750</xdr:colOff>
      <xdr:row>58</xdr:row>
      <xdr:rowOff>73297</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915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58074</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10002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110672</xdr:rowOff>
    </xdr:from>
    <xdr:to>
      <xdr:col>69</xdr:col>
      <xdr:colOff>92075</xdr:colOff>
      <xdr:row>56</xdr:row>
      <xdr:rowOff>143328</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711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169273</xdr:rowOff>
    </xdr:from>
    <xdr:to>
      <xdr:col>69</xdr:col>
      <xdr:colOff>142875</xdr:colOff>
      <xdr:row>58</xdr:row>
      <xdr:rowOff>99423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9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84200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02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37012</xdr:rowOff>
    </xdr:from>
    <xdr:to>
      <xdr:col>65</xdr:col>
      <xdr:colOff>53975</xdr:colOff>
      <xdr:row>58</xdr:row>
      <xdr:rowOff>138612</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98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123389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06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105591</xdr:rowOff>
    </xdr:from>
    <xdr:to>
      <xdr:col>82</xdr:col>
      <xdr:colOff>158750</xdr:colOff>
      <xdr:row>57</xdr:row>
      <xdr:rowOff>35741</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70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122118</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55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151312</xdr:rowOff>
    </xdr:from>
    <xdr:to>
      <xdr:col>78</xdr:col>
      <xdr:colOff>120650</xdr:colOff>
      <xdr:row>57</xdr:row>
      <xdr:rowOff>81462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75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91639</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521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112123</xdr:rowOff>
    </xdr:from>
    <xdr:to>
      <xdr:col>74</xdr:col>
      <xdr:colOff>31750</xdr:colOff>
      <xdr:row>57</xdr:row>
      <xdr:rowOff>42273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71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52450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482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92528</xdr:rowOff>
    </xdr:from>
    <xdr:to>
      <xdr:col>69</xdr:col>
      <xdr:colOff>142875</xdr:colOff>
      <xdr:row>57</xdr:row>
      <xdr:rowOff>22678</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32855</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199</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補助費等の経常収支比率は、</a:t>
          </a:r>
          <a:r>
            <a:rPr kumimoji="1" lang="en-US" altLang="ja-JP" sz="1300">
              <a:latin typeface="ＭＳ Ｐゴシック" panose="020B0600070205080204" pitchFamily="50" charset="-128"/>
              <a:ea typeface="ＭＳ Ｐゴシック" panose="020B0600070205080204" pitchFamily="50" charset="-128"/>
            </a:rPr>
            <a:t>14.2</a:t>
          </a:r>
          <a:r>
            <a:rPr kumimoji="1" lang="ja-JP" altLang="en-US" sz="1300">
              <a:latin typeface="ＭＳ Ｐゴシック" panose="020B0600070205080204" pitchFamily="50" charset="-128"/>
              <a:ea typeface="ＭＳ Ｐゴシック" panose="020B0600070205080204" pitchFamily="50" charset="-128"/>
            </a:rPr>
            <a:t>％で、類似団体平均を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％下回っている。コロナ対策として実施した各種交付金事業や水道事業経営補助金などの増により、前年度比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％増となった。</a:t>
          </a:r>
        </a:p>
        <a:p>
          <a:r>
            <a:rPr kumimoji="1" lang="ja-JP" altLang="en-US" sz="1300">
              <a:latin typeface="ＭＳ Ｐゴシック" panose="020B0600070205080204" pitchFamily="50" charset="-128"/>
              <a:ea typeface="ＭＳ Ｐゴシック" panose="020B0600070205080204" pitchFamily="50" charset="-128"/>
            </a:rPr>
            <a:t>　今後も、公営企業会計の経営改善や補助事業見直し、補助団体等の自立を求めていく。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xdr:rowOff>
    </xdr:from>
    <xdr:to>
      <xdr:col>82</xdr:col>
      <xdr:colOff>107950</xdr:colOff>
      <xdr:row>41</xdr:row>
      <xdr:rowOff>130810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59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102887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130810</xdr:rowOff>
    </xdr:from>
    <xdr:to>
      <xdr:col>82</xdr:col>
      <xdr:colOff>196850</xdr:colOff>
      <xdr:row>41</xdr:row>
      <xdr:rowOff>130810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87647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xdr:rowOff>
    </xdr:from>
    <xdr:to>
      <xdr:col>82</xdr:col>
      <xdr:colOff>196850</xdr:colOff>
      <xdr:row>33</xdr:row>
      <xdr:rowOff>1270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157480</xdr:rowOff>
    </xdr:from>
    <xdr:to>
      <xdr:col>82</xdr:col>
      <xdr:colOff>107950</xdr:colOff>
      <xdr:row>37</xdr:row>
      <xdr:rowOff>8890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3296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157480</xdr:rowOff>
    </xdr:from>
    <xdr:to>
      <xdr:col>78</xdr:col>
      <xdr:colOff>69850</xdr:colOff>
      <xdr:row>37</xdr:row>
      <xdr:rowOff>69850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3296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37</xdr:row>
      <xdr:rowOff>69850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63220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49530</xdr:rowOff>
    </xdr:from>
    <xdr:to>
      <xdr:col>74</xdr:col>
      <xdr:colOff>31750</xdr:colOff>
      <xdr:row>37</xdr:row>
      <xdr:rowOff>151130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135907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142240</xdr:rowOff>
    </xdr:from>
    <xdr:to>
      <xdr:col>69</xdr:col>
      <xdr:colOff>92075</xdr:colOff>
      <xdr:row>36</xdr:row>
      <xdr:rowOff>149860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314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137160</xdr:rowOff>
    </xdr:from>
    <xdr:to>
      <xdr:col>69</xdr:col>
      <xdr:colOff>142875</xdr:colOff>
      <xdr:row>37</xdr:row>
      <xdr:rowOff>67310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52087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137160</xdr:rowOff>
    </xdr:from>
    <xdr:to>
      <xdr:col>65</xdr:col>
      <xdr:colOff>53975</xdr:colOff>
      <xdr:row>37</xdr:row>
      <xdr:rowOff>67310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52087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146067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106680</xdr:rowOff>
    </xdr:from>
    <xdr:to>
      <xdr:col>78</xdr:col>
      <xdr:colOff>120650</xdr:colOff>
      <xdr:row>37</xdr:row>
      <xdr:rowOff>36830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47007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130827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91440</xdr:rowOff>
    </xdr:from>
    <xdr:to>
      <xdr:col>65</xdr:col>
      <xdr:colOff>53975</xdr:colOff>
      <xdr:row>37</xdr:row>
      <xdr:rowOff>21590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31767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公債費の経常収支比率は、</a:t>
          </a:r>
          <a:r>
            <a:rPr kumimoji="1" lang="en-US" altLang="ja-JP" sz="1300">
              <a:latin typeface="ＭＳ Ｐゴシック" panose="020B0600070205080204" pitchFamily="50" charset="-128"/>
              <a:ea typeface="ＭＳ Ｐゴシック" panose="020B0600070205080204" pitchFamily="50" charset="-128"/>
            </a:rPr>
            <a:t>21.1</a:t>
          </a:r>
          <a:r>
            <a:rPr kumimoji="1" lang="ja-JP" altLang="en-US" sz="1300">
              <a:latin typeface="ＭＳ Ｐゴシック" panose="020B0600070205080204" pitchFamily="50" charset="-128"/>
              <a:ea typeface="ＭＳ Ｐゴシック" panose="020B0600070205080204" pitchFamily="50" charset="-128"/>
            </a:rPr>
            <a:t>％で、類似団体平均を</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上回っている。今後２～３年間は、ケーブルテレビ整備事業、認定こども園整備等大型事業が計画されている。本町の公債費は類似団体と比較し多額であるため、今後も収支見通し（財政計画）に基づき計画的に事業実施していく。</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80</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542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159004</xdr:rowOff>
    </xdr:from>
    <xdr:to>
      <xdr:col>24</xdr:col>
      <xdr:colOff>25400</xdr:colOff>
      <xdr:row>79</xdr:row>
      <xdr:rowOff>5842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5321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159004</xdr:rowOff>
    </xdr:from>
    <xdr:to>
      <xdr:col>19</xdr:col>
      <xdr:colOff>187325</xdr:colOff>
      <xdr:row>79</xdr:row>
      <xdr:rowOff>1270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5321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1270</xdr:rowOff>
    </xdr:from>
    <xdr:to>
      <xdr:col>15</xdr:col>
      <xdr:colOff>98425</xdr:colOff>
      <xdr:row>79</xdr:row>
      <xdr:rowOff>46989</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5458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10413</xdr:rowOff>
    </xdr:from>
    <xdr:to>
      <xdr:col>11</xdr:col>
      <xdr:colOff>9525</xdr:colOff>
      <xdr:row>79</xdr:row>
      <xdr:rowOff>46989</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55496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167403</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158259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126492</xdr:rowOff>
    </xdr:from>
    <xdr:to>
      <xdr:col>24</xdr:col>
      <xdr:colOff>76200</xdr:colOff>
      <xdr:row>79</xdr:row>
      <xdr:rowOff>56642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98569</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108204</xdr:rowOff>
    </xdr:from>
    <xdr:to>
      <xdr:col>20</xdr:col>
      <xdr:colOff>38100</xdr:colOff>
      <xdr:row>79</xdr:row>
      <xdr:rowOff>38354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23131</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567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121920</xdr:rowOff>
    </xdr:from>
    <xdr:to>
      <xdr:col>15</xdr:col>
      <xdr:colOff>149225</xdr:colOff>
      <xdr:row>79</xdr:row>
      <xdr:rowOff>52070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36847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167639</xdr:rowOff>
    </xdr:from>
    <xdr:to>
      <xdr:col>11</xdr:col>
      <xdr:colOff>60325</xdr:colOff>
      <xdr:row>79</xdr:row>
      <xdr:rowOff>97789</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82566</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131063</xdr:rowOff>
    </xdr:from>
    <xdr:to>
      <xdr:col>6</xdr:col>
      <xdr:colOff>171450</xdr:colOff>
      <xdr:row>79</xdr:row>
      <xdr:rowOff>61213</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45990</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a:t>
          </a:r>
          <a:r>
            <a:rPr kumimoji="1" lang="en-US" altLang="ja-JP" sz="1300">
              <a:latin typeface="ＭＳ Ｐゴシック" panose="020B0600070205080204" pitchFamily="50" charset="-128"/>
              <a:ea typeface="ＭＳ Ｐゴシック" panose="020B0600070205080204" pitchFamily="50" charset="-128"/>
            </a:rPr>
            <a:t>66.7</a:t>
          </a:r>
          <a:r>
            <a:rPr kumimoji="1" lang="ja-JP" altLang="en-US" sz="1300">
              <a:latin typeface="ＭＳ Ｐゴシック" panose="020B0600070205080204" pitchFamily="50" charset="-128"/>
              <a:ea typeface="ＭＳ Ｐゴシック" panose="020B0600070205080204" pitchFamily="50" charset="-128"/>
            </a:rPr>
            <a:t>％で、類似団体平均を</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％下回っている。</a:t>
          </a:r>
        </a:p>
        <a:p>
          <a:r>
            <a:rPr kumimoji="1" lang="ja-JP" altLang="en-US" sz="1300">
              <a:latin typeface="ＭＳ Ｐゴシック" panose="020B0600070205080204" pitchFamily="50" charset="-128"/>
              <a:ea typeface="ＭＳ Ｐゴシック" panose="020B0600070205080204" pitchFamily="50" charset="-128"/>
            </a:rPr>
            <a:t>　今後は、町税の徴収強化などの取組みを通じて経常一般財源の確保に努めつつ、歳出経常経費削減に努め、経常収支比率と財政基盤の安定・強化を図る。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54610</xdr:rowOff>
    </xdr:from>
    <xdr:to>
      <xdr:col>82</xdr:col>
      <xdr:colOff>107950</xdr:colOff>
      <xdr:row>80</xdr:row>
      <xdr:rowOff>168911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74191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140988</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168911</xdr:rowOff>
    </xdr:from>
    <xdr:to>
      <xdr:col>82</xdr:col>
      <xdr:colOff>196850</xdr:colOff>
      <xdr:row>80</xdr:row>
      <xdr:rowOff>168911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140987</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48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54610</xdr:rowOff>
    </xdr:from>
    <xdr:to>
      <xdr:col>82</xdr:col>
      <xdr:colOff>196850</xdr:colOff>
      <xdr:row>74</xdr:row>
      <xdr:rowOff>54610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74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16511</xdr:rowOff>
    </xdr:from>
    <xdr:to>
      <xdr:col>82</xdr:col>
      <xdr:colOff>107950</xdr:colOff>
      <xdr:row>76</xdr:row>
      <xdr:rowOff>115570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3046711"/>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63516</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265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16511</xdr:rowOff>
    </xdr:from>
    <xdr:to>
      <xdr:col>78</xdr:col>
      <xdr:colOff>69850</xdr:colOff>
      <xdr:row>76</xdr:row>
      <xdr:rowOff>100330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4782800" y="1304671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0</xdr:rowOff>
    </xdr:from>
    <xdr:to>
      <xdr:col>78</xdr:col>
      <xdr:colOff>120650</xdr:colOff>
      <xdr:row>77</xdr:row>
      <xdr:rowOff>101600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86377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168911</xdr:rowOff>
    </xdr:from>
    <xdr:to>
      <xdr:col>73</xdr:col>
      <xdr:colOff>180975</xdr:colOff>
      <xdr:row>76</xdr:row>
      <xdr:rowOff>100330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893800" y="13027661"/>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114300</xdr:rowOff>
    </xdr:from>
    <xdr:to>
      <xdr:col>74</xdr:col>
      <xdr:colOff>31750</xdr:colOff>
      <xdr:row>78</xdr:row>
      <xdr:rowOff>44450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29227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168911</xdr:rowOff>
    </xdr:from>
    <xdr:to>
      <xdr:col>69</xdr:col>
      <xdr:colOff>92075</xdr:colOff>
      <xdr:row>76</xdr:row>
      <xdr:rowOff>16511</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flipV="1">
          <a:off x="13004800" y="130276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125730</xdr:rowOff>
    </xdr:from>
    <xdr:to>
      <xdr:col>69</xdr:col>
      <xdr:colOff>142875</xdr:colOff>
      <xdr:row>78</xdr:row>
      <xdr:rowOff>55880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40657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81297</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137160</xdr:rowOff>
    </xdr:from>
    <xdr:to>
      <xdr:col>78</xdr:col>
      <xdr:colOff>120650</xdr:colOff>
      <xdr:row>76</xdr:row>
      <xdr:rowOff>67311</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77487</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2764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49530</xdr:rowOff>
    </xdr:from>
    <xdr:to>
      <xdr:col>74</xdr:col>
      <xdr:colOff>31750</xdr:colOff>
      <xdr:row>76</xdr:row>
      <xdr:rowOff>151130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161307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118110</xdr:rowOff>
    </xdr:from>
    <xdr:to>
      <xdr:col>69</xdr:col>
      <xdr:colOff>142875</xdr:colOff>
      <xdr:row>76</xdr:row>
      <xdr:rowOff>48261</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58437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137160</xdr:rowOff>
    </xdr:from>
    <xdr:to>
      <xdr:col>65</xdr:col>
      <xdr:colOff>53975</xdr:colOff>
      <xdr:row>76</xdr:row>
      <xdr:rowOff>67311</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77487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兵庫県新温泉町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87195</xdr:rowOff>
    </xdr:from>
    <xdr:to>
      <xdr:col>29</xdr:col>
      <xdr:colOff>127000</xdr:colOff>
      <xdr:row>18</xdr:row>
      <xdr:rowOff>24320</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92220"/>
          <a:ext cx="0" cy="9658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167847</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24320</xdr:rowOff>
    </xdr:from>
    <xdr:to>
      <xdr:col>30</xdr:col>
      <xdr:colOff>25400</xdr:colOff>
      <xdr:row>18</xdr:row>
      <xdr:rowOff>24320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580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2122</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3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87195</xdr:rowOff>
    </xdr:from>
    <xdr:to>
      <xdr:col>30</xdr:col>
      <xdr:colOff>25400</xdr:colOff>
      <xdr:row>12</xdr:row>
      <xdr:rowOff>87195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92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144532</xdr:rowOff>
    </xdr:from>
    <xdr:to>
      <xdr:col>29</xdr:col>
      <xdr:colOff>127000</xdr:colOff>
      <xdr:row>15</xdr:row>
      <xdr:rowOff>154883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763907"/>
          <a:ext cx="647700" cy="10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40709</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31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68632</xdr:rowOff>
    </xdr:from>
    <xdr:to>
      <xdr:col>29</xdr:col>
      <xdr:colOff>177800</xdr:colOff>
      <xdr:row>16</xdr:row>
      <xdr:rowOff>170232</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154883</xdr:rowOff>
    </xdr:from>
    <xdr:to>
      <xdr:col>26</xdr:col>
      <xdr:colOff>50800</xdr:colOff>
      <xdr:row>16</xdr:row>
      <xdr:rowOff>15716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774258"/>
          <a:ext cx="698500" cy="32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77744</xdr:rowOff>
    </xdr:from>
    <xdr:to>
      <xdr:col>26</xdr:col>
      <xdr:colOff>101600</xdr:colOff>
      <xdr:row>17</xdr:row>
      <xdr:rowOff>7894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164121</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54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15716</xdr:rowOff>
    </xdr:from>
    <xdr:to>
      <xdr:col>22</xdr:col>
      <xdr:colOff>114300</xdr:colOff>
      <xdr:row>16</xdr:row>
      <xdr:rowOff>91296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806541"/>
          <a:ext cx="698500" cy="75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117987</xdr:rowOff>
    </xdr:from>
    <xdr:to>
      <xdr:col>22</xdr:col>
      <xdr:colOff>165100</xdr:colOff>
      <xdr:row>17</xdr:row>
      <xdr:rowOff>48137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08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32914</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99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91296</xdr:rowOff>
    </xdr:from>
    <xdr:to>
      <xdr:col>18</xdr:col>
      <xdr:colOff>177800</xdr:colOff>
      <xdr:row>16</xdr:row>
      <xdr:rowOff>115271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882121"/>
          <a:ext cx="698500" cy="23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121054</xdr:rowOff>
    </xdr:from>
    <xdr:to>
      <xdr:col>19</xdr:col>
      <xdr:colOff>38100</xdr:colOff>
      <xdr:row>17</xdr:row>
      <xdr:rowOff>51204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118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35981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99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134830</xdr:rowOff>
    </xdr:from>
    <xdr:to>
      <xdr:col>15</xdr:col>
      <xdr:colOff>101600</xdr:colOff>
      <xdr:row>17</xdr:row>
      <xdr:rowOff>64980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25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49757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1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93732</xdr:rowOff>
    </xdr:from>
    <xdr:to>
      <xdr:col>29</xdr:col>
      <xdr:colOff>177800</xdr:colOff>
      <xdr:row>16</xdr:row>
      <xdr:rowOff>23882</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713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110259</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55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104083</xdr:rowOff>
    </xdr:from>
    <xdr:to>
      <xdr:col>26</xdr:col>
      <xdr:colOff>101600</xdr:colOff>
      <xdr:row>16</xdr:row>
      <xdr:rowOff>34233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723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44410</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49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136366</xdr:rowOff>
    </xdr:from>
    <xdr:to>
      <xdr:col>22</xdr:col>
      <xdr:colOff>165100</xdr:colOff>
      <xdr:row>16</xdr:row>
      <xdr:rowOff>66516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755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76693</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524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40496</xdr:rowOff>
    </xdr:from>
    <xdr:to>
      <xdr:col>19</xdr:col>
      <xdr:colOff>38100</xdr:colOff>
      <xdr:row>16</xdr:row>
      <xdr:rowOff>142096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831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152273</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60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64471</xdr:rowOff>
    </xdr:from>
    <xdr:to>
      <xdr:col>15</xdr:col>
      <xdr:colOff>101600</xdr:colOff>
      <xdr:row>16</xdr:row>
      <xdr:rowOff>166071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855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4798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62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120009</xdr:rowOff>
    </xdr:from>
    <xdr:to>
      <xdr:col>29</xdr:col>
      <xdr:colOff>127000</xdr:colOff>
      <xdr:row>37</xdr:row>
      <xdr:rowOff>179921</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44559"/>
          <a:ext cx="0" cy="12600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151998</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7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179921</xdr:rowOff>
    </xdr:from>
    <xdr:to>
      <xdr:col>30</xdr:col>
      <xdr:colOff>25400</xdr:colOff>
      <xdr:row>37</xdr:row>
      <xdr:rowOff>179921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04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34936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78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120009</xdr:rowOff>
    </xdr:from>
    <xdr:to>
      <xdr:col>30</xdr:col>
      <xdr:colOff>25400</xdr:colOff>
      <xdr:row>33</xdr:row>
      <xdr:rowOff>120009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44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83833</xdr:rowOff>
    </xdr:from>
    <xdr:to>
      <xdr:col>29</xdr:col>
      <xdr:colOff>127000</xdr:colOff>
      <xdr:row>34</xdr:row>
      <xdr:rowOff>89052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351283"/>
          <a:ext cx="647700" cy="5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322254</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8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7277</xdr:rowOff>
    </xdr:from>
    <xdr:to>
      <xdr:col>29</xdr:col>
      <xdr:colOff>177800</xdr:colOff>
      <xdr:row>35</xdr:row>
      <xdr:rowOff>108877</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1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89052</xdr:rowOff>
    </xdr:from>
    <xdr:to>
      <xdr:col>26</xdr:col>
      <xdr:colOff>50800</xdr:colOff>
      <xdr:row>34</xdr:row>
      <xdr:rowOff>171405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356502"/>
          <a:ext cx="698500" cy="82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33699</xdr:rowOff>
    </xdr:from>
    <xdr:to>
      <xdr:col>26</xdr:col>
      <xdr:colOff>101600</xdr:colOff>
      <xdr:row>35</xdr:row>
      <xdr:rowOff>135299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44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120076</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730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167729</xdr:rowOff>
    </xdr:from>
    <xdr:to>
      <xdr:col>22</xdr:col>
      <xdr:colOff>114300</xdr:colOff>
      <xdr:row>34</xdr:row>
      <xdr:rowOff>171405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435179"/>
          <a:ext cx="698500" cy="3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33147</xdr:rowOff>
    </xdr:from>
    <xdr:to>
      <xdr:col>22</xdr:col>
      <xdr:colOff>165100</xdr:colOff>
      <xdr:row>35</xdr:row>
      <xdr:rowOff>134747</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4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119524</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72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167729</xdr:rowOff>
    </xdr:from>
    <xdr:to>
      <xdr:col>18</xdr:col>
      <xdr:colOff>177800</xdr:colOff>
      <xdr:row>34</xdr:row>
      <xdr:rowOff>233204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435179"/>
          <a:ext cx="698500" cy="65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337204</xdr:rowOff>
    </xdr:from>
    <xdr:to>
      <xdr:col>19</xdr:col>
      <xdr:colOff>38100</xdr:colOff>
      <xdr:row>35</xdr:row>
      <xdr:rowOff>95904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604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80681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69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12859</xdr:rowOff>
    </xdr:from>
    <xdr:to>
      <xdr:col>15</xdr:col>
      <xdr:colOff>101600</xdr:colOff>
      <xdr:row>35</xdr:row>
      <xdr:rowOff>114459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623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99236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70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33033</xdr:rowOff>
    </xdr:from>
    <xdr:to>
      <xdr:col>29</xdr:col>
      <xdr:colOff>177800</xdr:colOff>
      <xdr:row>34</xdr:row>
      <xdr:rowOff>134633</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300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221010</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145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38252</xdr:rowOff>
    </xdr:from>
    <xdr:to>
      <xdr:col>26</xdr:col>
      <xdr:colOff>101600</xdr:colOff>
      <xdr:row>34</xdr:row>
      <xdr:rowOff>139852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305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150029</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074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120605</xdr:rowOff>
    </xdr:from>
    <xdr:to>
      <xdr:col>22</xdr:col>
      <xdr:colOff>165100</xdr:colOff>
      <xdr:row>34</xdr:row>
      <xdr:rowOff>222205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388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232382</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156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116929</xdr:rowOff>
    </xdr:from>
    <xdr:to>
      <xdr:col>19</xdr:col>
      <xdr:colOff>38100</xdr:colOff>
      <xdr:row>34</xdr:row>
      <xdr:rowOff>218529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384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228706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15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182404</xdr:rowOff>
    </xdr:from>
    <xdr:to>
      <xdr:col>15</xdr:col>
      <xdr:colOff>101600</xdr:colOff>
      <xdr:row>34</xdr:row>
      <xdr:rowOff>284004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449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294181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21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兵庫県新温泉町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13,416
13,270
241.01
12,987,878
12,207,653
666,486
6,351,374
14,173,220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22634</xdr:rowOff>
    </xdr:from>
    <xdr:to>
      <xdr:col>24</xdr:col>
      <xdr:colOff>62865</xdr:colOff>
      <xdr:row>37</xdr:row>
      <xdr:rowOff>48443</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37584"/>
          <a:ext cx="1270" cy="105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52270</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48443</xdr:rowOff>
    </xdr:from>
    <xdr:to>
      <xdr:col>24</xdr:col>
      <xdr:colOff>152400</xdr:colOff>
      <xdr:row>37</xdr:row>
      <xdr:rowOff>48443</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140761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1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22634</xdr:rowOff>
    </xdr:from>
    <xdr:to>
      <xdr:col>24</xdr:col>
      <xdr:colOff>152400</xdr:colOff>
      <xdr:row>31</xdr:row>
      <xdr:rowOff>22634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3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27855</xdr:rowOff>
    </xdr:from>
    <xdr:to>
      <xdr:col>24</xdr:col>
      <xdr:colOff>63500</xdr:colOff>
      <xdr:row>35</xdr:row>
      <xdr:rowOff>42499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028605"/>
          <a:ext cx="838200" cy="1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84440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8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106013</xdr:rowOff>
    </xdr:from>
    <xdr:to>
      <xdr:col>24</xdr:col>
      <xdr:colOff>114300</xdr:colOff>
      <xdr:row>36</xdr:row>
      <xdr:rowOff>36163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42499</xdr:rowOff>
    </xdr:from>
    <xdr:to>
      <xdr:col>19</xdr:col>
      <xdr:colOff>177800</xdr:colOff>
      <xdr:row>35</xdr:row>
      <xdr:rowOff>78426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043249"/>
          <a:ext cx="889000" cy="3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114380</xdr:rowOff>
    </xdr:from>
    <xdr:to>
      <xdr:col>20</xdr:col>
      <xdr:colOff>38100</xdr:colOff>
      <xdr:row>36</xdr:row>
      <xdr:rowOff>44530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35657</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0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78426</xdr:rowOff>
    </xdr:from>
    <xdr:to>
      <xdr:col>15</xdr:col>
      <xdr:colOff>50800</xdr:colOff>
      <xdr:row>36</xdr:row>
      <xdr:rowOff>60668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079176"/>
          <a:ext cx="889000" cy="15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150622</xdr:rowOff>
    </xdr:from>
    <xdr:to>
      <xdr:col>15</xdr:col>
      <xdr:colOff>101600</xdr:colOff>
      <xdr:row>36</xdr:row>
      <xdr:rowOff>80772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5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71899</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624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60668</xdr:rowOff>
    </xdr:from>
    <xdr:to>
      <xdr:col>10</xdr:col>
      <xdr:colOff>114300</xdr:colOff>
      <xdr:row>36</xdr:row>
      <xdr:rowOff>65323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32868"/>
          <a:ext cx="889000" cy="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24613</xdr:rowOff>
    </xdr:from>
    <xdr:to>
      <xdr:col>10</xdr:col>
      <xdr:colOff>165100</xdr:colOff>
      <xdr:row>36</xdr:row>
      <xdr:rowOff>126213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117340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28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31151</xdr:rowOff>
    </xdr:from>
    <xdr:to>
      <xdr:col>6</xdr:col>
      <xdr:colOff>38100</xdr:colOff>
      <xdr:row>36</xdr:row>
      <xdr:rowOff>132751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0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123878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29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148505</xdr:rowOff>
    </xdr:from>
    <xdr:to>
      <xdr:col>24</xdr:col>
      <xdr:colOff>114300</xdr:colOff>
      <xdr:row>35</xdr:row>
      <xdr:rowOff>78655</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97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171382</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829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163149</xdr:rowOff>
    </xdr:from>
    <xdr:to>
      <xdr:col>20</xdr:col>
      <xdr:colOff>38100</xdr:colOff>
      <xdr:row>35</xdr:row>
      <xdr:rowOff>93299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599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109826</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767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27626</xdr:rowOff>
    </xdr:from>
    <xdr:to>
      <xdr:col>15</xdr:col>
      <xdr:colOff>101600</xdr:colOff>
      <xdr:row>35</xdr:row>
      <xdr:rowOff>129226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0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145753</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80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9868</xdr:rowOff>
    </xdr:from>
    <xdr:to>
      <xdr:col>10</xdr:col>
      <xdr:colOff>165100</xdr:colOff>
      <xdr:row>36</xdr:row>
      <xdr:rowOff>111468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8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127995</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595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14523</xdr:rowOff>
    </xdr:from>
    <xdr:to>
      <xdr:col>6</xdr:col>
      <xdr:colOff>38100</xdr:colOff>
      <xdr:row>36</xdr:row>
      <xdr:rowOff>116123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8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132650</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596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79852</xdr:rowOff>
    </xdr:from>
    <xdr:to>
      <xdr:col>24</xdr:col>
      <xdr:colOff>62865</xdr:colOff>
      <xdr:row>57</xdr:row>
      <xdr:rowOff>56403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823802"/>
          <a:ext cx="1270" cy="100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60230</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3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56403</xdr:rowOff>
    </xdr:from>
    <xdr:to>
      <xdr:col>24</xdr:col>
      <xdr:colOff>152400</xdr:colOff>
      <xdr:row>57</xdr:row>
      <xdr:rowOff>56403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29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26529</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9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79852</xdr:rowOff>
    </xdr:from>
    <xdr:to>
      <xdr:col>24</xdr:col>
      <xdr:colOff>152400</xdr:colOff>
      <xdr:row>51</xdr:row>
      <xdr:rowOff>79852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82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152136</xdr:rowOff>
    </xdr:from>
    <xdr:to>
      <xdr:col>24</xdr:col>
      <xdr:colOff>63500</xdr:colOff>
      <xdr:row>55</xdr:row>
      <xdr:rowOff>64367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410436"/>
          <a:ext cx="838200" cy="8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103665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5334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125238</xdr:rowOff>
    </xdr:from>
    <xdr:to>
      <xdr:col>24</xdr:col>
      <xdr:colOff>114300</xdr:colOff>
      <xdr:row>56</xdr:row>
      <xdr:rowOff>55388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64367</xdr:rowOff>
    </xdr:from>
    <xdr:to>
      <xdr:col>19</xdr:col>
      <xdr:colOff>177800</xdr:colOff>
      <xdr:row>55</xdr:row>
      <xdr:rowOff>127452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494117"/>
          <a:ext cx="889000" cy="6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164429</xdr:rowOff>
    </xdr:from>
    <xdr:to>
      <xdr:col>20</xdr:col>
      <xdr:colOff>38100</xdr:colOff>
      <xdr:row>56</xdr:row>
      <xdr:rowOff>94579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85706</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6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90551</xdr:rowOff>
    </xdr:from>
    <xdr:to>
      <xdr:col>15</xdr:col>
      <xdr:colOff>50800</xdr:colOff>
      <xdr:row>55</xdr:row>
      <xdr:rowOff>127452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019300" y="9520301"/>
          <a:ext cx="889000" cy="3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18455</xdr:rowOff>
    </xdr:from>
    <xdr:to>
      <xdr:col>15</xdr:col>
      <xdr:colOff>101600</xdr:colOff>
      <xdr:row>56</xdr:row>
      <xdr:rowOff>120055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111182</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71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90551</xdr:rowOff>
    </xdr:from>
    <xdr:to>
      <xdr:col>10</xdr:col>
      <xdr:colOff>114300</xdr:colOff>
      <xdr:row>55</xdr:row>
      <xdr:rowOff>121828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520301"/>
          <a:ext cx="889000" cy="3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156049</xdr:rowOff>
    </xdr:from>
    <xdr:to>
      <xdr:col>10</xdr:col>
      <xdr:colOff>165100</xdr:colOff>
      <xdr:row>56</xdr:row>
      <xdr:rowOff>86199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77326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67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39898</xdr:rowOff>
    </xdr:from>
    <xdr:to>
      <xdr:col>6</xdr:col>
      <xdr:colOff>38100</xdr:colOff>
      <xdr:row>56</xdr:row>
      <xdr:rowOff>141498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132625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7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101336</xdr:rowOff>
    </xdr:from>
    <xdr:to>
      <xdr:col>24</xdr:col>
      <xdr:colOff>114300</xdr:colOff>
      <xdr:row>55</xdr:row>
      <xdr:rowOff>31486</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35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124213</xdr:rowOff>
    </xdr:from>
    <xdr:ext cx="599010"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21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13567</xdr:rowOff>
    </xdr:from>
    <xdr:to>
      <xdr:col>20</xdr:col>
      <xdr:colOff>38100</xdr:colOff>
      <xdr:row>55</xdr:row>
      <xdr:rowOff>115167</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44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131694</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497795" y="921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76652</xdr:rowOff>
    </xdr:from>
    <xdr:to>
      <xdr:col>15</xdr:col>
      <xdr:colOff>101600</xdr:colOff>
      <xdr:row>56</xdr:row>
      <xdr:rowOff>6802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50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23329</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08795" y="928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39751</xdr:rowOff>
    </xdr:from>
    <xdr:to>
      <xdr:col>10</xdr:col>
      <xdr:colOff>165100</xdr:colOff>
      <xdr:row>55</xdr:row>
      <xdr:rowOff>141351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46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157878</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19795" y="9244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71028</xdr:rowOff>
    </xdr:from>
    <xdr:to>
      <xdr:col>6</xdr:col>
      <xdr:colOff>38100</xdr:colOff>
      <xdr:row>56</xdr:row>
      <xdr:rowOff>1178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50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17705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30795" y="9276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91275</xdr:rowOff>
    </xdr:from>
    <xdr:to>
      <xdr:col>24</xdr:col>
      <xdr:colOff>62865</xdr:colOff>
      <xdr:row>79</xdr:row>
      <xdr:rowOff>21628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4225"/>
          <a:ext cx="1270" cy="130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25455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70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21628</xdr:rowOff>
    </xdr:from>
    <xdr:to>
      <xdr:col>24</xdr:col>
      <xdr:colOff>152400</xdr:colOff>
      <xdr:row>79</xdr:row>
      <xdr:rowOff>21628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6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37952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3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91275</xdr:rowOff>
    </xdr:from>
    <xdr:to>
      <xdr:col>24</xdr:col>
      <xdr:colOff>152400</xdr:colOff>
      <xdr:row>71</xdr:row>
      <xdr:rowOff>91275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169570</xdr:rowOff>
    </xdr:from>
    <xdr:to>
      <xdr:col>24</xdr:col>
      <xdr:colOff>63500</xdr:colOff>
      <xdr:row>75</xdr:row>
      <xdr:rowOff>102057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2856870"/>
          <a:ext cx="838200" cy="10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47592</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249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69165</xdr:rowOff>
    </xdr:from>
    <xdr:to>
      <xdr:col>24</xdr:col>
      <xdr:colOff>114300</xdr:colOff>
      <xdr:row>77</xdr:row>
      <xdr:rowOff>170765</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7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169570</xdr:rowOff>
    </xdr:from>
    <xdr:to>
      <xdr:col>19</xdr:col>
      <xdr:colOff>177800</xdr:colOff>
      <xdr:row>75</xdr:row>
      <xdr:rowOff>25819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2856870"/>
          <a:ext cx="889000" cy="2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75642</xdr:rowOff>
    </xdr:from>
    <xdr:to>
      <xdr:col>20</xdr:col>
      <xdr:colOff>38100</xdr:colOff>
      <xdr:row>78</xdr:row>
      <xdr:rowOff>5792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168369</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37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25819</xdr:rowOff>
    </xdr:from>
    <xdr:to>
      <xdr:col>15</xdr:col>
      <xdr:colOff>50800</xdr:colOff>
      <xdr:row>77</xdr:row>
      <xdr:rowOff>143853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2884569"/>
          <a:ext cx="889000" cy="46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135534</xdr:rowOff>
    </xdr:from>
    <xdr:to>
      <xdr:col>15</xdr:col>
      <xdr:colOff>101600</xdr:colOff>
      <xdr:row>77</xdr:row>
      <xdr:rowOff>65684</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16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56811</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25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143853</xdr:rowOff>
    </xdr:from>
    <xdr:to>
      <xdr:col>10</xdr:col>
      <xdr:colOff>114300</xdr:colOff>
      <xdr:row>77</xdr:row>
      <xdr:rowOff>166332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345503"/>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102730</xdr:rowOff>
    </xdr:from>
    <xdr:to>
      <xdr:col>10</xdr:col>
      <xdr:colOff>165100</xdr:colOff>
      <xdr:row>78</xdr:row>
      <xdr:rowOff>32880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24007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3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79108</xdr:rowOff>
    </xdr:from>
    <xdr:to>
      <xdr:col>6</xdr:col>
      <xdr:colOff>38100</xdr:colOff>
      <xdr:row>78</xdr:row>
      <xdr:rowOff>9258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8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25785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5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51257</xdr:rowOff>
    </xdr:from>
    <xdr:to>
      <xdr:col>24</xdr:col>
      <xdr:colOff>114300</xdr:colOff>
      <xdr:row>75</xdr:row>
      <xdr:rowOff>152857</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291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74134</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276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118770</xdr:rowOff>
    </xdr:from>
    <xdr:to>
      <xdr:col>20</xdr:col>
      <xdr:colOff>38100</xdr:colOff>
      <xdr:row>75</xdr:row>
      <xdr:rowOff>48920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280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65447</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258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146469</xdr:rowOff>
    </xdr:from>
    <xdr:to>
      <xdr:col>15</xdr:col>
      <xdr:colOff>101600</xdr:colOff>
      <xdr:row>75</xdr:row>
      <xdr:rowOff>76619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283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93146</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260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93053</xdr:rowOff>
    </xdr:from>
    <xdr:to>
      <xdr:col>10</xdr:col>
      <xdr:colOff>165100</xdr:colOff>
      <xdr:row>78</xdr:row>
      <xdr:rowOff>23203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9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39730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06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115532</xdr:rowOff>
    </xdr:from>
    <xdr:to>
      <xdr:col>6</xdr:col>
      <xdr:colOff>38100</xdr:colOff>
      <xdr:row>78</xdr:row>
      <xdr:rowOff>45682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1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36809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0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146786</xdr:rowOff>
    </xdr:from>
    <xdr:to>
      <xdr:col>24</xdr:col>
      <xdr:colOff>62865</xdr:colOff>
      <xdr:row>98</xdr:row>
      <xdr:rowOff>115174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7286"/>
          <a:ext cx="1270" cy="133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119001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2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115174</xdr:rowOff>
    </xdr:from>
    <xdr:to>
      <xdr:col>24</xdr:col>
      <xdr:colOff>152400</xdr:colOff>
      <xdr:row>98</xdr:row>
      <xdr:rowOff>115174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7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93463</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5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146786</xdr:rowOff>
    </xdr:from>
    <xdr:to>
      <xdr:col>24</xdr:col>
      <xdr:colOff>152400</xdr:colOff>
      <xdr:row>90</xdr:row>
      <xdr:rowOff>146786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106814</xdr:rowOff>
    </xdr:from>
    <xdr:to>
      <xdr:col>24</xdr:col>
      <xdr:colOff>63500</xdr:colOff>
      <xdr:row>96</xdr:row>
      <xdr:rowOff>22309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3797300" y="16394564"/>
          <a:ext cx="838200" cy="8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131111</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47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108234</xdr:rowOff>
    </xdr:from>
    <xdr:to>
      <xdr:col>24</xdr:col>
      <xdr:colOff>114300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106814</xdr:rowOff>
    </xdr:from>
    <xdr:to>
      <xdr:col>19</xdr:col>
      <xdr:colOff>177800</xdr:colOff>
      <xdr:row>97</xdr:row>
      <xdr:rowOff>40052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394564"/>
          <a:ext cx="889000" cy="27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166864</xdr:rowOff>
    </xdr:from>
    <xdr:to>
      <xdr:col>20</xdr:col>
      <xdr:colOff>38100</xdr:colOff>
      <xdr:row>95</xdr:row>
      <xdr:rowOff>97014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113541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05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30735</xdr:rowOff>
    </xdr:from>
    <xdr:to>
      <xdr:col>15</xdr:col>
      <xdr:colOff>50800</xdr:colOff>
      <xdr:row>97</xdr:row>
      <xdr:rowOff>40052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019300" y="16661385"/>
          <a:ext cx="889000" cy="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11111</xdr:rowOff>
    </xdr:from>
    <xdr:to>
      <xdr:col>15</xdr:col>
      <xdr:colOff>101600</xdr:colOff>
      <xdr:row>97</xdr:row>
      <xdr:rowOff>112711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6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103838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73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30735</xdr:rowOff>
    </xdr:from>
    <xdr:to>
      <xdr:col>10</xdr:col>
      <xdr:colOff>114300</xdr:colOff>
      <xdr:row>97</xdr:row>
      <xdr:rowOff>57545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66138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39164</xdr:rowOff>
    </xdr:from>
    <xdr:to>
      <xdr:col>10</xdr:col>
      <xdr:colOff>165100</xdr:colOff>
      <xdr:row>97</xdr:row>
      <xdr:rowOff>140764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66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131891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76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50256</xdr:rowOff>
    </xdr:from>
    <xdr:to>
      <xdr:col>6</xdr:col>
      <xdr:colOff>38100</xdr:colOff>
      <xdr:row>97</xdr:row>
      <xdr:rowOff>151856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8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142983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77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142959</xdr:rowOff>
    </xdr:from>
    <xdr:to>
      <xdr:col>24</xdr:col>
      <xdr:colOff>114300</xdr:colOff>
      <xdr:row>96</xdr:row>
      <xdr:rowOff>73109</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43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121386</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40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56014</xdr:rowOff>
    </xdr:from>
    <xdr:to>
      <xdr:col>20</xdr:col>
      <xdr:colOff>38100</xdr:colOff>
      <xdr:row>95</xdr:row>
      <xdr:rowOff>157614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34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148741</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43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160702</xdr:rowOff>
    </xdr:from>
    <xdr:to>
      <xdr:col>15</xdr:col>
      <xdr:colOff>101600</xdr:colOff>
      <xdr:row>97</xdr:row>
      <xdr:rowOff>90852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61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107379</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39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151385</xdr:rowOff>
    </xdr:from>
    <xdr:to>
      <xdr:col>10</xdr:col>
      <xdr:colOff>165100</xdr:colOff>
      <xdr:row>97</xdr:row>
      <xdr:rowOff>81535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61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98062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38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6745</xdr:rowOff>
    </xdr:from>
    <xdr:to>
      <xdr:col>6</xdr:col>
      <xdr:colOff>38100</xdr:colOff>
      <xdr:row>97</xdr:row>
      <xdr:rowOff>108345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63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124872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41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62799</xdr:rowOff>
    </xdr:from>
    <xdr:to>
      <xdr:col>54</xdr:col>
      <xdr:colOff>189865</xdr:colOff>
      <xdr:row>37</xdr:row>
      <xdr:rowOff>102123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377749"/>
          <a:ext cx="1270" cy="106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105950</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4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102123</xdr:rowOff>
    </xdr:from>
    <xdr:to>
      <xdr:col>55</xdr:col>
      <xdr:colOff>88900</xdr:colOff>
      <xdr:row>37</xdr:row>
      <xdr:rowOff>102123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4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9476</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15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62799</xdr:rowOff>
    </xdr:from>
    <xdr:to>
      <xdr:col>55</xdr:col>
      <xdr:colOff>88900</xdr:colOff>
      <xdr:row>31</xdr:row>
      <xdr:rowOff>62799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37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95754</xdr:rowOff>
    </xdr:from>
    <xdr:to>
      <xdr:col>55</xdr:col>
      <xdr:colOff>0</xdr:colOff>
      <xdr:row>34</xdr:row>
      <xdr:rowOff>123369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5925054"/>
          <a:ext cx="838200" cy="2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62476</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063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84049</xdr:rowOff>
    </xdr:from>
    <xdr:to>
      <xdr:col>55</xdr:col>
      <xdr:colOff>50800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9901</xdr:rowOff>
    </xdr:from>
    <xdr:to>
      <xdr:col>50</xdr:col>
      <xdr:colOff>114300</xdr:colOff>
      <xdr:row>34</xdr:row>
      <xdr:rowOff>123369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5496301"/>
          <a:ext cx="889000" cy="45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115797</xdr:rowOff>
    </xdr:from>
    <xdr:to>
      <xdr:col>50</xdr:col>
      <xdr:colOff>165100</xdr:colOff>
      <xdr:row>36</xdr:row>
      <xdr:rowOff>45947</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37074</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620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9901</xdr:rowOff>
    </xdr:from>
    <xdr:to>
      <xdr:col>45</xdr:col>
      <xdr:colOff>177800</xdr:colOff>
      <xdr:row>35</xdr:row>
      <xdr:rowOff>59910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5496301"/>
          <a:ext cx="889000" cy="56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124155</xdr:rowOff>
    </xdr:from>
    <xdr:to>
      <xdr:col>46</xdr:col>
      <xdr:colOff>38100</xdr:colOff>
      <xdr:row>33</xdr:row>
      <xdr:rowOff>54305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45432</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795" y="57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59910</xdr:rowOff>
    </xdr:from>
    <xdr:to>
      <xdr:col>41</xdr:col>
      <xdr:colOff>50800</xdr:colOff>
      <xdr:row>35</xdr:row>
      <xdr:rowOff>61953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060660"/>
          <a:ext cx="889000" cy="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3376</xdr:rowOff>
    </xdr:from>
    <xdr:to>
      <xdr:col>41</xdr:col>
      <xdr:colOff>101600</xdr:colOff>
      <xdr:row>36</xdr:row>
      <xdr:rowOff>104976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96103</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26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25153</xdr:rowOff>
    </xdr:from>
    <xdr:to>
      <xdr:col>36</xdr:col>
      <xdr:colOff>165100</xdr:colOff>
      <xdr:row>36</xdr:row>
      <xdr:rowOff>126753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117880</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29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44954</xdr:rowOff>
    </xdr:from>
    <xdr:to>
      <xdr:col>55</xdr:col>
      <xdr:colOff>50800</xdr:colOff>
      <xdr:row>34</xdr:row>
      <xdr:rowOff>146554</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87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67831</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725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72569</xdr:rowOff>
    </xdr:from>
    <xdr:to>
      <xdr:col>50</xdr:col>
      <xdr:colOff>165100</xdr:colOff>
      <xdr:row>35</xdr:row>
      <xdr:rowOff>2719</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590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19246</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5677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130551</xdr:rowOff>
    </xdr:from>
    <xdr:to>
      <xdr:col>46</xdr:col>
      <xdr:colOff>38100</xdr:colOff>
      <xdr:row>32</xdr:row>
      <xdr:rowOff>60701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544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77228</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522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9110</xdr:rowOff>
    </xdr:from>
    <xdr:to>
      <xdr:col>41</xdr:col>
      <xdr:colOff>101600</xdr:colOff>
      <xdr:row>35</xdr:row>
      <xdr:rowOff>110710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0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127237</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5785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11153</xdr:rowOff>
    </xdr:from>
    <xdr:to>
      <xdr:col>36</xdr:col>
      <xdr:colOff>165100</xdr:colOff>
      <xdr:row>35</xdr:row>
      <xdr:rowOff>112753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01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129280</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672795" y="57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154765</xdr:rowOff>
    </xdr:from>
    <xdr:to>
      <xdr:col>54</xdr:col>
      <xdr:colOff>189865</xdr:colOff>
      <xdr:row>58</xdr:row>
      <xdr:rowOff>74572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27265"/>
          <a:ext cx="1270" cy="129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78399</xdr:rowOff>
    </xdr:from>
    <xdr:ext cx="534377"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1002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74572</xdr:rowOff>
    </xdr:from>
    <xdr:to>
      <xdr:col>55</xdr:col>
      <xdr:colOff>88900</xdr:colOff>
      <xdr:row>58</xdr:row>
      <xdr:rowOff>74572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1001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101442</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0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154765</xdr:rowOff>
    </xdr:from>
    <xdr:to>
      <xdr:col>55</xdr:col>
      <xdr:colOff>88900</xdr:colOff>
      <xdr:row>50</xdr:row>
      <xdr:rowOff>154765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2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72702</xdr:rowOff>
    </xdr:from>
    <xdr:to>
      <xdr:col>55</xdr:col>
      <xdr:colOff>0</xdr:colOff>
      <xdr:row>56</xdr:row>
      <xdr:rowOff>110078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9639300" y="9673902"/>
          <a:ext cx="838200" cy="3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37080</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466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14203</xdr:rowOff>
    </xdr:from>
    <xdr:to>
      <xdr:col>55</xdr:col>
      <xdr:colOff>50800</xdr:colOff>
      <xdr:row>56</xdr:row>
      <xdr:rowOff>115803</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61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28445</xdr:rowOff>
    </xdr:from>
    <xdr:to>
      <xdr:col>50</xdr:col>
      <xdr:colOff>114300</xdr:colOff>
      <xdr:row>56</xdr:row>
      <xdr:rowOff>110078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8750300" y="9286745"/>
          <a:ext cx="889000" cy="42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156301</xdr:rowOff>
    </xdr:from>
    <xdr:to>
      <xdr:col>50</xdr:col>
      <xdr:colOff>165100</xdr:colOff>
      <xdr:row>56</xdr:row>
      <xdr:rowOff>86451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5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102978</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36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28445</xdr:rowOff>
    </xdr:from>
    <xdr:to>
      <xdr:col>45</xdr:col>
      <xdr:colOff>177800</xdr:colOff>
      <xdr:row>54</xdr:row>
      <xdr:rowOff>54661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7861300" y="9286745"/>
          <a:ext cx="889000" cy="2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169842</xdr:rowOff>
    </xdr:from>
    <xdr:to>
      <xdr:col>46</xdr:col>
      <xdr:colOff>38100</xdr:colOff>
      <xdr:row>56</xdr:row>
      <xdr:rowOff>99992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59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91119</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83111" y="969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54661</xdr:rowOff>
    </xdr:from>
    <xdr:to>
      <xdr:col>41</xdr:col>
      <xdr:colOff>50800</xdr:colOff>
      <xdr:row>57</xdr:row>
      <xdr:rowOff>7807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6972300" y="9312961"/>
          <a:ext cx="889000" cy="46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4355</xdr:rowOff>
    </xdr:from>
    <xdr:to>
      <xdr:col>41</xdr:col>
      <xdr:colOff>101600</xdr:colOff>
      <xdr:row>56</xdr:row>
      <xdr:rowOff>105955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60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97082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94111" y="969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108322</xdr:rowOff>
    </xdr:from>
    <xdr:to>
      <xdr:col>36</xdr:col>
      <xdr:colOff>165100</xdr:colOff>
      <xdr:row>56</xdr:row>
      <xdr:rowOff>38472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53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54999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672795" y="9313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21902</xdr:rowOff>
    </xdr:from>
    <xdr:to>
      <xdr:col>55</xdr:col>
      <xdr:colOff>50800</xdr:colOff>
      <xdr:row>56</xdr:row>
      <xdr:rowOff>123502</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62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329</xdr:rowOff>
    </xdr:from>
    <xdr:ext cx="534377"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60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59278</xdr:rowOff>
    </xdr:from>
    <xdr:to>
      <xdr:col>50</xdr:col>
      <xdr:colOff>165100</xdr:colOff>
      <xdr:row>56</xdr:row>
      <xdr:rowOff>160878</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66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152005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75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149095</xdr:rowOff>
    </xdr:from>
    <xdr:to>
      <xdr:col>46</xdr:col>
      <xdr:colOff>38100</xdr:colOff>
      <xdr:row>54</xdr:row>
      <xdr:rowOff>79245</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23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95772</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50795" y="9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3861</xdr:rowOff>
    </xdr:from>
    <xdr:to>
      <xdr:col>41</xdr:col>
      <xdr:colOff>101600</xdr:colOff>
      <xdr:row>54</xdr:row>
      <xdr:rowOff>105461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26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121988</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61795" y="903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128457</xdr:rowOff>
    </xdr:from>
    <xdr:to>
      <xdr:col>36</xdr:col>
      <xdr:colOff>165100</xdr:colOff>
      <xdr:row>57</xdr:row>
      <xdr:rowOff>58607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72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49734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82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89240</xdr:rowOff>
    </xdr:from>
    <xdr:to>
      <xdr:col>54</xdr:col>
      <xdr:colOff>189865</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0740"/>
          <a:ext cx="1270" cy="14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35917</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5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89240</xdr:rowOff>
    </xdr:from>
    <xdr:to>
      <xdr:col>55</xdr:col>
      <xdr:colOff>88900</xdr:colOff>
      <xdr:row>70</xdr:row>
      <xdr:rowOff>89240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165174</xdr:rowOff>
    </xdr:from>
    <xdr:to>
      <xdr:col>55</xdr:col>
      <xdr:colOff>0</xdr:colOff>
      <xdr:row>79</xdr:row>
      <xdr:rowOff>20424</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538274"/>
          <a:ext cx="838200" cy="2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160827</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91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137950</xdr:rowOff>
    </xdr:from>
    <xdr:to>
      <xdr:col>55</xdr:col>
      <xdr:colOff>50800</xdr:colOff>
      <xdr:row>78</xdr:row>
      <xdr:rowOff>68100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3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111620</xdr:rowOff>
    </xdr:from>
    <xdr:to>
      <xdr:col>50</xdr:col>
      <xdr:colOff>114300</xdr:colOff>
      <xdr:row>78</xdr:row>
      <xdr:rowOff>165174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141820"/>
          <a:ext cx="889000" cy="39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82248</xdr:rowOff>
    </xdr:from>
    <xdr:to>
      <xdr:col>50</xdr:col>
      <xdr:colOff>165100</xdr:colOff>
      <xdr:row>78</xdr:row>
      <xdr:rowOff>12398</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28925</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5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99261</xdr:rowOff>
    </xdr:from>
    <xdr:to>
      <xdr:col>45</xdr:col>
      <xdr:colOff>177800</xdr:colOff>
      <xdr:row>76</xdr:row>
      <xdr:rowOff>111620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2786561"/>
          <a:ext cx="889000" cy="35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105702</xdr:rowOff>
    </xdr:from>
    <xdr:to>
      <xdr:col>46</xdr:col>
      <xdr:colOff>38100</xdr:colOff>
      <xdr:row>78</xdr:row>
      <xdr:rowOff>35852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0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26979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40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99261</xdr:rowOff>
    </xdr:from>
    <xdr:to>
      <xdr:col>41</xdr:col>
      <xdr:colOff>50800</xdr:colOff>
      <xdr:row>78</xdr:row>
      <xdr:rowOff>130510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2786561"/>
          <a:ext cx="889000" cy="71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99614</xdr:rowOff>
    </xdr:from>
    <xdr:to>
      <xdr:col>41</xdr:col>
      <xdr:colOff>101600</xdr:colOff>
      <xdr:row>78</xdr:row>
      <xdr:rowOff>29764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01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20891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39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88236</xdr:rowOff>
    </xdr:from>
    <xdr:to>
      <xdr:col>36</xdr:col>
      <xdr:colOff>165100</xdr:colOff>
      <xdr:row>78</xdr:row>
      <xdr:rowOff>18386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28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34913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06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141074</xdr:rowOff>
    </xdr:from>
    <xdr:to>
      <xdr:col>55</xdr:col>
      <xdr:colOff>50800</xdr:colOff>
      <xdr:row>79</xdr:row>
      <xdr:rowOff>71224</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51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56001</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42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114374</xdr:rowOff>
    </xdr:from>
    <xdr:to>
      <xdr:col>50</xdr:col>
      <xdr:colOff>165100</xdr:colOff>
      <xdr:row>79</xdr:row>
      <xdr:rowOff>44524</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48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35651</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58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60820</xdr:rowOff>
    </xdr:from>
    <xdr:to>
      <xdr:col>46</xdr:col>
      <xdr:colOff>38100</xdr:colOff>
      <xdr:row>76</xdr:row>
      <xdr:rowOff>162420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0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7497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286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48461</xdr:rowOff>
    </xdr:from>
    <xdr:to>
      <xdr:col>41</xdr:col>
      <xdr:colOff>101600</xdr:colOff>
      <xdr:row>74</xdr:row>
      <xdr:rowOff>150061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27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72</xdr:row>
      <xdr:rowOff>166588</xdr:rowOff>
    </xdr:from>
    <xdr:ext cx="59901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61795" y="12510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79710</xdr:rowOff>
    </xdr:from>
    <xdr:to>
      <xdr:col>36</xdr:col>
      <xdr:colOff>165100</xdr:colOff>
      <xdr:row>79</xdr:row>
      <xdr:rowOff>9860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45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987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54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135224</xdr:rowOff>
    </xdr:from>
    <xdr:to>
      <xdr:col>54</xdr:col>
      <xdr:colOff>189865</xdr:colOff>
      <xdr:row>98</xdr:row>
      <xdr:rowOff>125816</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37174"/>
          <a:ext cx="1270" cy="119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129643</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3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125816</xdr:rowOff>
    </xdr:from>
    <xdr:to>
      <xdr:col>55</xdr:col>
      <xdr:colOff>88900</xdr:colOff>
      <xdr:row>98</xdr:row>
      <xdr:rowOff>125816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81901</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51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135224</xdr:rowOff>
    </xdr:from>
    <xdr:to>
      <xdr:col>55</xdr:col>
      <xdr:colOff>88900</xdr:colOff>
      <xdr:row>91</xdr:row>
      <xdr:rowOff>135224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3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115647</xdr:rowOff>
    </xdr:from>
    <xdr:to>
      <xdr:col>55</xdr:col>
      <xdr:colOff>0</xdr:colOff>
      <xdr:row>97</xdr:row>
      <xdr:rowOff>17171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574847"/>
          <a:ext cx="838200" cy="7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159901</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619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10024</xdr:rowOff>
    </xdr:from>
    <xdr:to>
      <xdr:col>55</xdr:col>
      <xdr:colOff>50800</xdr:colOff>
      <xdr:row>97</xdr:row>
      <xdr:rowOff>111624</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162565</xdr:rowOff>
    </xdr:from>
    <xdr:to>
      <xdr:col>50</xdr:col>
      <xdr:colOff>114300</xdr:colOff>
      <xdr:row>97</xdr:row>
      <xdr:rowOff>17171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450315"/>
          <a:ext cx="889000" cy="19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11432</xdr:rowOff>
    </xdr:from>
    <xdr:to>
      <xdr:col>50</xdr:col>
      <xdr:colOff>165100</xdr:colOff>
      <xdr:row>97</xdr:row>
      <xdr:rowOff>113032</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104159</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73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162565</xdr:rowOff>
    </xdr:from>
    <xdr:to>
      <xdr:col>45</xdr:col>
      <xdr:colOff>177800</xdr:colOff>
      <xdr:row>97</xdr:row>
      <xdr:rowOff>75299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450315"/>
          <a:ext cx="889000" cy="25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15839</xdr:rowOff>
    </xdr:from>
    <xdr:to>
      <xdr:col>46</xdr:col>
      <xdr:colOff>38100</xdr:colOff>
      <xdr:row>97</xdr:row>
      <xdr:rowOff>117439</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4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108566</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73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75299</xdr:rowOff>
    </xdr:from>
    <xdr:to>
      <xdr:col>41</xdr:col>
      <xdr:colOff>50800</xdr:colOff>
      <xdr:row>97</xdr:row>
      <xdr:rowOff>98721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705949"/>
          <a:ext cx="889000" cy="2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24919</xdr:rowOff>
    </xdr:from>
    <xdr:to>
      <xdr:col>41</xdr:col>
      <xdr:colOff>101600</xdr:colOff>
      <xdr:row>97</xdr:row>
      <xdr:rowOff>126519</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117646</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74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140343</xdr:rowOff>
    </xdr:from>
    <xdr:to>
      <xdr:col>36</xdr:col>
      <xdr:colOff>165100</xdr:colOff>
      <xdr:row>97</xdr:row>
      <xdr:rowOff>70493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87020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64847</xdr:rowOff>
    </xdr:from>
    <xdr:to>
      <xdr:col>55</xdr:col>
      <xdr:colOff>50800</xdr:colOff>
      <xdr:row>96</xdr:row>
      <xdr:rowOff>166447</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52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87724</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37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137821</xdr:rowOff>
    </xdr:from>
    <xdr:to>
      <xdr:col>50</xdr:col>
      <xdr:colOff>165100</xdr:colOff>
      <xdr:row>97</xdr:row>
      <xdr:rowOff>67971</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5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84498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37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111765</xdr:rowOff>
    </xdr:from>
    <xdr:to>
      <xdr:col>46</xdr:col>
      <xdr:colOff>38100</xdr:colOff>
      <xdr:row>96</xdr:row>
      <xdr:rowOff>41915</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39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58442</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50795" y="16174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24499</xdr:rowOff>
    </xdr:from>
    <xdr:to>
      <xdr:col>41</xdr:col>
      <xdr:colOff>101600</xdr:colOff>
      <xdr:row>97</xdr:row>
      <xdr:rowOff>126099</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65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142626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43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47921</xdr:rowOff>
    </xdr:from>
    <xdr:to>
      <xdr:col>36</xdr:col>
      <xdr:colOff>165100</xdr:colOff>
      <xdr:row>97</xdr:row>
      <xdr:rowOff>149521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67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140648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77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148844</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95521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148844</xdr:rowOff>
    </xdr:from>
    <xdr:to>
      <xdr:col>86</xdr:col>
      <xdr:colOff>25400</xdr:colOff>
      <xdr:row>31</xdr:row>
      <xdr:rowOff>148844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120021</xdr:rowOff>
    </xdr:from>
    <xdr:to>
      <xdr:col>85</xdr:col>
      <xdr:colOff>127000</xdr:colOff>
      <xdr:row>39</xdr:row>
      <xdr:rowOff>5683</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5481300" y="6635121"/>
          <a:ext cx="838200" cy="5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57561</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401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34684</xdr:rowOff>
    </xdr:from>
    <xdr:to>
      <xdr:col>85</xdr:col>
      <xdr:colOff>177800</xdr:colOff>
      <xdr:row>38</xdr:row>
      <xdr:rowOff>136284</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5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5683</xdr:rowOff>
    </xdr:from>
    <xdr:to>
      <xdr:col>81</xdr:col>
      <xdr:colOff>50800</xdr:colOff>
      <xdr:row>39</xdr:row>
      <xdr:rowOff>21399</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4592300" y="6692233"/>
          <a:ext cx="889000" cy="1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33427</xdr:rowOff>
    </xdr:from>
    <xdr:to>
      <xdr:col>81</xdr:col>
      <xdr:colOff>101600</xdr:colOff>
      <xdr:row>38</xdr:row>
      <xdr:rowOff>135027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151553</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3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72854</xdr:rowOff>
    </xdr:from>
    <xdr:to>
      <xdr:col>76</xdr:col>
      <xdr:colOff>114300</xdr:colOff>
      <xdr:row>39</xdr:row>
      <xdr:rowOff>21399</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6587954"/>
          <a:ext cx="889000" cy="11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38341</xdr:rowOff>
    </xdr:from>
    <xdr:to>
      <xdr:col>76</xdr:col>
      <xdr:colOff>165100</xdr:colOff>
      <xdr:row>37</xdr:row>
      <xdr:rowOff>139941</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38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156468</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25111" y="615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158140</xdr:rowOff>
    </xdr:from>
    <xdr:to>
      <xdr:col>71</xdr:col>
      <xdr:colOff>177800</xdr:colOff>
      <xdr:row>38</xdr:row>
      <xdr:rowOff>72854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6330340"/>
          <a:ext cx="889000" cy="25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78918</xdr:rowOff>
    </xdr:from>
    <xdr:to>
      <xdr:col>72</xdr:col>
      <xdr:colOff>38100</xdr:colOff>
      <xdr:row>38</xdr:row>
      <xdr:rowOff>9068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42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25595</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36111" y="619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160300</xdr:rowOff>
    </xdr:from>
    <xdr:to>
      <xdr:col>67</xdr:col>
      <xdr:colOff>101600</xdr:colOff>
      <xdr:row>38</xdr:row>
      <xdr:rowOff>90450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5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81577</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5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69221</xdr:rowOff>
    </xdr:from>
    <xdr:to>
      <xdr:col>85</xdr:col>
      <xdr:colOff>177800</xdr:colOff>
      <xdr:row>38</xdr:row>
      <xdr:rowOff>170821</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58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13110</xdr:rowOff>
    </xdr:from>
    <xdr:ext cx="469744"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52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126333</xdr:rowOff>
    </xdr:from>
    <xdr:to>
      <xdr:col>81</xdr:col>
      <xdr:colOff>101600</xdr:colOff>
      <xdr:row>39</xdr:row>
      <xdr:rowOff>56483</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64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47610</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734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142049</xdr:rowOff>
    </xdr:from>
    <xdr:to>
      <xdr:col>76</xdr:col>
      <xdr:colOff>165100</xdr:colOff>
      <xdr:row>39</xdr:row>
      <xdr:rowOff>72199</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65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63326</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74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22054</xdr:rowOff>
    </xdr:from>
    <xdr:to>
      <xdr:col>72</xdr:col>
      <xdr:colOff>38100</xdr:colOff>
      <xdr:row>38</xdr:row>
      <xdr:rowOff>123654</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53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114781</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62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107340</xdr:rowOff>
    </xdr:from>
    <xdr:to>
      <xdr:col>67</xdr:col>
      <xdr:colOff>101600</xdr:colOff>
      <xdr:row>37</xdr:row>
      <xdr:rowOff>37490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2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54017</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47111" y="605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51</xdr:row>
      <xdr:rowOff>4535</xdr:rowOff>
    </xdr:from>
    <xdr:to>
      <xdr:col>76</xdr:col>
      <xdr:colOff>165100</xdr:colOff>
      <xdr:row>51</xdr:row>
      <xdr:rowOff>106135</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49</xdr:row>
      <xdr:rowOff>122662</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35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76858</xdr:rowOff>
    </xdr:from>
    <xdr:to>
      <xdr:col>85</xdr:col>
      <xdr:colOff>126364</xdr:colOff>
      <xdr:row>79</xdr:row>
      <xdr:rowOff>11768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249808"/>
          <a:ext cx="1269" cy="130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15595</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6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11768</xdr:rowOff>
    </xdr:from>
    <xdr:to>
      <xdr:col>86</xdr:col>
      <xdr:colOff>25400</xdr:colOff>
      <xdr:row>79</xdr:row>
      <xdr:rowOff>11768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5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23535</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202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76858</xdr:rowOff>
    </xdr:from>
    <xdr:to>
      <xdr:col>86</xdr:col>
      <xdr:colOff>25400</xdr:colOff>
      <xdr:row>71</xdr:row>
      <xdr:rowOff>76858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2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42027</xdr:rowOff>
    </xdr:from>
    <xdr:to>
      <xdr:col>85</xdr:col>
      <xdr:colOff>127000</xdr:colOff>
      <xdr:row>74</xdr:row>
      <xdr:rowOff>94384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2729327"/>
          <a:ext cx="838200" cy="5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5453</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03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27026</xdr:rowOff>
    </xdr:from>
    <xdr:to>
      <xdr:col>85</xdr:col>
      <xdr:colOff>177800</xdr:colOff>
      <xdr:row>76</xdr:row>
      <xdr:rowOff>128626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5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94384</xdr:rowOff>
    </xdr:from>
    <xdr:to>
      <xdr:col>81</xdr:col>
      <xdr:colOff>50800</xdr:colOff>
      <xdr:row>74</xdr:row>
      <xdr:rowOff>150460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2781684"/>
          <a:ext cx="889000" cy="5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52316</xdr:rowOff>
    </xdr:from>
    <xdr:to>
      <xdr:col>81</xdr:col>
      <xdr:colOff>101600</xdr:colOff>
      <xdr:row>76</xdr:row>
      <xdr:rowOff>153916</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145043</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17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135966</xdr:rowOff>
    </xdr:from>
    <xdr:to>
      <xdr:col>76</xdr:col>
      <xdr:colOff>114300</xdr:colOff>
      <xdr:row>74</xdr:row>
      <xdr:rowOff>150460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2823266"/>
          <a:ext cx="889000" cy="1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61757</xdr:rowOff>
    </xdr:from>
    <xdr:to>
      <xdr:col>76</xdr:col>
      <xdr:colOff>165100</xdr:colOff>
      <xdr:row>76</xdr:row>
      <xdr:rowOff>163357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9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154484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18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135966</xdr:rowOff>
    </xdr:from>
    <xdr:to>
      <xdr:col>71</xdr:col>
      <xdr:colOff>177800</xdr:colOff>
      <xdr:row>75</xdr:row>
      <xdr:rowOff>4414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2823266"/>
          <a:ext cx="889000" cy="3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49650</xdr:rowOff>
    </xdr:from>
    <xdr:to>
      <xdr:col>72</xdr:col>
      <xdr:colOff>38100</xdr:colOff>
      <xdr:row>76</xdr:row>
      <xdr:rowOff>151250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142377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17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77553</xdr:rowOff>
    </xdr:from>
    <xdr:to>
      <xdr:col>67</xdr:col>
      <xdr:colOff>101600</xdr:colOff>
      <xdr:row>77</xdr:row>
      <xdr:rowOff>7703</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170280</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20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162677</xdr:rowOff>
    </xdr:from>
    <xdr:to>
      <xdr:col>85</xdr:col>
      <xdr:colOff>177800</xdr:colOff>
      <xdr:row>74</xdr:row>
      <xdr:rowOff>92827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67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14104</xdr:rowOff>
    </xdr:from>
    <xdr:ext cx="599010"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52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43584</xdr:rowOff>
    </xdr:from>
    <xdr:to>
      <xdr:col>81</xdr:col>
      <xdr:colOff>101600</xdr:colOff>
      <xdr:row>74</xdr:row>
      <xdr:rowOff>145184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73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161711</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181795" y="12506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99660</xdr:rowOff>
    </xdr:from>
    <xdr:to>
      <xdr:col>76</xdr:col>
      <xdr:colOff>165100</xdr:colOff>
      <xdr:row>75</xdr:row>
      <xdr:rowOff>29810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78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46337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56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85166</xdr:rowOff>
    </xdr:from>
    <xdr:to>
      <xdr:col>72</xdr:col>
      <xdr:colOff>38100</xdr:colOff>
      <xdr:row>75</xdr:row>
      <xdr:rowOff>15316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77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31843</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03795" y="1254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125064</xdr:rowOff>
    </xdr:from>
    <xdr:to>
      <xdr:col>67</xdr:col>
      <xdr:colOff>101600</xdr:colOff>
      <xdr:row>75</xdr:row>
      <xdr:rowOff>55214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81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71741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58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28532</xdr:rowOff>
    </xdr:from>
    <xdr:to>
      <xdr:col>85</xdr:col>
      <xdr:colOff>126364</xdr:colOff>
      <xdr:row>98</xdr:row>
      <xdr:rowOff>130652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801932"/>
          <a:ext cx="1269" cy="113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134479</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3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130652</xdr:rowOff>
    </xdr:from>
    <xdr:to>
      <xdr:col>86</xdr:col>
      <xdr:colOff>25400</xdr:colOff>
      <xdr:row>98</xdr:row>
      <xdr:rowOff>130652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3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146659</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57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28532</xdr:rowOff>
    </xdr:from>
    <xdr:to>
      <xdr:col>86</xdr:col>
      <xdr:colOff>25400</xdr:colOff>
      <xdr:row>92</xdr:row>
      <xdr:rowOff>28532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80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157032</xdr:rowOff>
    </xdr:from>
    <xdr:to>
      <xdr:col>85</xdr:col>
      <xdr:colOff>127000</xdr:colOff>
      <xdr:row>97</xdr:row>
      <xdr:rowOff>164909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616232"/>
          <a:ext cx="838200" cy="17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46186</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76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67759</xdr:rowOff>
    </xdr:from>
    <xdr:to>
      <xdr:col>85</xdr:col>
      <xdr:colOff>177800</xdr:colOff>
      <xdr:row>97</xdr:row>
      <xdr:rowOff>169359</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69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164909</xdr:rowOff>
    </xdr:from>
    <xdr:to>
      <xdr:col>81</xdr:col>
      <xdr:colOff>50800</xdr:colOff>
      <xdr:row>98</xdr:row>
      <xdr:rowOff>19132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795559"/>
          <a:ext cx="889000" cy="2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49521</xdr:rowOff>
    </xdr:from>
    <xdr:to>
      <xdr:col>81</xdr:col>
      <xdr:colOff>101600</xdr:colOff>
      <xdr:row>97</xdr:row>
      <xdr:rowOff>151121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6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167648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45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19132</xdr:rowOff>
    </xdr:from>
    <xdr:to>
      <xdr:col>76</xdr:col>
      <xdr:colOff>114300</xdr:colOff>
      <xdr:row>98</xdr:row>
      <xdr:rowOff>48003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21232"/>
          <a:ext cx="889000" cy="2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114018</xdr:rowOff>
    </xdr:from>
    <xdr:to>
      <xdr:col>76</xdr:col>
      <xdr:colOff>165100</xdr:colOff>
      <xdr:row>98</xdr:row>
      <xdr:rowOff>44168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60695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1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48003</xdr:rowOff>
    </xdr:from>
    <xdr:to>
      <xdr:col>71</xdr:col>
      <xdr:colOff>177800</xdr:colOff>
      <xdr:row>98</xdr:row>
      <xdr:rowOff>51702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850103"/>
          <a:ext cx="889000" cy="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135302</xdr:rowOff>
    </xdr:from>
    <xdr:to>
      <xdr:col>72</xdr:col>
      <xdr:colOff>38100</xdr:colOff>
      <xdr:row>98</xdr:row>
      <xdr:rowOff>65452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81979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4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144335</xdr:rowOff>
    </xdr:from>
    <xdr:to>
      <xdr:col>67</xdr:col>
      <xdr:colOff>101600</xdr:colOff>
      <xdr:row>98</xdr:row>
      <xdr:rowOff>74485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7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91012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5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106232</xdr:rowOff>
    </xdr:from>
    <xdr:to>
      <xdr:col>85</xdr:col>
      <xdr:colOff>177800</xdr:colOff>
      <xdr:row>97</xdr:row>
      <xdr:rowOff>36382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56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129109</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41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114109</xdr:rowOff>
    </xdr:from>
    <xdr:to>
      <xdr:col>81</xdr:col>
      <xdr:colOff>101600</xdr:colOff>
      <xdr:row>98</xdr:row>
      <xdr:rowOff>44259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74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35386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83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139782</xdr:rowOff>
    </xdr:from>
    <xdr:to>
      <xdr:col>76</xdr:col>
      <xdr:colOff>165100</xdr:colOff>
      <xdr:row>98</xdr:row>
      <xdr:rowOff>69932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77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61059</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86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168653</xdr:rowOff>
    </xdr:from>
    <xdr:to>
      <xdr:col>72</xdr:col>
      <xdr:colOff>38100</xdr:colOff>
      <xdr:row>98</xdr:row>
      <xdr:rowOff>98803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79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89930</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89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902</xdr:rowOff>
    </xdr:from>
    <xdr:to>
      <xdr:col>67</xdr:col>
      <xdr:colOff>101600</xdr:colOff>
      <xdr:row>98</xdr:row>
      <xdr:rowOff>102502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0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93629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89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98152</xdr:rowOff>
    </xdr:from>
    <xdr:to>
      <xdr:col>116</xdr:col>
      <xdr:colOff>62864</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584552"/>
          <a:ext cx="1269" cy="95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44829</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35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98152</xdr:rowOff>
    </xdr:from>
    <xdr:to>
      <xdr:col>116</xdr:col>
      <xdr:colOff>152400</xdr:colOff>
      <xdr:row>32</xdr:row>
      <xdr:rowOff>98152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58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34487</xdr:rowOff>
    </xdr:from>
    <xdr:to>
      <xdr:col>116</xdr:col>
      <xdr:colOff>63500</xdr:colOff>
      <xdr:row>34</xdr:row>
      <xdr:rowOff>9684</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5692337"/>
          <a:ext cx="838200" cy="14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27836</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714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49409</xdr:rowOff>
    </xdr:from>
    <xdr:to>
      <xdr:col>116</xdr:col>
      <xdr:colOff>114300</xdr:colOff>
      <xdr:row>37</xdr:row>
      <xdr:rowOff>151009</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39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137414</xdr:rowOff>
    </xdr:from>
    <xdr:to>
      <xdr:col>111</xdr:col>
      <xdr:colOff>177800</xdr:colOff>
      <xdr:row>34</xdr:row>
      <xdr:rowOff>9684</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5623814"/>
          <a:ext cx="889000" cy="21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34836</xdr:rowOff>
    </xdr:from>
    <xdr:to>
      <xdr:col>112</xdr:col>
      <xdr:colOff>38100</xdr:colOff>
      <xdr:row>37</xdr:row>
      <xdr:rowOff>136436</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127563</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47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17971</xdr:rowOff>
    </xdr:from>
    <xdr:to>
      <xdr:col>107</xdr:col>
      <xdr:colOff>50800</xdr:colOff>
      <xdr:row>32</xdr:row>
      <xdr:rowOff>137414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5332921"/>
          <a:ext cx="889000" cy="29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81413</xdr:rowOff>
    </xdr:from>
    <xdr:to>
      <xdr:col>107</xdr:col>
      <xdr:colOff>101600</xdr:colOff>
      <xdr:row>37</xdr:row>
      <xdr:rowOff>11563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25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2690</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4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17971</xdr:rowOff>
    </xdr:from>
    <xdr:to>
      <xdr:col>102</xdr:col>
      <xdr:colOff>114300</xdr:colOff>
      <xdr:row>33</xdr:row>
      <xdr:rowOff>62605</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5332921"/>
          <a:ext cx="889000" cy="38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129077</xdr:rowOff>
    </xdr:from>
    <xdr:to>
      <xdr:col>102</xdr:col>
      <xdr:colOff>165100</xdr:colOff>
      <xdr:row>37</xdr:row>
      <xdr:rowOff>59227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30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50354</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9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8318</xdr:rowOff>
    </xdr:from>
    <xdr:to>
      <xdr:col>98</xdr:col>
      <xdr:colOff>38100</xdr:colOff>
      <xdr:row>37</xdr:row>
      <xdr:rowOff>109918</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35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101045</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44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155137</xdr:rowOff>
    </xdr:from>
    <xdr:to>
      <xdr:col>116</xdr:col>
      <xdr:colOff>114300</xdr:colOff>
      <xdr:row>33</xdr:row>
      <xdr:rowOff>85287</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564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70064</xdr:rowOff>
    </xdr:from>
    <xdr:ext cx="534377"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555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130334</xdr:rowOff>
    </xdr:from>
    <xdr:to>
      <xdr:col>112</xdr:col>
      <xdr:colOff>38100</xdr:colOff>
      <xdr:row>34</xdr:row>
      <xdr:rowOff>60484</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578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32</xdr:row>
      <xdr:rowOff>77011</xdr:rowOff>
    </xdr:from>
    <xdr:ext cx="534377"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56111" y="556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86614</xdr:rowOff>
    </xdr:from>
    <xdr:to>
      <xdr:col>107</xdr:col>
      <xdr:colOff>101600</xdr:colOff>
      <xdr:row>33</xdr:row>
      <xdr:rowOff>16764</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557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31</xdr:row>
      <xdr:rowOff>33291</xdr:rowOff>
    </xdr:from>
    <xdr:ext cx="534377"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67111" y="534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138621</xdr:rowOff>
    </xdr:from>
    <xdr:to>
      <xdr:col>102</xdr:col>
      <xdr:colOff>165100</xdr:colOff>
      <xdr:row>31</xdr:row>
      <xdr:rowOff>68771</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528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29</xdr:row>
      <xdr:rowOff>85298</xdr:rowOff>
    </xdr:from>
    <xdr:ext cx="534377"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278111" y="505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11805</xdr:rowOff>
    </xdr:from>
    <xdr:to>
      <xdr:col>98</xdr:col>
      <xdr:colOff>38100</xdr:colOff>
      <xdr:row>33</xdr:row>
      <xdr:rowOff>113405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566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31</xdr:row>
      <xdr:rowOff>129932</xdr:rowOff>
    </xdr:from>
    <xdr:ext cx="534377"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389111" y="544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121183</xdr:rowOff>
    </xdr:from>
    <xdr:to>
      <xdr:col>116</xdr:col>
      <xdr:colOff>62864</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865133"/>
          <a:ext cx="1269" cy="1218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67860</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64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121183</xdr:rowOff>
    </xdr:from>
    <xdr:to>
      <xdr:col>116</xdr:col>
      <xdr:colOff>152400</xdr:colOff>
      <xdr:row>51</xdr:row>
      <xdr:rowOff>121183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86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117274</xdr:rowOff>
    </xdr:from>
    <xdr:to>
      <xdr:col>116</xdr:col>
      <xdr:colOff>63500</xdr:colOff>
      <xdr:row>56</xdr:row>
      <xdr:rowOff>143746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1323300" y="9718474"/>
          <a:ext cx="838200" cy="2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1650</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945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23223</xdr:rowOff>
    </xdr:from>
    <xdr:to>
      <xdr:col>116</xdr:col>
      <xdr:colOff>114300</xdr:colOff>
      <xdr:row>58</xdr:row>
      <xdr:rowOff>124823</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96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143746</xdr:rowOff>
    </xdr:from>
    <xdr:to>
      <xdr:col>111</xdr:col>
      <xdr:colOff>177800</xdr:colOff>
      <xdr:row>56</xdr:row>
      <xdr:rowOff>162858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9744946"/>
          <a:ext cx="889000" cy="1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23337</xdr:rowOff>
    </xdr:from>
    <xdr:to>
      <xdr:col>112</xdr:col>
      <xdr:colOff>38100</xdr:colOff>
      <xdr:row>58</xdr:row>
      <xdr:rowOff>124937</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96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116064</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100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150216</xdr:rowOff>
    </xdr:from>
    <xdr:to>
      <xdr:col>107</xdr:col>
      <xdr:colOff>50800</xdr:colOff>
      <xdr:row>56</xdr:row>
      <xdr:rowOff>162858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9751416"/>
          <a:ext cx="889000" cy="1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154325</xdr:rowOff>
    </xdr:from>
    <xdr:to>
      <xdr:col>107</xdr:col>
      <xdr:colOff>101600</xdr:colOff>
      <xdr:row>58</xdr:row>
      <xdr:rowOff>84475</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92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75602</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1001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150216</xdr:rowOff>
    </xdr:from>
    <xdr:to>
      <xdr:col>102</xdr:col>
      <xdr:colOff>114300</xdr:colOff>
      <xdr:row>57</xdr:row>
      <xdr:rowOff>5238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8656300" y="9751416"/>
          <a:ext cx="889000" cy="2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150805</xdr:rowOff>
    </xdr:from>
    <xdr:to>
      <xdr:col>102</xdr:col>
      <xdr:colOff>165100</xdr:colOff>
      <xdr:row>58</xdr:row>
      <xdr:rowOff>80955</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92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72082</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1001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154988</xdr:rowOff>
    </xdr:from>
    <xdr:to>
      <xdr:col>98</xdr:col>
      <xdr:colOff>38100</xdr:colOff>
      <xdr:row>58</xdr:row>
      <xdr:rowOff>85138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76265</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1002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66474</xdr:rowOff>
    </xdr:from>
    <xdr:to>
      <xdr:col>116</xdr:col>
      <xdr:colOff>114300</xdr:colOff>
      <xdr:row>56</xdr:row>
      <xdr:rowOff>168074</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966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89351</xdr:rowOff>
    </xdr:from>
    <xdr:ext cx="534377"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51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92946</xdr:rowOff>
    </xdr:from>
    <xdr:to>
      <xdr:col>112</xdr:col>
      <xdr:colOff>38100</xdr:colOff>
      <xdr:row>57</xdr:row>
      <xdr:rowOff>23096</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969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39623</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56111" y="946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112058</xdr:rowOff>
    </xdr:from>
    <xdr:to>
      <xdr:col>107</xdr:col>
      <xdr:colOff>101600</xdr:colOff>
      <xdr:row>57</xdr:row>
      <xdr:rowOff>42208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971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58735</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67111" y="948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99416</xdr:rowOff>
    </xdr:from>
    <xdr:to>
      <xdr:col>102</xdr:col>
      <xdr:colOff>165100</xdr:colOff>
      <xdr:row>57</xdr:row>
      <xdr:rowOff>29566</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970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46093</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278111" y="947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125888</xdr:rowOff>
    </xdr:from>
    <xdr:to>
      <xdr:col>98</xdr:col>
      <xdr:colOff>38100</xdr:colOff>
      <xdr:row>57</xdr:row>
      <xdr:rowOff>56038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972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72565</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389111" y="950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41293</xdr:rowOff>
    </xdr:from>
    <xdr:to>
      <xdr:col>116</xdr:col>
      <xdr:colOff>62864</xdr:colOff>
      <xdr:row>79</xdr:row>
      <xdr:rowOff>73799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214243"/>
          <a:ext cx="1269" cy="140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77626</xdr:rowOff>
    </xdr:from>
    <xdr:ext cx="469744"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62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73799</xdr:rowOff>
    </xdr:from>
    <xdr:to>
      <xdr:col>116</xdr:col>
      <xdr:colOff>152400</xdr:colOff>
      <xdr:row>79</xdr:row>
      <xdr:rowOff>73799</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61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159420</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98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41293</xdr:rowOff>
    </xdr:from>
    <xdr:to>
      <xdr:col>116</xdr:col>
      <xdr:colOff>152400</xdr:colOff>
      <xdr:row>71</xdr:row>
      <xdr:rowOff>41293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21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6133</xdr:rowOff>
    </xdr:from>
    <xdr:to>
      <xdr:col>116</xdr:col>
      <xdr:colOff>63500</xdr:colOff>
      <xdr:row>76</xdr:row>
      <xdr:rowOff>10595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3036333"/>
          <a:ext cx="838200" cy="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92237</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779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69360</xdr:rowOff>
    </xdr:from>
    <xdr:to>
      <xdr:col>116</xdr:col>
      <xdr:colOff>114300</xdr:colOff>
      <xdr:row>75</xdr:row>
      <xdr:rowOff>170960</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10595</xdr:rowOff>
    </xdr:from>
    <xdr:to>
      <xdr:col>111</xdr:col>
      <xdr:colOff>177800</xdr:colOff>
      <xdr:row>76</xdr:row>
      <xdr:rowOff>29885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3040795"/>
          <a:ext cx="889000" cy="1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76381</xdr:rowOff>
    </xdr:from>
    <xdr:to>
      <xdr:col>112</xdr:col>
      <xdr:colOff>38100</xdr:colOff>
      <xdr:row>76</xdr:row>
      <xdr:rowOff>6531</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23058</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29885</xdr:rowOff>
    </xdr:from>
    <xdr:to>
      <xdr:col>107</xdr:col>
      <xdr:colOff>50800</xdr:colOff>
      <xdr:row>76</xdr:row>
      <xdr:rowOff>48630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9545300" y="13060085"/>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80986</xdr:rowOff>
    </xdr:from>
    <xdr:to>
      <xdr:col>107</xdr:col>
      <xdr:colOff>101600</xdr:colOff>
      <xdr:row>76</xdr:row>
      <xdr:rowOff>11136</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293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27663</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271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48630</xdr:rowOff>
    </xdr:from>
    <xdr:to>
      <xdr:col>102</xdr:col>
      <xdr:colOff>114300</xdr:colOff>
      <xdr:row>76</xdr:row>
      <xdr:rowOff>63489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8656300" y="13078830"/>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51181</xdr:rowOff>
    </xdr:from>
    <xdr:to>
      <xdr:col>102</xdr:col>
      <xdr:colOff>165100</xdr:colOff>
      <xdr:row>75</xdr:row>
      <xdr:rowOff>152781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90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169308</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268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52825</xdr:rowOff>
    </xdr:from>
    <xdr:to>
      <xdr:col>98</xdr:col>
      <xdr:colOff>38100</xdr:colOff>
      <xdr:row>75</xdr:row>
      <xdr:rowOff>154425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291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170952</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268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126782</xdr:rowOff>
    </xdr:from>
    <xdr:to>
      <xdr:col>116</xdr:col>
      <xdr:colOff>114300</xdr:colOff>
      <xdr:row>76</xdr:row>
      <xdr:rowOff>56933</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29855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105209</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296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131245</xdr:rowOff>
    </xdr:from>
    <xdr:to>
      <xdr:col>112</xdr:col>
      <xdr:colOff>38100</xdr:colOff>
      <xdr:row>76</xdr:row>
      <xdr:rowOff>61395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298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52522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08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150535</xdr:rowOff>
    </xdr:from>
    <xdr:to>
      <xdr:col>107</xdr:col>
      <xdr:colOff>101600</xdr:colOff>
      <xdr:row>76</xdr:row>
      <xdr:rowOff>80685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300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71812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10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169280</xdr:rowOff>
    </xdr:from>
    <xdr:to>
      <xdr:col>102</xdr:col>
      <xdr:colOff>165100</xdr:colOff>
      <xdr:row>76</xdr:row>
      <xdr:rowOff>99430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30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90557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12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12689</xdr:rowOff>
    </xdr:from>
    <xdr:to>
      <xdr:col>98</xdr:col>
      <xdr:colOff>38100</xdr:colOff>
      <xdr:row>76</xdr:row>
      <xdr:rowOff>114289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3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105416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13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人件費は、会計年度任用職員報酬及び会計年度任用職員の共済組合負担金の増加等により</a:t>
          </a:r>
          <a:r>
            <a:rPr kumimoji="1" lang="en-US" altLang="ja-JP" sz="1000">
              <a:latin typeface="ＭＳ Ｐゴシック" panose="020B0600070205080204" pitchFamily="50" charset="-128"/>
              <a:ea typeface="ＭＳ Ｐゴシック" panose="020B0600070205080204" pitchFamily="50" charset="-128"/>
            </a:rPr>
            <a:t>136,963</a:t>
          </a:r>
          <a:r>
            <a:rPr kumimoji="1" lang="ja-JP" altLang="en-US" sz="1000">
              <a:latin typeface="ＭＳ Ｐゴシック" panose="020B0600070205080204" pitchFamily="50" charset="-128"/>
              <a:ea typeface="ＭＳ Ｐゴシック" panose="020B0600070205080204" pitchFamily="50" charset="-128"/>
            </a:rPr>
            <a:t>円（類似団体比較</a:t>
          </a:r>
          <a:r>
            <a:rPr kumimoji="1" lang="en-US" altLang="ja-JP" sz="1000">
              <a:latin typeface="ＭＳ Ｐゴシック" panose="020B0600070205080204" pitchFamily="50" charset="-128"/>
              <a:ea typeface="ＭＳ Ｐゴシック" panose="020B0600070205080204" pitchFamily="50" charset="-128"/>
            </a:rPr>
            <a:t>28,206</a:t>
          </a:r>
          <a:r>
            <a:rPr kumimoji="1" lang="ja-JP" altLang="en-US" sz="1000">
              <a:latin typeface="ＭＳ Ｐゴシック" panose="020B0600070205080204" pitchFamily="50" charset="-128"/>
              <a:ea typeface="ＭＳ Ｐゴシック" panose="020B0600070205080204" pitchFamily="50" charset="-128"/>
            </a:rPr>
            <a:t>円高）となっている。今後も組織の見直し等を図る中で計画的な職員採用に努める。</a:t>
          </a:r>
        </a:p>
        <a:p>
          <a:r>
            <a:rPr kumimoji="1" lang="ja-JP" altLang="en-US" sz="1000">
              <a:latin typeface="ＭＳ Ｐゴシック" panose="020B0600070205080204" pitchFamily="50" charset="-128"/>
              <a:ea typeface="ＭＳ Ｐゴシック" panose="020B0600070205080204" pitchFamily="50" charset="-128"/>
            </a:rPr>
            <a:t>　物件費は、</a:t>
          </a:r>
          <a:r>
            <a:rPr kumimoji="1" lang="en-US" altLang="ja-JP" sz="1000">
              <a:latin typeface="ＭＳ Ｐゴシック" panose="020B0600070205080204" pitchFamily="50" charset="-128"/>
              <a:ea typeface="ＭＳ Ｐゴシック" panose="020B0600070205080204" pitchFamily="50" charset="-128"/>
            </a:rPr>
            <a:t>147,280</a:t>
          </a:r>
          <a:r>
            <a:rPr kumimoji="1" lang="ja-JP" altLang="en-US" sz="1000">
              <a:latin typeface="ＭＳ Ｐゴシック" panose="020B0600070205080204" pitchFamily="50" charset="-128"/>
              <a:ea typeface="ＭＳ Ｐゴシック" panose="020B0600070205080204" pitchFamily="50" charset="-128"/>
            </a:rPr>
            <a:t>円（類似団体平均比較</a:t>
          </a:r>
          <a:r>
            <a:rPr kumimoji="1" lang="en-US" altLang="ja-JP" sz="1000">
              <a:latin typeface="ＭＳ Ｐゴシック" panose="020B0600070205080204" pitchFamily="50" charset="-128"/>
              <a:ea typeface="ＭＳ Ｐゴシック" panose="020B0600070205080204" pitchFamily="50" charset="-128"/>
            </a:rPr>
            <a:t>42,728</a:t>
          </a:r>
          <a:r>
            <a:rPr kumimoji="1" lang="ja-JP" altLang="en-US" sz="1000">
              <a:latin typeface="ＭＳ Ｐゴシック" panose="020B0600070205080204" pitchFamily="50" charset="-128"/>
              <a:ea typeface="ＭＳ Ｐゴシック" panose="020B0600070205080204" pitchFamily="50" charset="-128"/>
            </a:rPr>
            <a:t>円高）で、類似団体平均の約</a:t>
          </a:r>
          <a:r>
            <a:rPr kumimoji="1" lang="en-US" altLang="ja-JP" sz="1000">
              <a:latin typeface="ＭＳ Ｐゴシック" panose="020B0600070205080204" pitchFamily="50" charset="-128"/>
              <a:ea typeface="ＭＳ Ｐゴシック" panose="020B0600070205080204" pitchFamily="50" charset="-128"/>
            </a:rPr>
            <a:t>1.41</a:t>
          </a:r>
          <a:r>
            <a:rPr kumimoji="1" lang="ja-JP" altLang="en-US" sz="1000">
              <a:latin typeface="ＭＳ Ｐゴシック" panose="020B0600070205080204" pitchFamily="50" charset="-128"/>
              <a:ea typeface="ＭＳ Ｐゴシック" panose="020B0600070205080204" pitchFamily="50" charset="-128"/>
            </a:rPr>
            <a:t>倍となっている。コロナ対策及び物価高騰対策事業の実施、システム改修に係る経費等の増が主な要因だが、今後も経費等の見直し、削減に努める。</a:t>
          </a:r>
        </a:p>
        <a:p>
          <a:r>
            <a:rPr kumimoji="1" lang="ja-JP" altLang="en-US" sz="1000">
              <a:latin typeface="ＭＳ Ｐゴシック" panose="020B0600070205080204" pitchFamily="50" charset="-128"/>
              <a:ea typeface="ＭＳ Ｐゴシック" panose="020B0600070205080204" pitchFamily="50" charset="-128"/>
            </a:rPr>
            <a:t>　維持補修費は、</a:t>
          </a:r>
          <a:r>
            <a:rPr kumimoji="1" lang="en-US" altLang="ja-JP" sz="1000">
              <a:latin typeface="ＭＳ Ｐゴシック" panose="020B0600070205080204" pitchFamily="50" charset="-128"/>
              <a:ea typeface="ＭＳ Ｐゴシック" panose="020B0600070205080204" pitchFamily="50" charset="-128"/>
            </a:rPr>
            <a:t>16,488</a:t>
          </a:r>
          <a:r>
            <a:rPr kumimoji="1" lang="ja-JP" altLang="en-US" sz="1000">
              <a:latin typeface="ＭＳ Ｐゴシック" panose="020B0600070205080204" pitchFamily="50" charset="-128"/>
              <a:ea typeface="ＭＳ Ｐゴシック" panose="020B0600070205080204" pitchFamily="50" charset="-128"/>
            </a:rPr>
            <a:t>円（類似団体平均比較</a:t>
          </a:r>
          <a:r>
            <a:rPr kumimoji="1" lang="en-US" altLang="ja-JP" sz="1000">
              <a:latin typeface="ＭＳ Ｐゴシック" panose="020B0600070205080204" pitchFamily="50" charset="-128"/>
              <a:ea typeface="ＭＳ Ｐゴシック" panose="020B0600070205080204" pitchFamily="50" charset="-128"/>
            </a:rPr>
            <a:t>9,470</a:t>
          </a:r>
          <a:r>
            <a:rPr kumimoji="1" lang="ja-JP" altLang="en-US" sz="1000">
              <a:latin typeface="ＭＳ Ｐゴシック" panose="020B0600070205080204" pitchFamily="50" charset="-128"/>
              <a:ea typeface="ＭＳ Ｐゴシック" panose="020B0600070205080204" pitchFamily="50" charset="-128"/>
            </a:rPr>
            <a:t>円高）で、類似団体平均の約</a:t>
          </a:r>
          <a:r>
            <a:rPr kumimoji="1" lang="en-US" altLang="ja-JP" sz="1000">
              <a:latin typeface="ＭＳ Ｐゴシック" panose="020B0600070205080204" pitchFamily="50" charset="-128"/>
              <a:ea typeface="ＭＳ Ｐゴシック" panose="020B0600070205080204" pitchFamily="50" charset="-128"/>
            </a:rPr>
            <a:t>2.35</a:t>
          </a:r>
          <a:r>
            <a:rPr kumimoji="1" lang="ja-JP" altLang="en-US" sz="1000">
              <a:latin typeface="ＭＳ Ｐゴシック" panose="020B0600070205080204" pitchFamily="50" charset="-128"/>
              <a:ea typeface="ＭＳ Ｐゴシック" panose="020B0600070205080204" pitchFamily="50" charset="-128"/>
            </a:rPr>
            <a:t>倍となっている。主に除雪経費であり、降雪が多い地域であるため類似団体より経費が増高している。</a:t>
          </a:r>
        </a:p>
        <a:p>
          <a:r>
            <a:rPr kumimoji="1" lang="ja-JP" altLang="en-US" sz="1000">
              <a:latin typeface="ＭＳ Ｐゴシック" panose="020B0600070205080204" pitchFamily="50" charset="-128"/>
              <a:ea typeface="ＭＳ Ｐゴシック" panose="020B0600070205080204" pitchFamily="50" charset="-128"/>
            </a:rPr>
            <a:t>　扶助費は、</a:t>
          </a:r>
          <a:r>
            <a:rPr kumimoji="1" lang="en-US" altLang="ja-JP" sz="1000">
              <a:latin typeface="ＭＳ Ｐゴシック" panose="020B0600070205080204" pitchFamily="50" charset="-128"/>
              <a:ea typeface="ＭＳ Ｐゴシック" panose="020B0600070205080204" pitchFamily="50" charset="-128"/>
            </a:rPr>
            <a:t>84,284</a:t>
          </a:r>
          <a:r>
            <a:rPr kumimoji="1" lang="ja-JP" altLang="en-US" sz="1000">
              <a:latin typeface="ＭＳ Ｐゴシック" panose="020B0600070205080204" pitchFamily="50" charset="-128"/>
              <a:ea typeface="ＭＳ Ｐゴシック" panose="020B0600070205080204" pitchFamily="50" charset="-128"/>
            </a:rPr>
            <a:t>円（類似団体平均比較</a:t>
          </a:r>
          <a:r>
            <a:rPr kumimoji="1" lang="en-US" altLang="ja-JP" sz="1000">
              <a:latin typeface="ＭＳ Ｐゴシック" panose="020B0600070205080204" pitchFamily="50" charset="-128"/>
              <a:ea typeface="ＭＳ Ｐゴシック" panose="020B0600070205080204" pitchFamily="50" charset="-128"/>
            </a:rPr>
            <a:t>3,190</a:t>
          </a:r>
          <a:r>
            <a:rPr kumimoji="1" lang="ja-JP" altLang="en-US" sz="1000">
              <a:latin typeface="ＭＳ Ｐゴシック" panose="020B0600070205080204" pitchFamily="50" charset="-128"/>
              <a:ea typeface="ＭＳ Ｐゴシック" panose="020B0600070205080204" pitchFamily="50" charset="-128"/>
            </a:rPr>
            <a:t>円低）で、新型コロナウイルス感染症及び物価高騰に伴う経済対策事業等により引き続き経費が増高している。</a:t>
          </a:r>
        </a:p>
        <a:p>
          <a:r>
            <a:rPr kumimoji="1" lang="ja-JP" altLang="en-US" sz="1000">
              <a:latin typeface="ＭＳ Ｐゴシック" panose="020B0600070205080204" pitchFamily="50" charset="-128"/>
              <a:ea typeface="ＭＳ Ｐゴシック" panose="020B0600070205080204" pitchFamily="50" charset="-128"/>
            </a:rPr>
            <a:t>　補助費は、</a:t>
          </a:r>
          <a:r>
            <a:rPr kumimoji="1" lang="en-US" altLang="ja-JP" sz="1000">
              <a:latin typeface="ＭＳ Ｐゴシック" panose="020B0600070205080204" pitchFamily="50" charset="-128"/>
              <a:ea typeface="ＭＳ Ｐゴシック" panose="020B0600070205080204" pitchFamily="50" charset="-128"/>
            </a:rPr>
            <a:t>159,612</a:t>
          </a:r>
          <a:r>
            <a:rPr kumimoji="1" lang="ja-JP" altLang="en-US" sz="1000">
              <a:latin typeface="ＭＳ Ｐゴシック" panose="020B0600070205080204" pitchFamily="50" charset="-128"/>
              <a:ea typeface="ＭＳ Ｐゴシック" panose="020B0600070205080204" pitchFamily="50" charset="-128"/>
            </a:rPr>
            <a:t>円（類似団体平均比較</a:t>
          </a:r>
          <a:r>
            <a:rPr kumimoji="1" lang="en-US" altLang="ja-JP" sz="1000">
              <a:latin typeface="ＭＳ Ｐゴシック" panose="020B0600070205080204" pitchFamily="50" charset="-128"/>
              <a:ea typeface="ＭＳ Ｐゴシック" panose="020B0600070205080204" pitchFamily="50" charset="-128"/>
            </a:rPr>
            <a:t>46,051</a:t>
          </a:r>
          <a:r>
            <a:rPr kumimoji="1" lang="ja-JP" altLang="en-US" sz="1000">
              <a:latin typeface="ＭＳ Ｐゴシック" panose="020B0600070205080204" pitchFamily="50" charset="-128"/>
              <a:ea typeface="ＭＳ Ｐゴシック" panose="020B0600070205080204" pitchFamily="50" charset="-128"/>
            </a:rPr>
            <a:t>円高）で、公営企業会計に対する補助金等により引き続き経費が増高している。</a:t>
          </a:r>
        </a:p>
        <a:p>
          <a:r>
            <a:rPr kumimoji="1" lang="ja-JP" altLang="en-US" sz="1000">
              <a:latin typeface="ＭＳ Ｐゴシック" panose="020B0600070205080204" pitchFamily="50" charset="-128"/>
              <a:ea typeface="ＭＳ Ｐゴシック" panose="020B0600070205080204" pitchFamily="50" charset="-128"/>
            </a:rPr>
            <a:t>　普通建設事業費は、</a:t>
          </a:r>
          <a:r>
            <a:rPr kumimoji="1" lang="en-US" altLang="ja-JP" sz="1000">
              <a:latin typeface="ＭＳ Ｐゴシック" panose="020B0600070205080204" pitchFamily="50" charset="-128"/>
              <a:ea typeface="ＭＳ Ｐゴシック" panose="020B0600070205080204" pitchFamily="50" charset="-128"/>
            </a:rPr>
            <a:t>89,654</a:t>
          </a:r>
          <a:r>
            <a:rPr kumimoji="1" lang="ja-JP" altLang="en-US" sz="1000">
              <a:latin typeface="ＭＳ Ｐゴシック" panose="020B0600070205080204" pitchFamily="50" charset="-128"/>
              <a:ea typeface="ＭＳ Ｐゴシック" panose="020B0600070205080204" pitchFamily="50" charset="-128"/>
            </a:rPr>
            <a:t>円（類似団体平均比較</a:t>
          </a:r>
          <a:r>
            <a:rPr kumimoji="1" lang="en-US" altLang="ja-JP" sz="1000">
              <a:latin typeface="ＭＳ Ｐゴシック" panose="020B0600070205080204" pitchFamily="50" charset="-128"/>
              <a:ea typeface="ＭＳ Ｐゴシック" panose="020B0600070205080204" pitchFamily="50" charset="-128"/>
            </a:rPr>
            <a:t>1,684</a:t>
          </a:r>
          <a:r>
            <a:rPr kumimoji="1" lang="ja-JP" altLang="en-US" sz="1000">
              <a:latin typeface="ＭＳ Ｐゴシック" panose="020B0600070205080204" pitchFamily="50" charset="-128"/>
              <a:ea typeface="ＭＳ Ｐゴシック" panose="020B0600070205080204" pitchFamily="50" charset="-128"/>
            </a:rPr>
            <a:t>円低）で、大型事業の終了により類似団体平均より低くなっている。</a:t>
          </a:r>
        </a:p>
        <a:p>
          <a:r>
            <a:rPr kumimoji="1" lang="ja-JP" altLang="en-US" sz="1000">
              <a:latin typeface="ＭＳ Ｐゴシック" panose="020B0600070205080204" pitchFamily="50" charset="-128"/>
              <a:ea typeface="ＭＳ Ｐゴシック" panose="020B0600070205080204" pitchFamily="50" charset="-128"/>
            </a:rPr>
            <a:t>　公債費は、平成</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年度以降に行なった大型事業の元金償還開始等により、</a:t>
          </a:r>
          <a:r>
            <a:rPr kumimoji="1" lang="en-US" altLang="ja-JP" sz="1000">
              <a:latin typeface="ＭＳ Ｐゴシック" panose="020B0600070205080204" pitchFamily="50" charset="-128"/>
              <a:ea typeface="ＭＳ Ｐゴシック" panose="020B0600070205080204" pitchFamily="50" charset="-128"/>
            </a:rPr>
            <a:t>112,818</a:t>
          </a:r>
          <a:r>
            <a:rPr kumimoji="1" lang="ja-JP" altLang="en-US" sz="1000">
              <a:latin typeface="ＭＳ Ｐゴシック" panose="020B0600070205080204" pitchFamily="50" charset="-128"/>
              <a:ea typeface="ＭＳ Ｐゴシック" panose="020B0600070205080204" pitchFamily="50" charset="-128"/>
            </a:rPr>
            <a:t>円（類似団体比較</a:t>
          </a:r>
          <a:r>
            <a:rPr kumimoji="1" lang="en-US" altLang="ja-JP" sz="1000">
              <a:latin typeface="ＭＳ Ｐゴシック" panose="020B0600070205080204" pitchFamily="50" charset="-128"/>
              <a:ea typeface="ＭＳ Ｐゴシック" panose="020B0600070205080204" pitchFamily="50" charset="-128"/>
            </a:rPr>
            <a:t>49,698</a:t>
          </a:r>
          <a:r>
            <a:rPr kumimoji="1" lang="ja-JP" altLang="en-US" sz="1000">
              <a:latin typeface="ＭＳ Ｐゴシック" panose="020B0600070205080204" pitchFamily="50" charset="-128"/>
              <a:ea typeface="ＭＳ Ｐゴシック" panose="020B0600070205080204" pitchFamily="50" charset="-128"/>
            </a:rPr>
            <a:t>円高）で、類似団体平均の約</a:t>
          </a:r>
          <a:r>
            <a:rPr kumimoji="1" lang="en-US" altLang="ja-JP" sz="1000">
              <a:latin typeface="ＭＳ Ｐゴシック" panose="020B0600070205080204" pitchFamily="50" charset="-128"/>
              <a:ea typeface="ＭＳ Ｐゴシック" panose="020B0600070205080204" pitchFamily="50" charset="-128"/>
            </a:rPr>
            <a:t>1.79</a:t>
          </a:r>
          <a:r>
            <a:rPr kumimoji="1" lang="ja-JP" altLang="en-US" sz="1000">
              <a:latin typeface="ＭＳ Ｐゴシック" panose="020B0600070205080204" pitchFamily="50" charset="-128"/>
              <a:ea typeface="ＭＳ Ｐゴシック" panose="020B0600070205080204" pitchFamily="50" charset="-128"/>
            </a:rPr>
            <a:t>倍となっている。地方債残高が増高しないよう、計画的な事業実施に努めるとともに、交付税算入率の高い、有利な地方債の発行に努める。</a:t>
          </a:r>
        </a:p>
        <a:p>
          <a:r>
            <a:rPr kumimoji="1" lang="ja-JP" altLang="en-US" sz="1000">
              <a:latin typeface="ＭＳ Ｐゴシック" panose="020B0600070205080204" pitchFamily="50" charset="-128"/>
              <a:ea typeface="ＭＳ Ｐゴシック" panose="020B0600070205080204" pitchFamily="50" charset="-128"/>
            </a:rPr>
            <a:t>　貸付金は、</a:t>
          </a:r>
          <a:r>
            <a:rPr kumimoji="1" lang="en-US" altLang="ja-JP" sz="1000">
              <a:latin typeface="ＭＳ Ｐゴシック" panose="020B0600070205080204" pitchFamily="50" charset="-128"/>
              <a:ea typeface="ＭＳ Ｐゴシック" panose="020B0600070205080204" pitchFamily="50" charset="-128"/>
            </a:rPr>
            <a:t>15,981</a:t>
          </a:r>
          <a:r>
            <a:rPr kumimoji="1" lang="ja-JP" altLang="en-US" sz="1000">
              <a:latin typeface="ＭＳ Ｐゴシック" panose="020B0600070205080204" pitchFamily="50" charset="-128"/>
              <a:ea typeface="ＭＳ Ｐゴシック" panose="020B0600070205080204" pitchFamily="50" charset="-128"/>
            </a:rPr>
            <a:t>円（類似団体平均比較</a:t>
          </a:r>
          <a:r>
            <a:rPr kumimoji="1" lang="en-US" altLang="ja-JP" sz="1000">
              <a:latin typeface="ＭＳ Ｐゴシック" panose="020B0600070205080204" pitchFamily="50" charset="-128"/>
              <a:ea typeface="ＭＳ Ｐゴシック" panose="020B0600070205080204" pitchFamily="50" charset="-128"/>
            </a:rPr>
            <a:t>13,108</a:t>
          </a:r>
          <a:r>
            <a:rPr kumimoji="1" lang="ja-JP" altLang="en-US" sz="1000">
              <a:latin typeface="ＭＳ Ｐゴシック" panose="020B0600070205080204" pitchFamily="50" charset="-128"/>
              <a:ea typeface="ＭＳ Ｐゴシック" panose="020B0600070205080204" pitchFamily="50" charset="-128"/>
            </a:rPr>
            <a:t>円高）で、主に公立浜坂病院事業会計への貸付金であり、類似団体平均の約</a:t>
          </a:r>
          <a:r>
            <a:rPr kumimoji="1" lang="en-US" altLang="ja-JP" sz="1000">
              <a:latin typeface="ＭＳ Ｐゴシック" panose="020B0600070205080204" pitchFamily="50" charset="-128"/>
              <a:ea typeface="ＭＳ Ｐゴシック" panose="020B0600070205080204" pitchFamily="50" charset="-128"/>
            </a:rPr>
            <a:t>5.56</a:t>
          </a:r>
          <a:r>
            <a:rPr kumimoji="1" lang="ja-JP" altLang="en-US" sz="1000">
              <a:latin typeface="ＭＳ Ｐゴシック" panose="020B0600070205080204" pitchFamily="50" charset="-128"/>
              <a:ea typeface="ＭＳ Ｐゴシック" panose="020B0600070205080204" pitchFamily="50" charset="-128"/>
            </a:rPr>
            <a:t>倍となっている。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兵庫県新温泉町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13,416
13,270
241.01
12,987,878
12,207,653
666,486
6,351,374
14,173,220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101219</xdr:rowOff>
    </xdr:from>
    <xdr:to>
      <xdr:col>24</xdr:col>
      <xdr:colOff>62865</xdr:colOff>
      <xdr:row>38</xdr:row>
      <xdr:rowOff>162560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16169"/>
          <a:ext cx="1270" cy="126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166387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162560</xdr:rowOff>
    </xdr:from>
    <xdr:to>
      <xdr:col>24</xdr:col>
      <xdr:colOff>152400</xdr:colOff>
      <xdr:row>38</xdr:row>
      <xdr:rowOff>162560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47896</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101219</xdr:rowOff>
    </xdr:from>
    <xdr:to>
      <xdr:col>24</xdr:col>
      <xdr:colOff>152400</xdr:colOff>
      <xdr:row>31</xdr:row>
      <xdr:rowOff>101219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1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98171</xdr:rowOff>
    </xdr:from>
    <xdr:to>
      <xdr:col>24</xdr:col>
      <xdr:colOff>63500</xdr:colOff>
      <xdr:row>35</xdr:row>
      <xdr:rowOff>124270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98921"/>
          <a:ext cx="838200" cy="2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123143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23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144716</xdr:rowOff>
    </xdr:from>
    <xdr:to>
      <xdr:col>24</xdr:col>
      <xdr:colOff>114300</xdr:colOff>
      <xdr:row>36</xdr:row>
      <xdr:rowOff>74866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124270</xdr:rowOff>
    </xdr:from>
    <xdr:to>
      <xdr:col>19</xdr:col>
      <xdr:colOff>177800</xdr:colOff>
      <xdr:row>35</xdr:row>
      <xdr:rowOff>128841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25020"/>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12509</xdr:rowOff>
    </xdr:from>
    <xdr:to>
      <xdr:col>20</xdr:col>
      <xdr:colOff>38100</xdr:colOff>
      <xdr:row>36</xdr:row>
      <xdr:rowOff>114109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105236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128841</xdr:rowOff>
    </xdr:from>
    <xdr:to>
      <xdr:col>15</xdr:col>
      <xdr:colOff>50800</xdr:colOff>
      <xdr:row>35</xdr:row>
      <xdr:rowOff>131890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29591"/>
          <a:ext cx="889000" cy="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25654</xdr:rowOff>
    </xdr:from>
    <xdr:to>
      <xdr:col>15</xdr:col>
      <xdr:colOff>101600</xdr:colOff>
      <xdr:row>36</xdr:row>
      <xdr:rowOff>127254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118381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131890</xdr:rowOff>
    </xdr:from>
    <xdr:to>
      <xdr:col>10</xdr:col>
      <xdr:colOff>114300</xdr:colOff>
      <xdr:row>35</xdr:row>
      <xdr:rowOff>170180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32640"/>
          <a:ext cx="889000" cy="3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134620</xdr:rowOff>
    </xdr:from>
    <xdr:to>
      <xdr:col>10</xdr:col>
      <xdr:colOff>165100</xdr:colOff>
      <xdr:row>36</xdr:row>
      <xdr:rowOff>64770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55897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165862</xdr:rowOff>
    </xdr:from>
    <xdr:to>
      <xdr:col>6</xdr:col>
      <xdr:colOff>38100</xdr:colOff>
      <xdr:row>36</xdr:row>
      <xdr:rowOff>96012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87139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47371</xdr:rowOff>
    </xdr:from>
    <xdr:to>
      <xdr:col>24</xdr:col>
      <xdr:colOff>114300</xdr:colOff>
      <xdr:row>35</xdr:row>
      <xdr:rowOff>148971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4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70248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9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73470</xdr:rowOff>
    </xdr:from>
    <xdr:to>
      <xdr:col>20</xdr:col>
      <xdr:colOff>38100</xdr:colOff>
      <xdr:row>36</xdr:row>
      <xdr:rowOff>3620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7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20147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4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78041</xdr:rowOff>
    </xdr:from>
    <xdr:to>
      <xdr:col>15</xdr:col>
      <xdr:colOff>101600</xdr:colOff>
      <xdr:row>36</xdr:row>
      <xdr:rowOff>8191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7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24718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5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81090</xdr:rowOff>
    </xdr:from>
    <xdr:to>
      <xdr:col>10</xdr:col>
      <xdr:colOff>165100</xdr:colOff>
      <xdr:row>36</xdr:row>
      <xdr:rowOff>11240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8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27767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5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119380</xdr:rowOff>
    </xdr:from>
    <xdr:to>
      <xdr:col>6</xdr:col>
      <xdr:colOff>38100</xdr:colOff>
      <xdr:row>36</xdr:row>
      <xdr:rowOff>49530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66057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9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25452</xdr:rowOff>
    </xdr:from>
    <xdr:to>
      <xdr:col>24</xdr:col>
      <xdr:colOff>62865</xdr:colOff>
      <xdr:row>58</xdr:row>
      <xdr:rowOff>93249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7952"/>
          <a:ext cx="1270" cy="1439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97076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4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93249</xdr:rowOff>
    </xdr:from>
    <xdr:to>
      <xdr:col>24</xdr:col>
      <xdr:colOff>152400</xdr:colOff>
      <xdr:row>58</xdr:row>
      <xdr:rowOff>93249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37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143579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7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25452</xdr:rowOff>
    </xdr:from>
    <xdr:to>
      <xdr:col>24</xdr:col>
      <xdr:colOff>152400</xdr:colOff>
      <xdr:row>50</xdr:row>
      <xdr:rowOff>25452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108600</xdr:rowOff>
    </xdr:from>
    <xdr:to>
      <xdr:col>24</xdr:col>
      <xdr:colOff>63500</xdr:colOff>
      <xdr:row>56</xdr:row>
      <xdr:rowOff>152397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709800"/>
          <a:ext cx="838200" cy="4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84691</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85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106264</xdr:rowOff>
    </xdr:from>
    <xdr:to>
      <xdr:col>24</xdr:col>
      <xdr:colOff>114300</xdr:colOff>
      <xdr:row>57</xdr:row>
      <xdr:rowOff>36414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0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47620</xdr:rowOff>
    </xdr:from>
    <xdr:to>
      <xdr:col>19</xdr:col>
      <xdr:colOff>177800</xdr:colOff>
      <xdr:row>56</xdr:row>
      <xdr:rowOff>152397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477370"/>
          <a:ext cx="889000" cy="27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100807</xdr:rowOff>
    </xdr:from>
    <xdr:to>
      <xdr:col>20</xdr:col>
      <xdr:colOff>38100</xdr:colOff>
      <xdr:row>57</xdr:row>
      <xdr:rowOff>30957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0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47484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77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47620</xdr:rowOff>
    </xdr:from>
    <xdr:to>
      <xdr:col>15</xdr:col>
      <xdr:colOff>50800</xdr:colOff>
      <xdr:row>57</xdr:row>
      <xdr:rowOff>110890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477370"/>
          <a:ext cx="889000" cy="40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160289</xdr:rowOff>
    </xdr:from>
    <xdr:to>
      <xdr:col>15</xdr:col>
      <xdr:colOff>101600</xdr:colOff>
      <xdr:row>55</xdr:row>
      <xdr:rowOff>90439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4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106966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193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110890</xdr:rowOff>
    </xdr:from>
    <xdr:to>
      <xdr:col>10</xdr:col>
      <xdr:colOff>114300</xdr:colOff>
      <xdr:row>57</xdr:row>
      <xdr:rowOff>135082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83540"/>
          <a:ext cx="889000" cy="2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28350</xdr:rowOff>
    </xdr:from>
    <xdr:to>
      <xdr:col>10</xdr:col>
      <xdr:colOff>165100</xdr:colOff>
      <xdr:row>57</xdr:row>
      <xdr:rowOff>129950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146477</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57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41818</xdr:rowOff>
    </xdr:from>
    <xdr:to>
      <xdr:col>6</xdr:col>
      <xdr:colOff>38100</xdr:colOff>
      <xdr:row>57</xdr:row>
      <xdr:rowOff>143418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159945</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58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57800</xdr:rowOff>
    </xdr:from>
    <xdr:to>
      <xdr:col>24</xdr:col>
      <xdr:colOff>114300</xdr:colOff>
      <xdr:row>56</xdr:row>
      <xdr:rowOff>159400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5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80677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1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101597</xdr:rowOff>
    </xdr:from>
    <xdr:to>
      <xdr:col>20</xdr:col>
      <xdr:colOff>38100</xdr:colOff>
      <xdr:row>57</xdr:row>
      <xdr:rowOff>31747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0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22874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795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168270</xdr:rowOff>
    </xdr:from>
    <xdr:to>
      <xdr:col>15</xdr:col>
      <xdr:colOff>101600</xdr:colOff>
      <xdr:row>55</xdr:row>
      <xdr:rowOff>98420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42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89547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519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60090</xdr:rowOff>
    </xdr:from>
    <xdr:to>
      <xdr:col>10</xdr:col>
      <xdr:colOff>165100</xdr:colOff>
      <xdr:row>57</xdr:row>
      <xdr:rowOff>161690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3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152817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925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84282</xdr:rowOff>
    </xdr:from>
    <xdr:to>
      <xdr:col>6</xdr:col>
      <xdr:colOff>38100</xdr:colOff>
      <xdr:row>58</xdr:row>
      <xdr:rowOff>14432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5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5559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4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143990</xdr:rowOff>
    </xdr:from>
    <xdr:to>
      <xdr:col>24</xdr:col>
      <xdr:colOff>62865</xdr:colOff>
      <xdr:row>78</xdr:row>
      <xdr:rowOff>11257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74040"/>
          <a:ext cx="1270" cy="1410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15084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38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11257</xdr:rowOff>
    </xdr:from>
    <xdr:to>
      <xdr:col>24</xdr:col>
      <xdr:colOff>152400</xdr:colOff>
      <xdr:row>78</xdr:row>
      <xdr:rowOff>11257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90667</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4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311,937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143990</xdr:rowOff>
    </xdr:from>
    <xdr:to>
      <xdr:col>24</xdr:col>
      <xdr:colOff>152400</xdr:colOff>
      <xdr:row>69</xdr:row>
      <xdr:rowOff>143990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7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54714</xdr:rowOff>
    </xdr:from>
    <xdr:to>
      <xdr:col>24</xdr:col>
      <xdr:colOff>63500</xdr:colOff>
      <xdr:row>75</xdr:row>
      <xdr:rowOff>75105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913464"/>
          <a:ext cx="838200" cy="2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12623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71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34196</xdr:rowOff>
    </xdr:from>
    <xdr:to>
      <xdr:col>24</xdr:col>
      <xdr:colOff>114300</xdr:colOff>
      <xdr:row>75</xdr:row>
      <xdr:rowOff>135796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9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54714</xdr:rowOff>
    </xdr:from>
    <xdr:to>
      <xdr:col>19</xdr:col>
      <xdr:colOff>177800</xdr:colOff>
      <xdr:row>76</xdr:row>
      <xdr:rowOff>133550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913464"/>
          <a:ext cx="889000" cy="25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155780</xdr:rowOff>
    </xdr:from>
    <xdr:to>
      <xdr:col>20</xdr:col>
      <xdr:colOff>38100</xdr:colOff>
      <xdr:row>75</xdr:row>
      <xdr:rowOff>85930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4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102457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1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133550</xdr:rowOff>
    </xdr:from>
    <xdr:to>
      <xdr:col>15</xdr:col>
      <xdr:colOff>50800</xdr:colOff>
      <xdr:row>77</xdr:row>
      <xdr:rowOff>11463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63750"/>
          <a:ext cx="889000" cy="4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113688</xdr:rowOff>
    </xdr:from>
    <xdr:to>
      <xdr:col>15</xdr:col>
      <xdr:colOff>101600</xdr:colOff>
      <xdr:row>77</xdr:row>
      <xdr:rowOff>43838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34965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23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11463</xdr:rowOff>
    </xdr:from>
    <xdr:to>
      <xdr:col>10</xdr:col>
      <xdr:colOff>114300</xdr:colOff>
      <xdr:row>77</xdr:row>
      <xdr:rowOff>57854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13113"/>
          <a:ext cx="889000" cy="4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123372</xdr:rowOff>
    </xdr:from>
    <xdr:to>
      <xdr:col>10</xdr:col>
      <xdr:colOff>165100</xdr:colOff>
      <xdr:row>77</xdr:row>
      <xdr:rowOff>53522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70050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2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157891</xdr:rowOff>
    </xdr:from>
    <xdr:to>
      <xdr:col>6</xdr:col>
      <xdr:colOff>38100</xdr:colOff>
      <xdr:row>77</xdr:row>
      <xdr:rowOff>88041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104568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24305</xdr:rowOff>
    </xdr:from>
    <xdr:to>
      <xdr:col>24</xdr:col>
      <xdr:colOff>114300</xdr:colOff>
      <xdr:row>75</xdr:row>
      <xdr:rowOff>125905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8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47182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3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3914</xdr:rowOff>
    </xdr:from>
    <xdr:to>
      <xdr:col>20</xdr:col>
      <xdr:colOff>38100</xdr:colOff>
      <xdr:row>75</xdr:row>
      <xdr:rowOff>105514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6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96641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955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82750</xdr:rowOff>
    </xdr:from>
    <xdr:to>
      <xdr:col>15</xdr:col>
      <xdr:colOff>101600</xdr:colOff>
      <xdr:row>77</xdr:row>
      <xdr:rowOff>12900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29428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888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132113</xdr:rowOff>
    </xdr:from>
    <xdr:to>
      <xdr:col>10</xdr:col>
      <xdr:colOff>165100</xdr:colOff>
      <xdr:row>77</xdr:row>
      <xdr:rowOff>62263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6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53390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255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7054</xdr:rowOff>
    </xdr:from>
    <xdr:to>
      <xdr:col>6</xdr:col>
      <xdr:colOff>38100</xdr:colOff>
      <xdr:row>77</xdr:row>
      <xdr:rowOff>108654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0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99781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01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22278</xdr:rowOff>
    </xdr:from>
    <xdr:to>
      <xdr:col>24</xdr:col>
      <xdr:colOff>62865</xdr:colOff>
      <xdr:row>98</xdr:row>
      <xdr:rowOff>212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24228"/>
          <a:ext cx="1270" cy="1178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4039</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0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212</xdr:rowOff>
    </xdr:from>
    <xdr:to>
      <xdr:col>24</xdr:col>
      <xdr:colOff>152400</xdr:colOff>
      <xdr:row>98</xdr:row>
      <xdr:rowOff>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0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140405</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9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22278</xdr:rowOff>
    </xdr:from>
    <xdr:to>
      <xdr:col>24</xdr:col>
      <xdr:colOff>152400</xdr:colOff>
      <xdr:row>91</xdr:row>
      <xdr:rowOff>22278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2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22972</xdr:rowOff>
    </xdr:from>
    <xdr:to>
      <xdr:col>24</xdr:col>
      <xdr:colOff>63500</xdr:colOff>
      <xdr:row>96</xdr:row>
      <xdr:rowOff>39408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482172"/>
          <a:ext cx="838200" cy="1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93890</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553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115463</xdr:rowOff>
    </xdr:from>
    <xdr:to>
      <xdr:col>24</xdr:col>
      <xdr:colOff>114300</xdr:colOff>
      <xdr:row>97</xdr:row>
      <xdr:rowOff>45613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39408</xdr:rowOff>
    </xdr:from>
    <xdr:to>
      <xdr:col>19</xdr:col>
      <xdr:colOff>177800</xdr:colOff>
      <xdr:row>96</xdr:row>
      <xdr:rowOff>100468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498608"/>
          <a:ext cx="889000" cy="6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121041</xdr:rowOff>
    </xdr:from>
    <xdr:to>
      <xdr:col>20</xdr:col>
      <xdr:colOff>38100</xdr:colOff>
      <xdr:row>97</xdr:row>
      <xdr:rowOff>51191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8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42318</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67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100468</xdr:rowOff>
    </xdr:from>
    <xdr:to>
      <xdr:col>15</xdr:col>
      <xdr:colOff>50800</xdr:colOff>
      <xdr:row>96</xdr:row>
      <xdr:rowOff>124462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559668"/>
          <a:ext cx="889000" cy="2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24842</xdr:rowOff>
    </xdr:from>
    <xdr:to>
      <xdr:col>15</xdr:col>
      <xdr:colOff>101600</xdr:colOff>
      <xdr:row>97</xdr:row>
      <xdr:rowOff>126442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5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117569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74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103453</xdr:rowOff>
    </xdr:from>
    <xdr:to>
      <xdr:col>10</xdr:col>
      <xdr:colOff>114300</xdr:colOff>
      <xdr:row>96</xdr:row>
      <xdr:rowOff>124462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562653"/>
          <a:ext cx="889000" cy="2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35623</xdr:rowOff>
    </xdr:from>
    <xdr:to>
      <xdr:col>10</xdr:col>
      <xdr:colOff>165100</xdr:colOff>
      <xdr:row>97</xdr:row>
      <xdr:rowOff>137223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6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128350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5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46312</xdr:rowOff>
    </xdr:from>
    <xdr:to>
      <xdr:col>6</xdr:col>
      <xdr:colOff>38100</xdr:colOff>
      <xdr:row>97</xdr:row>
      <xdr:rowOff>147912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7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139039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76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143622</xdr:rowOff>
    </xdr:from>
    <xdr:to>
      <xdr:col>24</xdr:col>
      <xdr:colOff>114300</xdr:colOff>
      <xdr:row>96</xdr:row>
      <xdr:rowOff>73772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43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166499</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282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160058</xdr:rowOff>
    </xdr:from>
    <xdr:to>
      <xdr:col>20</xdr:col>
      <xdr:colOff>38100</xdr:colOff>
      <xdr:row>96</xdr:row>
      <xdr:rowOff>90208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44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106735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22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49668</xdr:rowOff>
    </xdr:from>
    <xdr:to>
      <xdr:col>15</xdr:col>
      <xdr:colOff>101600</xdr:colOff>
      <xdr:row>96</xdr:row>
      <xdr:rowOff>151268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50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167795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28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73662</xdr:rowOff>
    </xdr:from>
    <xdr:to>
      <xdr:col>10</xdr:col>
      <xdr:colOff>165100</xdr:colOff>
      <xdr:row>97</xdr:row>
      <xdr:rowOff>3812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53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20339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30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52653</xdr:rowOff>
    </xdr:from>
    <xdr:to>
      <xdr:col>6</xdr:col>
      <xdr:colOff>38100</xdr:colOff>
      <xdr:row>96</xdr:row>
      <xdr:rowOff>154253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51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170780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28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76345</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19845"/>
          <a:ext cx="1270" cy="156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23022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9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76345</xdr:rowOff>
    </xdr:from>
    <xdr:to>
      <xdr:col>55</xdr:col>
      <xdr:colOff>88900</xdr:colOff>
      <xdr:row>30</xdr:row>
      <xdr:rowOff>76345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1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107369</xdr:rowOff>
    </xdr:from>
    <xdr:to>
      <xdr:col>55</xdr:col>
      <xdr:colOff>0</xdr:colOff>
      <xdr:row>37</xdr:row>
      <xdr:rowOff>94307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279569"/>
          <a:ext cx="838200" cy="15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9851</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249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14950</xdr:rowOff>
    </xdr:from>
    <xdr:to>
      <xdr:col>50</xdr:col>
      <xdr:colOff>114300</xdr:colOff>
      <xdr:row>37</xdr:row>
      <xdr:rowOff>94307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187150"/>
          <a:ext cx="889000" cy="25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149969</xdr:rowOff>
    </xdr:from>
    <xdr:to>
      <xdr:col>50</xdr:col>
      <xdr:colOff>165100</xdr:colOff>
      <xdr:row>38</xdr:row>
      <xdr:rowOff>80119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71246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586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153416</xdr:rowOff>
    </xdr:from>
    <xdr:to>
      <xdr:col>45</xdr:col>
      <xdr:colOff>177800</xdr:colOff>
      <xdr:row>36</xdr:row>
      <xdr:rowOff>14950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154166"/>
          <a:ext cx="889000" cy="3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162052</xdr:rowOff>
    </xdr:from>
    <xdr:to>
      <xdr:col>46</xdr:col>
      <xdr:colOff>38100</xdr:colOff>
      <xdr:row>38</xdr:row>
      <xdr:rowOff>92202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83329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598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153416</xdr:rowOff>
    </xdr:from>
    <xdr:to>
      <xdr:col>41</xdr:col>
      <xdr:colOff>50800</xdr:colOff>
      <xdr:row>35</xdr:row>
      <xdr:rowOff>161254</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154166"/>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75818</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159439</xdr:rowOff>
    </xdr:from>
    <xdr:to>
      <xdr:col>36</xdr:col>
      <xdr:colOff>165100</xdr:colOff>
      <xdr:row>38</xdr:row>
      <xdr:rowOff>89589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0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80716</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595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56569</xdr:rowOff>
    </xdr:from>
    <xdr:to>
      <xdr:col>55</xdr:col>
      <xdr:colOff>50800</xdr:colOff>
      <xdr:row>36</xdr:row>
      <xdr:rowOff>158169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22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79446</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08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43507</xdr:rowOff>
    </xdr:from>
    <xdr:to>
      <xdr:col>50</xdr:col>
      <xdr:colOff>165100</xdr:colOff>
      <xdr:row>37</xdr:row>
      <xdr:rowOff>145107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38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161634</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6162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135600</xdr:rowOff>
    </xdr:from>
    <xdr:to>
      <xdr:col>46</xdr:col>
      <xdr:colOff>38100</xdr:colOff>
      <xdr:row>36</xdr:row>
      <xdr:rowOff>65750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13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82277</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591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102616</xdr:rowOff>
    </xdr:from>
    <xdr:to>
      <xdr:col>41</xdr:col>
      <xdr:colOff>101600</xdr:colOff>
      <xdr:row>36</xdr:row>
      <xdr:rowOff>32766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10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49293</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5878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110454</xdr:rowOff>
    </xdr:from>
    <xdr:to>
      <xdr:col>36</xdr:col>
      <xdr:colOff>165100</xdr:colOff>
      <xdr:row>36</xdr:row>
      <xdr:rowOff>40604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11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57131</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588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37965</xdr:rowOff>
    </xdr:from>
    <xdr:to>
      <xdr:col>54</xdr:col>
      <xdr:colOff>189865</xdr:colOff>
      <xdr:row>59</xdr:row>
      <xdr:rowOff>31450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81915"/>
          <a:ext cx="1270" cy="136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35277</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31450</xdr:rowOff>
    </xdr:from>
    <xdr:to>
      <xdr:col>55</xdr:col>
      <xdr:colOff>88900</xdr:colOff>
      <xdr:row>59</xdr:row>
      <xdr:rowOff>31450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156092</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37965</xdr:rowOff>
    </xdr:from>
    <xdr:to>
      <xdr:col>55</xdr:col>
      <xdr:colOff>88900</xdr:colOff>
      <xdr:row>51</xdr:row>
      <xdr:rowOff>37965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8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94856</xdr:rowOff>
    </xdr:from>
    <xdr:to>
      <xdr:col>55</xdr:col>
      <xdr:colOff>0</xdr:colOff>
      <xdr:row>57</xdr:row>
      <xdr:rowOff>4963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696056"/>
          <a:ext cx="838200" cy="8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76601</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849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98174</xdr:rowOff>
    </xdr:from>
    <xdr:to>
      <xdr:col>55</xdr:col>
      <xdr:colOff>50800</xdr:colOff>
      <xdr:row>58</xdr:row>
      <xdr:rowOff>28324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4963</xdr:rowOff>
    </xdr:from>
    <xdr:to>
      <xdr:col>50</xdr:col>
      <xdr:colOff>114300</xdr:colOff>
      <xdr:row>57</xdr:row>
      <xdr:rowOff>15334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777613"/>
          <a:ext cx="889000" cy="1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106144</xdr:rowOff>
    </xdr:from>
    <xdr:to>
      <xdr:col>50</xdr:col>
      <xdr:colOff>165100</xdr:colOff>
      <xdr:row>58</xdr:row>
      <xdr:rowOff>36294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27421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97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77270</xdr:rowOff>
    </xdr:from>
    <xdr:to>
      <xdr:col>45</xdr:col>
      <xdr:colOff>177800</xdr:colOff>
      <xdr:row>57</xdr:row>
      <xdr:rowOff>15334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678470"/>
          <a:ext cx="889000" cy="10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57810</xdr:rowOff>
    </xdr:from>
    <xdr:to>
      <xdr:col>46</xdr:col>
      <xdr:colOff>38100</xdr:colOff>
      <xdr:row>57</xdr:row>
      <xdr:rowOff>159410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150537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92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77270</xdr:rowOff>
    </xdr:from>
    <xdr:to>
      <xdr:col>41</xdr:col>
      <xdr:colOff>50800</xdr:colOff>
      <xdr:row>56</xdr:row>
      <xdr:rowOff>160480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678470"/>
          <a:ext cx="889000" cy="8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46807</xdr:rowOff>
    </xdr:from>
    <xdr:to>
      <xdr:col>41</xdr:col>
      <xdr:colOff>101600</xdr:colOff>
      <xdr:row>57</xdr:row>
      <xdr:rowOff>148407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1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139534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91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44979</xdr:rowOff>
    </xdr:from>
    <xdr:to>
      <xdr:col>36</xdr:col>
      <xdr:colOff>165100</xdr:colOff>
      <xdr:row>57</xdr:row>
      <xdr:rowOff>146579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137706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1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44056</xdr:rowOff>
    </xdr:from>
    <xdr:to>
      <xdr:col>55</xdr:col>
      <xdr:colOff>50800</xdr:colOff>
      <xdr:row>56</xdr:row>
      <xdr:rowOff>145656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64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66933</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49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125613</xdr:rowOff>
    </xdr:from>
    <xdr:to>
      <xdr:col>50</xdr:col>
      <xdr:colOff>165100</xdr:colOff>
      <xdr:row>57</xdr:row>
      <xdr:rowOff>55763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72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72290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50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135984</xdr:rowOff>
    </xdr:from>
    <xdr:to>
      <xdr:col>46</xdr:col>
      <xdr:colOff>38100</xdr:colOff>
      <xdr:row>57</xdr:row>
      <xdr:rowOff>66134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7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82661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51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26470</xdr:rowOff>
    </xdr:from>
    <xdr:to>
      <xdr:col>41</xdr:col>
      <xdr:colOff>101600</xdr:colOff>
      <xdr:row>56</xdr:row>
      <xdr:rowOff>128070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62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144597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40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109680</xdr:rowOff>
    </xdr:from>
    <xdr:to>
      <xdr:col>36</xdr:col>
      <xdr:colOff>165100</xdr:colOff>
      <xdr:row>57</xdr:row>
      <xdr:rowOff>39830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71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56357</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48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160033</xdr:rowOff>
    </xdr:from>
    <xdr:to>
      <xdr:col>54</xdr:col>
      <xdr:colOff>189865</xdr:colOff>
      <xdr:row>79</xdr:row>
      <xdr:rowOff>16078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1990083"/>
          <a:ext cx="1270" cy="15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19905</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6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16078</xdr:rowOff>
    </xdr:from>
    <xdr:to>
      <xdr:col>55</xdr:col>
      <xdr:colOff>88900</xdr:colOff>
      <xdr:row>79</xdr:row>
      <xdr:rowOff>16078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60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106710</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160033</xdr:rowOff>
    </xdr:from>
    <xdr:to>
      <xdr:col>55</xdr:col>
      <xdr:colOff>88900</xdr:colOff>
      <xdr:row>69</xdr:row>
      <xdr:rowOff>160033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19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8407</xdr:rowOff>
    </xdr:from>
    <xdr:to>
      <xdr:col>55</xdr:col>
      <xdr:colOff>0</xdr:colOff>
      <xdr:row>76</xdr:row>
      <xdr:rowOff>162497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038607"/>
          <a:ext cx="838200" cy="15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138955</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69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160528</xdr:rowOff>
    </xdr:from>
    <xdr:to>
      <xdr:col>55</xdr:col>
      <xdr:colOff>50800</xdr:colOff>
      <xdr:row>77</xdr:row>
      <xdr:rowOff>90678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9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8407</xdr:rowOff>
    </xdr:from>
    <xdr:to>
      <xdr:col>50</xdr:col>
      <xdr:colOff>114300</xdr:colOff>
      <xdr:row>76</xdr:row>
      <xdr:rowOff>15520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038607"/>
          <a:ext cx="889000" cy="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1676</xdr:rowOff>
    </xdr:from>
    <xdr:to>
      <xdr:col>50</xdr:col>
      <xdr:colOff>165100</xdr:colOff>
      <xdr:row>77</xdr:row>
      <xdr:rowOff>103276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0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94403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2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15520</xdr:rowOff>
    </xdr:from>
    <xdr:to>
      <xdr:col>45</xdr:col>
      <xdr:colOff>177800</xdr:colOff>
      <xdr:row>77</xdr:row>
      <xdr:rowOff>45605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045720"/>
          <a:ext cx="889000" cy="20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111709</xdr:rowOff>
    </xdr:from>
    <xdr:to>
      <xdr:col>46</xdr:col>
      <xdr:colOff>38100</xdr:colOff>
      <xdr:row>77</xdr:row>
      <xdr:rowOff>41859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1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32986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23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45605</xdr:rowOff>
    </xdr:from>
    <xdr:to>
      <xdr:col>41</xdr:col>
      <xdr:colOff>50800</xdr:colOff>
      <xdr:row>77</xdr:row>
      <xdr:rowOff>50788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247255"/>
          <a:ext cx="889000" cy="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88112</xdr:rowOff>
    </xdr:from>
    <xdr:to>
      <xdr:col>41</xdr:col>
      <xdr:colOff>101600</xdr:colOff>
      <xdr:row>78</xdr:row>
      <xdr:rowOff>18262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8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9389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38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117272</xdr:rowOff>
    </xdr:from>
    <xdr:to>
      <xdr:col>36</xdr:col>
      <xdr:colOff>165100</xdr:colOff>
      <xdr:row>78</xdr:row>
      <xdr:rowOff>47422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1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38549</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111697</xdr:rowOff>
    </xdr:from>
    <xdr:to>
      <xdr:col>55</xdr:col>
      <xdr:colOff>50800</xdr:colOff>
      <xdr:row>77</xdr:row>
      <xdr:rowOff>41847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14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134574</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99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129057</xdr:rowOff>
    </xdr:from>
    <xdr:to>
      <xdr:col>50</xdr:col>
      <xdr:colOff>165100</xdr:colOff>
      <xdr:row>76</xdr:row>
      <xdr:rowOff>59207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98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75734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76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136169</xdr:rowOff>
    </xdr:from>
    <xdr:to>
      <xdr:col>46</xdr:col>
      <xdr:colOff>38100</xdr:colOff>
      <xdr:row>76</xdr:row>
      <xdr:rowOff>66318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9949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82846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77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166255</xdr:rowOff>
    </xdr:from>
    <xdr:to>
      <xdr:col>41</xdr:col>
      <xdr:colOff>101600</xdr:colOff>
      <xdr:row>77</xdr:row>
      <xdr:rowOff>96405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19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112932</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97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171438</xdr:rowOff>
    </xdr:from>
    <xdr:to>
      <xdr:col>36</xdr:col>
      <xdr:colOff>165100</xdr:colOff>
      <xdr:row>77</xdr:row>
      <xdr:rowOff>101588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20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118115</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97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94421</xdr:rowOff>
    </xdr:from>
    <xdr:to>
      <xdr:col>54</xdr:col>
      <xdr:colOff>189865</xdr:colOff>
      <xdr:row>97</xdr:row>
      <xdr:rowOff>83762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24921"/>
          <a:ext cx="1270" cy="118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87589</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71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83762</xdr:rowOff>
    </xdr:from>
    <xdr:to>
      <xdr:col>55</xdr:col>
      <xdr:colOff>88900</xdr:colOff>
      <xdr:row>97</xdr:row>
      <xdr:rowOff>83762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7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41098</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0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227,923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94421</xdr:rowOff>
    </xdr:from>
    <xdr:to>
      <xdr:col>55</xdr:col>
      <xdr:colOff>88900</xdr:colOff>
      <xdr:row>90</xdr:row>
      <xdr:rowOff>94421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30138</xdr:rowOff>
    </xdr:from>
    <xdr:to>
      <xdr:col>55</xdr:col>
      <xdr:colOff>0</xdr:colOff>
      <xdr:row>94</xdr:row>
      <xdr:rowOff>113667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5974988"/>
          <a:ext cx="838200" cy="25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103240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90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124813</xdr:rowOff>
    </xdr:from>
    <xdr:to>
      <xdr:col>55</xdr:col>
      <xdr:colOff>50800</xdr:colOff>
      <xdr:row>96</xdr:row>
      <xdr:rowOff>54963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1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51935</xdr:rowOff>
    </xdr:from>
    <xdr:to>
      <xdr:col>50</xdr:col>
      <xdr:colOff>114300</xdr:colOff>
      <xdr:row>94</xdr:row>
      <xdr:rowOff>113667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168235"/>
          <a:ext cx="889000" cy="6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141918</xdr:rowOff>
    </xdr:from>
    <xdr:to>
      <xdr:col>50</xdr:col>
      <xdr:colOff>165100</xdr:colOff>
      <xdr:row>96</xdr:row>
      <xdr:rowOff>72068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63195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52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84767</xdr:rowOff>
    </xdr:from>
    <xdr:to>
      <xdr:col>45</xdr:col>
      <xdr:colOff>177800</xdr:colOff>
      <xdr:row>94</xdr:row>
      <xdr:rowOff>51935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5858167"/>
          <a:ext cx="889000" cy="31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103005</xdr:rowOff>
    </xdr:from>
    <xdr:to>
      <xdr:col>46</xdr:col>
      <xdr:colOff>38100</xdr:colOff>
      <xdr:row>96</xdr:row>
      <xdr:rowOff>33155</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39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24282</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48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84767</xdr:rowOff>
    </xdr:from>
    <xdr:to>
      <xdr:col>41</xdr:col>
      <xdr:colOff>50800</xdr:colOff>
      <xdr:row>95</xdr:row>
      <xdr:rowOff>97065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5858167"/>
          <a:ext cx="889000" cy="52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68418</xdr:rowOff>
    </xdr:from>
    <xdr:to>
      <xdr:col>41</xdr:col>
      <xdr:colOff>101600</xdr:colOff>
      <xdr:row>95</xdr:row>
      <xdr:rowOff>170018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35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161145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44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6866</xdr:rowOff>
    </xdr:from>
    <xdr:to>
      <xdr:col>36</xdr:col>
      <xdr:colOff>165100</xdr:colOff>
      <xdr:row>95</xdr:row>
      <xdr:rowOff>108466</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2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124993</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06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150788</xdr:rowOff>
    </xdr:from>
    <xdr:to>
      <xdr:col>55</xdr:col>
      <xdr:colOff>50800</xdr:colOff>
      <xdr:row>93</xdr:row>
      <xdr:rowOff>80938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592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2215</xdr:rowOff>
    </xdr:from>
    <xdr:ext cx="599010"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5775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62867</xdr:rowOff>
    </xdr:from>
    <xdr:to>
      <xdr:col>50</xdr:col>
      <xdr:colOff>165100</xdr:colOff>
      <xdr:row>94</xdr:row>
      <xdr:rowOff>164467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17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9544</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39795" y="15954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1135</xdr:rowOff>
    </xdr:from>
    <xdr:to>
      <xdr:col>46</xdr:col>
      <xdr:colOff>38100</xdr:colOff>
      <xdr:row>94</xdr:row>
      <xdr:rowOff>102735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11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119262</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50795" y="1589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33967</xdr:rowOff>
    </xdr:from>
    <xdr:to>
      <xdr:col>41</xdr:col>
      <xdr:colOff>101600</xdr:colOff>
      <xdr:row>92</xdr:row>
      <xdr:rowOff>135567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580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152094</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61795" y="15582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46265</xdr:rowOff>
    </xdr:from>
    <xdr:to>
      <xdr:col>36</xdr:col>
      <xdr:colOff>165100</xdr:colOff>
      <xdr:row>95</xdr:row>
      <xdr:rowOff>147865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33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138992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42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169761</xdr:rowOff>
    </xdr:from>
    <xdr:to>
      <xdr:col>85</xdr:col>
      <xdr:colOff>126364</xdr:colOff>
      <xdr:row>38</xdr:row>
      <xdr:rowOff>28421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13261"/>
          <a:ext cx="1269" cy="1230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32248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4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28421</xdr:rowOff>
    </xdr:from>
    <xdr:to>
      <xdr:col>86</xdr:col>
      <xdr:colOff>25400</xdr:colOff>
      <xdr:row>38</xdr:row>
      <xdr:rowOff>28421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4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116438</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8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169761</xdr:rowOff>
    </xdr:from>
    <xdr:to>
      <xdr:col>86</xdr:col>
      <xdr:colOff>25400</xdr:colOff>
      <xdr:row>30</xdr:row>
      <xdr:rowOff>169761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1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33499</xdr:rowOff>
    </xdr:from>
    <xdr:to>
      <xdr:col>85</xdr:col>
      <xdr:colOff>127000</xdr:colOff>
      <xdr:row>36</xdr:row>
      <xdr:rowOff>41304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205699"/>
          <a:ext cx="838200" cy="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96506</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68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118079</xdr:rowOff>
    </xdr:from>
    <xdr:to>
      <xdr:col>85</xdr:col>
      <xdr:colOff>177800</xdr:colOff>
      <xdr:row>37</xdr:row>
      <xdr:rowOff>48229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90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16403</xdr:rowOff>
    </xdr:from>
    <xdr:to>
      <xdr:col>81</xdr:col>
      <xdr:colOff>50800</xdr:colOff>
      <xdr:row>36</xdr:row>
      <xdr:rowOff>41304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017153"/>
          <a:ext cx="889000" cy="19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93635</xdr:rowOff>
    </xdr:from>
    <xdr:to>
      <xdr:col>81</xdr:col>
      <xdr:colOff>101600</xdr:colOff>
      <xdr:row>37</xdr:row>
      <xdr:rowOff>23785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14912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35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16403</xdr:rowOff>
    </xdr:from>
    <xdr:to>
      <xdr:col>76</xdr:col>
      <xdr:colOff>114300</xdr:colOff>
      <xdr:row>35</xdr:row>
      <xdr:rowOff>107337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017153"/>
          <a:ext cx="889000" cy="9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61289</xdr:rowOff>
    </xdr:from>
    <xdr:to>
      <xdr:col>76</xdr:col>
      <xdr:colOff>165100</xdr:colOff>
      <xdr:row>36</xdr:row>
      <xdr:rowOff>162889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3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154016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32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107337</xdr:rowOff>
    </xdr:from>
    <xdr:to>
      <xdr:col>71</xdr:col>
      <xdr:colOff>177800</xdr:colOff>
      <xdr:row>36</xdr:row>
      <xdr:rowOff>55608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108087"/>
          <a:ext cx="889000" cy="11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81242</xdr:rowOff>
    </xdr:from>
    <xdr:to>
      <xdr:col>72</xdr:col>
      <xdr:colOff>38100</xdr:colOff>
      <xdr:row>37</xdr:row>
      <xdr:rowOff>11392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5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2519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34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154427</xdr:rowOff>
    </xdr:from>
    <xdr:to>
      <xdr:col>67</xdr:col>
      <xdr:colOff>101600</xdr:colOff>
      <xdr:row>37</xdr:row>
      <xdr:rowOff>84577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75704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41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154149</xdr:rowOff>
    </xdr:from>
    <xdr:to>
      <xdr:col>85</xdr:col>
      <xdr:colOff>177800</xdr:colOff>
      <xdr:row>36</xdr:row>
      <xdr:rowOff>84299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15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5576</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00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161954</xdr:rowOff>
    </xdr:from>
    <xdr:to>
      <xdr:col>81</xdr:col>
      <xdr:colOff>101600</xdr:colOff>
      <xdr:row>36</xdr:row>
      <xdr:rowOff>92104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16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108631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93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137053</xdr:rowOff>
    </xdr:from>
    <xdr:to>
      <xdr:col>76</xdr:col>
      <xdr:colOff>165100</xdr:colOff>
      <xdr:row>35</xdr:row>
      <xdr:rowOff>67203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596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83730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74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56537</xdr:rowOff>
    </xdr:from>
    <xdr:to>
      <xdr:col>72</xdr:col>
      <xdr:colOff>38100</xdr:colOff>
      <xdr:row>35</xdr:row>
      <xdr:rowOff>158137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05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3214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83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4808</xdr:rowOff>
    </xdr:from>
    <xdr:to>
      <xdr:col>67</xdr:col>
      <xdr:colOff>101600</xdr:colOff>
      <xdr:row>36</xdr:row>
      <xdr:rowOff>106408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1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122935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95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58949</xdr:rowOff>
    </xdr:from>
    <xdr:to>
      <xdr:col>85</xdr:col>
      <xdr:colOff>126364</xdr:colOff>
      <xdr:row>57</xdr:row>
      <xdr:rowOff>166245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802899"/>
          <a:ext cx="1269" cy="113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170072</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4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166245</xdr:rowOff>
    </xdr:from>
    <xdr:to>
      <xdr:col>86</xdr:col>
      <xdr:colOff>25400</xdr:colOff>
      <xdr:row>57</xdr:row>
      <xdr:rowOff>166245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3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5626</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57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58949</xdr:rowOff>
    </xdr:from>
    <xdr:to>
      <xdr:col>86</xdr:col>
      <xdr:colOff>25400</xdr:colOff>
      <xdr:row>51</xdr:row>
      <xdr:rowOff>58949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802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12064</xdr:rowOff>
    </xdr:from>
    <xdr:to>
      <xdr:col>85</xdr:col>
      <xdr:colOff>127000</xdr:colOff>
      <xdr:row>57</xdr:row>
      <xdr:rowOff>56613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784714"/>
          <a:ext cx="838200" cy="4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135465</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65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112588</xdr:rowOff>
    </xdr:from>
    <xdr:to>
      <xdr:col>85</xdr:col>
      <xdr:colOff>177800</xdr:colOff>
      <xdr:row>57</xdr:row>
      <xdr:rowOff>42738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1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31787</xdr:rowOff>
    </xdr:from>
    <xdr:to>
      <xdr:col>81</xdr:col>
      <xdr:colOff>50800</xdr:colOff>
      <xdr:row>57</xdr:row>
      <xdr:rowOff>56613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461537"/>
          <a:ext cx="889000" cy="36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115157</xdr:rowOff>
    </xdr:from>
    <xdr:to>
      <xdr:col>81</xdr:col>
      <xdr:colOff>101600</xdr:colOff>
      <xdr:row>57</xdr:row>
      <xdr:rowOff>45307</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61834</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49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31787</xdr:rowOff>
    </xdr:from>
    <xdr:to>
      <xdr:col>76</xdr:col>
      <xdr:colOff>114300</xdr:colOff>
      <xdr:row>57</xdr:row>
      <xdr:rowOff>52470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461537"/>
          <a:ext cx="889000" cy="36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102580</xdr:rowOff>
    </xdr:from>
    <xdr:to>
      <xdr:col>76</xdr:col>
      <xdr:colOff>165100</xdr:colOff>
      <xdr:row>57</xdr:row>
      <xdr:rowOff>32730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23857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79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52470</xdr:rowOff>
    </xdr:from>
    <xdr:to>
      <xdr:col>71</xdr:col>
      <xdr:colOff>177800</xdr:colOff>
      <xdr:row>57</xdr:row>
      <xdr:rowOff>69794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825120"/>
          <a:ext cx="889000" cy="1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149314</xdr:rowOff>
    </xdr:from>
    <xdr:to>
      <xdr:col>72</xdr:col>
      <xdr:colOff>38100</xdr:colOff>
      <xdr:row>57</xdr:row>
      <xdr:rowOff>79464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95991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52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150151</xdr:rowOff>
    </xdr:from>
    <xdr:to>
      <xdr:col>67</xdr:col>
      <xdr:colOff>101600</xdr:colOff>
      <xdr:row>57</xdr:row>
      <xdr:rowOff>80301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96828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2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132714</xdr:rowOff>
    </xdr:from>
    <xdr:to>
      <xdr:col>85</xdr:col>
      <xdr:colOff>177800</xdr:colOff>
      <xdr:row>57</xdr:row>
      <xdr:rowOff>62864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73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111141</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71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5813</xdr:rowOff>
    </xdr:from>
    <xdr:to>
      <xdr:col>81</xdr:col>
      <xdr:colOff>101600</xdr:colOff>
      <xdr:row>57</xdr:row>
      <xdr:rowOff>107413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77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98540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87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152437</xdr:rowOff>
    </xdr:from>
    <xdr:to>
      <xdr:col>76</xdr:col>
      <xdr:colOff>165100</xdr:colOff>
      <xdr:row>55</xdr:row>
      <xdr:rowOff>82587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41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99114</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292795" y="918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1670</xdr:rowOff>
    </xdr:from>
    <xdr:to>
      <xdr:col>72</xdr:col>
      <xdr:colOff>38100</xdr:colOff>
      <xdr:row>57</xdr:row>
      <xdr:rowOff>103270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77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94397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86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18994</xdr:rowOff>
    </xdr:from>
    <xdr:to>
      <xdr:col>67</xdr:col>
      <xdr:colOff>101600</xdr:colOff>
      <xdr:row>57</xdr:row>
      <xdr:rowOff>120594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79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111721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88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148844</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321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95521</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9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148844</xdr:rowOff>
    </xdr:from>
    <xdr:to>
      <xdr:col>86</xdr:col>
      <xdr:colOff>25400</xdr:colOff>
      <xdr:row>71</xdr:row>
      <xdr:rowOff>148844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32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120021</xdr:rowOff>
    </xdr:from>
    <xdr:to>
      <xdr:col>85</xdr:col>
      <xdr:colOff>127000</xdr:colOff>
      <xdr:row>79</xdr:row>
      <xdr:rowOff>5683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5481300" y="13493121"/>
          <a:ext cx="838200" cy="5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56818</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8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33941</xdr:rowOff>
    </xdr:from>
    <xdr:to>
      <xdr:col>85</xdr:col>
      <xdr:colOff>177800</xdr:colOff>
      <xdr:row>78</xdr:row>
      <xdr:rowOff>135541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5683</xdr:rowOff>
    </xdr:from>
    <xdr:to>
      <xdr:col>81</xdr:col>
      <xdr:colOff>50800</xdr:colOff>
      <xdr:row>79</xdr:row>
      <xdr:rowOff>21400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3550233"/>
          <a:ext cx="889000" cy="1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33407</xdr:rowOff>
    </xdr:from>
    <xdr:to>
      <xdr:col>81</xdr:col>
      <xdr:colOff>101600</xdr:colOff>
      <xdr:row>78</xdr:row>
      <xdr:rowOff>135007</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151534</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72853</xdr:rowOff>
    </xdr:from>
    <xdr:to>
      <xdr:col>76</xdr:col>
      <xdr:colOff>114300</xdr:colOff>
      <xdr:row>79</xdr:row>
      <xdr:rowOff>21400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445953"/>
          <a:ext cx="889000" cy="11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38018</xdr:rowOff>
    </xdr:from>
    <xdr:to>
      <xdr:col>76</xdr:col>
      <xdr:colOff>165100</xdr:colOff>
      <xdr:row>77</xdr:row>
      <xdr:rowOff>139618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23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156145</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25111" y="1301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158141</xdr:rowOff>
    </xdr:from>
    <xdr:to>
      <xdr:col>71</xdr:col>
      <xdr:colOff>177800</xdr:colOff>
      <xdr:row>78</xdr:row>
      <xdr:rowOff>72853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188341"/>
          <a:ext cx="889000" cy="25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78880</xdr:rowOff>
    </xdr:from>
    <xdr:to>
      <xdr:col>72</xdr:col>
      <xdr:colOff>38100</xdr:colOff>
      <xdr:row>78</xdr:row>
      <xdr:rowOff>9030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2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25557</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36111" y="1305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160299</xdr:rowOff>
    </xdr:from>
    <xdr:to>
      <xdr:col>67</xdr:col>
      <xdr:colOff>101600</xdr:colOff>
      <xdr:row>78</xdr:row>
      <xdr:rowOff>90449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36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81576</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45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69221</xdr:rowOff>
    </xdr:from>
    <xdr:to>
      <xdr:col>85</xdr:col>
      <xdr:colOff>177800</xdr:colOff>
      <xdr:row>78</xdr:row>
      <xdr:rowOff>170821</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4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12367</xdr:rowOff>
    </xdr:from>
    <xdr:ext cx="469744"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38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126333</xdr:rowOff>
    </xdr:from>
    <xdr:to>
      <xdr:col>81</xdr:col>
      <xdr:colOff>101600</xdr:colOff>
      <xdr:row>79</xdr:row>
      <xdr:rowOff>56483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9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47610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59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142050</xdr:rowOff>
    </xdr:from>
    <xdr:to>
      <xdr:col>76</xdr:col>
      <xdr:colOff>165100</xdr:colOff>
      <xdr:row>79</xdr:row>
      <xdr:rowOff>72200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63327</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60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22053</xdr:rowOff>
    </xdr:from>
    <xdr:to>
      <xdr:col>72</xdr:col>
      <xdr:colOff>38100</xdr:colOff>
      <xdr:row>78</xdr:row>
      <xdr:rowOff>123653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39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114780</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487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107341</xdr:rowOff>
    </xdr:from>
    <xdr:to>
      <xdr:col>67</xdr:col>
      <xdr:colOff>101600</xdr:colOff>
      <xdr:row>77</xdr:row>
      <xdr:rowOff>37491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13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54018</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47111" y="129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76857</xdr:rowOff>
    </xdr:from>
    <xdr:to>
      <xdr:col>85</xdr:col>
      <xdr:colOff>126364</xdr:colOff>
      <xdr:row>99</xdr:row>
      <xdr:rowOff>11768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678807"/>
          <a:ext cx="1269" cy="130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15595</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8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11768</xdr:rowOff>
    </xdr:from>
    <xdr:to>
      <xdr:col>86</xdr:col>
      <xdr:colOff>25400</xdr:colOff>
      <xdr:row>99</xdr:row>
      <xdr:rowOff>11768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8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23534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45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76857</xdr:rowOff>
    </xdr:from>
    <xdr:to>
      <xdr:col>86</xdr:col>
      <xdr:colOff>25400</xdr:colOff>
      <xdr:row>91</xdr:row>
      <xdr:rowOff>76857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67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42027</xdr:rowOff>
    </xdr:from>
    <xdr:to>
      <xdr:col>85</xdr:col>
      <xdr:colOff>127000</xdr:colOff>
      <xdr:row>94</xdr:row>
      <xdr:rowOff>94383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158327"/>
          <a:ext cx="838200" cy="5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5407</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464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26980</xdr:rowOff>
    </xdr:from>
    <xdr:to>
      <xdr:col>85</xdr:col>
      <xdr:colOff>177800</xdr:colOff>
      <xdr:row>96</xdr:row>
      <xdr:rowOff>128580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4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94383</xdr:rowOff>
    </xdr:from>
    <xdr:to>
      <xdr:col>81</xdr:col>
      <xdr:colOff>50800</xdr:colOff>
      <xdr:row>94</xdr:row>
      <xdr:rowOff>150459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210683"/>
          <a:ext cx="889000" cy="5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52316</xdr:rowOff>
    </xdr:from>
    <xdr:to>
      <xdr:col>81</xdr:col>
      <xdr:colOff>101600</xdr:colOff>
      <xdr:row>96</xdr:row>
      <xdr:rowOff>153916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1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145043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60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135967</xdr:rowOff>
    </xdr:from>
    <xdr:to>
      <xdr:col>76</xdr:col>
      <xdr:colOff>114300</xdr:colOff>
      <xdr:row>94</xdr:row>
      <xdr:rowOff>150459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252267"/>
          <a:ext cx="889000" cy="1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61757</xdr:rowOff>
    </xdr:from>
    <xdr:to>
      <xdr:col>76</xdr:col>
      <xdr:colOff>165100</xdr:colOff>
      <xdr:row>96</xdr:row>
      <xdr:rowOff>163357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52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154484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61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135967</xdr:rowOff>
    </xdr:from>
    <xdr:to>
      <xdr:col>71</xdr:col>
      <xdr:colOff>177800</xdr:colOff>
      <xdr:row>95</xdr:row>
      <xdr:rowOff>4415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252267"/>
          <a:ext cx="889000" cy="3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49642</xdr:rowOff>
    </xdr:from>
    <xdr:to>
      <xdr:col>72</xdr:col>
      <xdr:colOff>38100</xdr:colOff>
      <xdr:row>96</xdr:row>
      <xdr:rowOff>151242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142369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60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77538</xdr:rowOff>
    </xdr:from>
    <xdr:to>
      <xdr:col>67</xdr:col>
      <xdr:colOff>101600</xdr:colOff>
      <xdr:row>97</xdr:row>
      <xdr:rowOff>7688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170265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62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162677</xdr:rowOff>
    </xdr:from>
    <xdr:to>
      <xdr:col>85</xdr:col>
      <xdr:colOff>177800</xdr:colOff>
      <xdr:row>94</xdr:row>
      <xdr:rowOff>92827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10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14104</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595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43583</xdr:rowOff>
    </xdr:from>
    <xdr:to>
      <xdr:col>81</xdr:col>
      <xdr:colOff>101600</xdr:colOff>
      <xdr:row>94</xdr:row>
      <xdr:rowOff>145183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15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161710</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795" y="1593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99659</xdr:rowOff>
    </xdr:from>
    <xdr:to>
      <xdr:col>76</xdr:col>
      <xdr:colOff>165100</xdr:colOff>
      <xdr:row>95</xdr:row>
      <xdr:rowOff>29809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21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46336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599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85167</xdr:rowOff>
    </xdr:from>
    <xdr:to>
      <xdr:col>72</xdr:col>
      <xdr:colOff>38100</xdr:colOff>
      <xdr:row>95</xdr:row>
      <xdr:rowOff>15317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20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31844</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03795" y="1597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125065</xdr:rowOff>
    </xdr:from>
    <xdr:to>
      <xdr:col>67</xdr:col>
      <xdr:colOff>101600</xdr:colOff>
      <xdr:row>95</xdr:row>
      <xdr:rowOff>55215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2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71742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01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155702</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299202"/>
          <a:ext cx="1269" cy="1431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51071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37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102379</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07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155702</xdr:rowOff>
    </xdr:from>
    <xdr:to>
      <xdr:col>116</xdr:col>
      <xdr:colOff>152400</xdr:colOff>
      <xdr:row>30</xdr:row>
      <xdr:rowOff>155702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29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139971</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836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117094</xdr:rowOff>
    </xdr:from>
    <xdr:to>
      <xdr:col>116</xdr:col>
      <xdr:colOff>114300</xdr:colOff>
      <xdr:row>39</xdr:row>
      <xdr:rowOff>47244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134620</xdr:rowOff>
    </xdr:from>
    <xdr:to>
      <xdr:col>107</xdr:col>
      <xdr:colOff>101600</xdr:colOff>
      <xdr:row>38</xdr:row>
      <xdr:rowOff>64770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81297</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253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164338</xdr:rowOff>
    </xdr:from>
    <xdr:to>
      <xdr:col>102</xdr:col>
      <xdr:colOff>165100</xdr:colOff>
      <xdr:row>39</xdr:row>
      <xdr:rowOff>94488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111015</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164338</xdr:rowOff>
    </xdr:from>
    <xdr:to>
      <xdr:col>98</xdr:col>
      <xdr:colOff>38100</xdr:colOff>
      <xdr:row>39</xdr:row>
      <xdr:rowOff>94488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111015</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531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95521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10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総務費は、新型コロナウイルス感染症対策事業及び物価高騰対策事業の実施等により、前年度から増加し、類似団体の平均を上回っている。</a:t>
          </a:r>
        </a:p>
        <a:p>
          <a:r>
            <a:rPr kumimoji="1" lang="ja-JP" altLang="en-US" sz="1000">
              <a:latin typeface="ＭＳ Ｐゴシック" panose="020B0600070205080204" pitchFamily="50" charset="-128"/>
              <a:ea typeface="ＭＳ Ｐゴシック" panose="020B0600070205080204" pitchFamily="50" charset="-128"/>
            </a:rPr>
            <a:t>　衛生費は、公営企業（水道事業、病院事業）に対する繰出、ごみ収集業務委託料等の増高により、</a:t>
          </a:r>
          <a:r>
            <a:rPr kumimoji="1" lang="en-US" altLang="ja-JP" sz="1000">
              <a:latin typeface="ＭＳ Ｐゴシック" panose="020B0600070205080204" pitchFamily="50" charset="-128"/>
              <a:ea typeface="ＭＳ Ｐゴシック" panose="020B0600070205080204" pitchFamily="50" charset="-128"/>
            </a:rPr>
            <a:t>100,531</a:t>
          </a:r>
          <a:r>
            <a:rPr kumimoji="1" lang="ja-JP" altLang="en-US" sz="1000">
              <a:latin typeface="ＭＳ Ｐゴシック" panose="020B0600070205080204" pitchFamily="50" charset="-128"/>
              <a:ea typeface="ＭＳ Ｐゴシック" panose="020B0600070205080204" pitchFamily="50" charset="-128"/>
            </a:rPr>
            <a:t>円（類似団体比較</a:t>
          </a:r>
          <a:r>
            <a:rPr kumimoji="1" lang="en-US" altLang="ja-JP" sz="1000">
              <a:latin typeface="ＭＳ Ｐゴシック" panose="020B0600070205080204" pitchFamily="50" charset="-128"/>
              <a:ea typeface="ＭＳ Ｐゴシック" panose="020B0600070205080204" pitchFamily="50" charset="-128"/>
            </a:rPr>
            <a:t>31,341</a:t>
          </a:r>
          <a:r>
            <a:rPr kumimoji="1" lang="ja-JP" altLang="en-US" sz="1000">
              <a:latin typeface="ＭＳ Ｐゴシック" panose="020B0600070205080204" pitchFamily="50" charset="-128"/>
              <a:ea typeface="ＭＳ Ｐゴシック" panose="020B0600070205080204" pitchFamily="50" charset="-128"/>
            </a:rPr>
            <a:t>円高）、類似団体平均の約</a:t>
          </a:r>
          <a:r>
            <a:rPr kumimoji="1" lang="en-US" altLang="ja-JP" sz="1000">
              <a:latin typeface="ＭＳ Ｐゴシック" panose="020B0600070205080204" pitchFamily="50" charset="-128"/>
              <a:ea typeface="ＭＳ Ｐゴシック" panose="020B0600070205080204" pitchFamily="50" charset="-128"/>
            </a:rPr>
            <a:t>1.45</a:t>
          </a:r>
          <a:r>
            <a:rPr kumimoji="1" lang="ja-JP" altLang="en-US" sz="1000">
              <a:latin typeface="ＭＳ Ｐゴシック" panose="020B0600070205080204" pitchFamily="50" charset="-128"/>
              <a:ea typeface="ＭＳ Ｐゴシック" panose="020B0600070205080204" pitchFamily="50" charset="-128"/>
            </a:rPr>
            <a:t>倍で、高くなっている。</a:t>
          </a:r>
        </a:p>
        <a:p>
          <a:r>
            <a:rPr kumimoji="1" lang="ja-JP" altLang="en-US" sz="1000">
              <a:latin typeface="ＭＳ Ｐゴシック" panose="020B0600070205080204" pitchFamily="50" charset="-128"/>
              <a:ea typeface="ＭＳ Ｐゴシック" panose="020B0600070205080204" pitchFamily="50" charset="-128"/>
            </a:rPr>
            <a:t>　農林水産業費、商工費は、町の主要基幹産業に係る経費であり、類似団体を上回っている。令和４年度も商工・観光事業者等に対して新型コロナウイルス感染症対策事業及び物価高騰対策事業を数多く実施したことにより決算額が増高している。</a:t>
          </a:r>
        </a:p>
        <a:p>
          <a:r>
            <a:rPr kumimoji="1" lang="ja-JP" altLang="en-US" sz="1000">
              <a:latin typeface="ＭＳ Ｐゴシック" panose="020B0600070205080204" pitchFamily="50" charset="-128"/>
              <a:ea typeface="ＭＳ Ｐゴシック" panose="020B0600070205080204" pitchFamily="50" charset="-128"/>
            </a:rPr>
            <a:t>　土木費は、残土処分場事業において、高規格道路整備による残土受入量が大きく増加し、事業費が大幅に増えたため</a:t>
          </a:r>
          <a:r>
            <a:rPr kumimoji="1" lang="en-US" altLang="ja-JP" sz="1000">
              <a:latin typeface="ＭＳ Ｐゴシック" panose="020B0600070205080204" pitchFamily="50" charset="-128"/>
              <a:ea typeface="ＭＳ Ｐゴシック" panose="020B0600070205080204" pitchFamily="50" charset="-128"/>
            </a:rPr>
            <a:t>149,171</a:t>
          </a:r>
          <a:r>
            <a:rPr kumimoji="1" lang="ja-JP" altLang="en-US" sz="1000">
              <a:latin typeface="ＭＳ Ｐゴシック" panose="020B0600070205080204" pitchFamily="50" charset="-128"/>
              <a:ea typeface="ＭＳ Ｐゴシック" panose="020B0600070205080204" pitchFamily="50" charset="-128"/>
            </a:rPr>
            <a:t>円（類似団体比較</a:t>
          </a:r>
          <a:r>
            <a:rPr kumimoji="1" lang="en-US" altLang="ja-JP" sz="1000">
              <a:latin typeface="ＭＳ Ｐゴシック" panose="020B0600070205080204" pitchFamily="50" charset="-128"/>
              <a:ea typeface="ＭＳ Ｐゴシック" panose="020B0600070205080204" pitchFamily="50" charset="-128"/>
            </a:rPr>
            <a:t>85,455</a:t>
          </a:r>
          <a:r>
            <a:rPr kumimoji="1" lang="ja-JP" altLang="en-US" sz="1000">
              <a:latin typeface="ＭＳ Ｐゴシック" panose="020B0600070205080204" pitchFamily="50" charset="-128"/>
              <a:ea typeface="ＭＳ Ｐゴシック" panose="020B0600070205080204" pitchFamily="50" charset="-128"/>
            </a:rPr>
            <a:t>円高）で、類似団体を上回っている。</a:t>
          </a:r>
        </a:p>
        <a:p>
          <a:r>
            <a:rPr kumimoji="1" lang="ja-JP" altLang="en-US" sz="1000">
              <a:latin typeface="ＭＳ Ｐゴシック" panose="020B0600070205080204" pitchFamily="50" charset="-128"/>
              <a:ea typeface="ＭＳ Ｐゴシック" panose="020B0600070205080204" pitchFamily="50" charset="-128"/>
            </a:rPr>
            <a:t>　消防費は、人口密度が低く集落が点在しているため、消防水利や消防団設備等の整備に係る経費が割高となり</a:t>
          </a:r>
          <a:r>
            <a:rPr kumimoji="1" lang="en-US" altLang="ja-JP" sz="1000">
              <a:latin typeface="ＭＳ Ｐゴシック" panose="020B0600070205080204" pitchFamily="50" charset="-128"/>
              <a:ea typeface="ＭＳ Ｐゴシック" panose="020B0600070205080204" pitchFamily="50" charset="-128"/>
            </a:rPr>
            <a:t>35,504</a:t>
          </a:r>
          <a:r>
            <a:rPr kumimoji="1" lang="ja-JP" altLang="en-US" sz="1000">
              <a:latin typeface="ＭＳ Ｐゴシック" panose="020B0600070205080204" pitchFamily="50" charset="-128"/>
              <a:ea typeface="ＭＳ Ｐゴシック" panose="020B0600070205080204" pitchFamily="50" charset="-128"/>
            </a:rPr>
            <a:t>円（類似団体比較</a:t>
          </a:r>
          <a:r>
            <a:rPr kumimoji="1" lang="en-US" altLang="ja-JP" sz="1000">
              <a:latin typeface="ＭＳ Ｐゴシック" panose="020B0600070205080204" pitchFamily="50" charset="-128"/>
              <a:ea typeface="ＭＳ Ｐゴシック" panose="020B0600070205080204" pitchFamily="50" charset="-128"/>
            </a:rPr>
            <a:t>8,291</a:t>
          </a:r>
          <a:r>
            <a:rPr kumimoji="1" lang="ja-JP" altLang="en-US" sz="1000">
              <a:latin typeface="ＭＳ Ｐゴシック" panose="020B0600070205080204" pitchFamily="50" charset="-128"/>
              <a:ea typeface="ＭＳ Ｐゴシック" panose="020B0600070205080204" pitchFamily="50" charset="-128"/>
            </a:rPr>
            <a:t>円高）で、類似団体を上回っている。</a:t>
          </a:r>
        </a:p>
        <a:p>
          <a:r>
            <a:rPr kumimoji="1" lang="ja-JP" altLang="en-US" sz="1000">
              <a:latin typeface="ＭＳ Ｐゴシック" panose="020B0600070205080204" pitchFamily="50" charset="-128"/>
              <a:ea typeface="ＭＳ Ｐゴシック" panose="020B0600070205080204" pitchFamily="50" charset="-128"/>
            </a:rPr>
            <a:t>　教育費は、新型コロナウイルス感染症対策事業の実施等により、前年度に比べ</a:t>
          </a:r>
          <a:r>
            <a:rPr kumimoji="1" lang="en-US" altLang="ja-JP" sz="1000">
              <a:latin typeface="ＭＳ Ｐゴシック" panose="020B0600070205080204" pitchFamily="50" charset="-128"/>
              <a:ea typeface="ＭＳ Ｐゴシック" panose="020B0600070205080204" pitchFamily="50" charset="-128"/>
            </a:rPr>
            <a:t>9,744</a:t>
          </a:r>
          <a:r>
            <a:rPr kumimoji="1" lang="ja-JP" altLang="en-US" sz="1000">
              <a:latin typeface="ＭＳ Ｐゴシック" panose="020B0600070205080204" pitchFamily="50" charset="-128"/>
              <a:ea typeface="ＭＳ Ｐゴシック" panose="020B0600070205080204" pitchFamily="50" charset="-128"/>
            </a:rPr>
            <a:t>円増となり、</a:t>
          </a:r>
          <a:r>
            <a:rPr kumimoji="1" lang="en-US" altLang="ja-JP" sz="1000">
              <a:latin typeface="ＭＳ Ｐゴシック" panose="020B0600070205080204" pitchFamily="50" charset="-128"/>
              <a:ea typeface="ＭＳ Ｐゴシック" panose="020B0600070205080204" pitchFamily="50" charset="-128"/>
            </a:rPr>
            <a:t>65,417</a:t>
          </a:r>
          <a:r>
            <a:rPr kumimoji="1" lang="ja-JP" altLang="en-US" sz="1000">
              <a:latin typeface="ＭＳ Ｐゴシック" panose="020B0600070205080204" pitchFamily="50" charset="-128"/>
              <a:ea typeface="ＭＳ Ｐゴシック" panose="020B0600070205080204" pitchFamily="50" charset="-128"/>
            </a:rPr>
            <a:t>円（類似団体比較</a:t>
          </a:r>
          <a:r>
            <a:rPr kumimoji="1" lang="en-US" altLang="ja-JP" sz="1000">
              <a:latin typeface="ＭＳ Ｐゴシック" panose="020B0600070205080204" pitchFamily="50" charset="-128"/>
              <a:ea typeface="ＭＳ Ｐゴシック" panose="020B0600070205080204" pitchFamily="50" charset="-128"/>
            </a:rPr>
            <a:t>4,402</a:t>
          </a:r>
          <a:r>
            <a:rPr kumimoji="1" lang="ja-JP" altLang="en-US" sz="1000">
              <a:latin typeface="ＭＳ Ｐゴシック" panose="020B0600070205080204" pitchFamily="50" charset="-128"/>
              <a:ea typeface="ＭＳ Ｐゴシック" panose="020B0600070205080204" pitchFamily="50" charset="-128"/>
            </a:rPr>
            <a:t>円低）で、類似団体を下回っている。</a:t>
          </a:r>
        </a:p>
        <a:p>
          <a:r>
            <a:rPr kumimoji="1" lang="ja-JP" altLang="en-US" sz="1000">
              <a:latin typeface="ＭＳ Ｐゴシック" panose="020B0600070205080204" pitchFamily="50" charset="-128"/>
              <a:ea typeface="ＭＳ Ｐゴシック" panose="020B0600070205080204" pitchFamily="50" charset="-128"/>
            </a:rPr>
            <a:t>　公債費は、平成</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年度以降に行なった大型事業の元金償還開始等により、</a:t>
          </a:r>
          <a:r>
            <a:rPr kumimoji="1" lang="en-US" altLang="ja-JP" sz="1000">
              <a:latin typeface="ＭＳ Ｐゴシック" panose="020B0600070205080204" pitchFamily="50" charset="-128"/>
              <a:ea typeface="ＭＳ Ｐゴシック" panose="020B0600070205080204" pitchFamily="50" charset="-128"/>
            </a:rPr>
            <a:t>112,818</a:t>
          </a:r>
          <a:r>
            <a:rPr kumimoji="1" lang="ja-JP" altLang="en-US" sz="1000">
              <a:latin typeface="ＭＳ Ｐゴシック" panose="020B0600070205080204" pitchFamily="50" charset="-128"/>
              <a:ea typeface="ＭＳ Ｐゴシック" panose="020B0600070205080204" pitchFamily="50" charset="-128"/>
            </a:rPr>
            <a:t>円（類似団体比較</a:t>
          </a:r>
          <a:r>
            <a:rPr kumimoji="1" lang="en-US" altLang="ja-JP" sz="1000">
              <a:latin typeface="ＭＳ Ｐゴシック" panose="020B0600070205080204" pitchFamily="50" charset="-128"/>
              <a:ea typeface="ＭＳ Ｐゴシック" panose="020B0600070205080204" pitchFamily="50" charset="-128"/>
            </a:rPr>
            <a:t>49,692</a:t>
          </a:r>
          <a:r>
            <a:rPr kumimoji="1" lang="ja-JP" altLang="en-US" sz="1000">
              <a:latin typeface="ＭＳ Ｐゴシック" panose="020B0600070205080204" pitchFamily="50" charset="-128"/>
              <a:ea typeface="ＭＳ Ｐゴシック" panose="020B0600070205080204" pitchFamily="50" charset="-128"/>
            </a:rPr>
            <a:t>円高）で、類似団体平均の約</a:t>
          </a:r>
          <a:r>
            <a:rPr kumimoji="1" lang="en-US" altLang="ja-JP" sz="1000">
              <a:latin typeface="ＭＳ Ｐゴシック" panose="020B0600070205080204" pitchFamily="50" charset="-128"/>
              <a:ea typeface="ＭＳ Ｐゴシック" panose="020B0600070205080204" pitchFamily="50" charset="-128"/>
            </a:rPr>
            <a:t>1.79</a:t>
          </a:r>
          <a:r>
            <a:rPr kumimoji="1" lang="ja-JP" altLang="en-US" sz="1000">
              <a:latin typeface="ＭＳ Ｐゴシック" panose="020B0600070205080204" pitchFamily="50" charset="-128"/>
              <a:ea typeface="ＭＳ Ｐゴシック" panose="020B0600070205080204" pitchFamily="50" charset="-128"/>
            </a:rPr>
            <a:t>倍となっている。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兵庫県新温泉町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実質収支額は、歳入予算に対する決算の増収や歳出不要額の状況により増減はあるものの、赤字を示すマイナスとなることはなく、概ね適正の範囲内で推移している。</a:t>
          </a:r>
        </a:p>
        <a:p>
          <a:r>
            <a:rPr kumimoji="1" lang="ja-JP" altLang="en-US" sz="1200">
              <a:latin typeface="ＭＳ ゴシック" pitchFamily="49" charset="-128"/>
              <a:ea typeface="ＭＳ ゴシック" pitchFamily="49" charset="-128"/>
            </a:rPr>
            <a:t>　財政調整基金については、近年は標準財政規模の</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％程度で推移している。今後も計画的な事業実施、交付税算入率の高い起債の活用等、財政調整基金残高の維持に努めるとともに、計画的な活用を図る。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兵庫県新温泉町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令和４年度決算では、実質収支が赤字となったり、資金不足が発生している会計はない。</a:t>
          </a:r>
        </a:p>
        <a:p>
          <a:r>
            <a:rPr kumimoji="1" lang="ja-JP" altLang="en-US" sz="1400">
              <a:latin typeface="ＭＳ ゴシック" pitchFamily="49" charset="-128"/>
              <a:ea typeface="ＭＳ ゴシック" pitchFamily="49" charset="-128"/>
            </a:rPr>
            <a:t>　公立浜坂病院事業会計においては、一般会計から１億２千５百万円の経営改善補助金を支出し、資金不足比率を解消している状態が続いているため、常勤医師の確保や医業収入の向上に向けた住民へのＰＲ、支出削減を図るなど、今後も、病院改革プランに基づき、医療体制の確保、経営改善計画の推進等、収支改善に向けた具体的な方策を着実に実行し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兵庫県新温泉町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実質公債費比率（分子）の大半を占める元利償還は、地方債の発行額と連動している。地方債の元利償還金は、新残土処分場整備事業の元金償還開始にともない増加。</a:t>
          </a:r>
        </a:p>
        <a:p>
          <a:r>
            <a:rPr kumimoji="1" lang="ja-JP" altLang="en-US" sz="1200">
              <a:latin typeface="ＭＳ ゴシック" pitchFamily="49" charset="-128"/>
              <a:ea typeface="ＭＳ ゴシック" pitchFamily="49" charset="-128"/>
            </a:rPr>
            <a:t>　公営企業債の元利償還金対する繰入額は、水道事業及び病院事業の元利償還金に係る繰入金が増加したため増加。</a:t>
          </a:r>
        </a:p>
        <a:p>
          <a:r>
            <a:rPr kumimoji="1" lang="ja-JP" altLang="en-US" sz="1200">
              <a:latin typeface="ＭＳ ゴシック" pitchFamily="49" charset="-128"/>
              <a:ea typeface="ＭＳ ゴシック" pitchFamily="49" charset="-128"/>
            </a:rPr>
            <a:t>　また、算入公債費も増加しているが、元利償還金の増加の方が大きく、実質公債費比率の分子は増加している。</a:t>
          </a:r>
        </a:p>
        <a:p>
          <a:r>
            <a:rPr kumimoji="1" lang="ja-JP" altLang="en-US" sz="1200">
              <a:latin typeface="ＭＳ ゴシック" pitchFamily="49" charset="-128"/>
              <a:ea typeface="ＭＳ ゴシック" pitchFamily="49" charset="-128"/>
            </a:rPr>
            <a:t>　今後も引き続き地方債の計画的な発行、交付税算入率の高い起債の活用など公債費の負担軽減に努める。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満期一括償還地方債は発行していない。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兵庫県新温泉町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一般会計等に係る地方債の現在高は、北但広域ごみ処理施設建設事業、夢ホール耐震化事業、新残土処分場整備事業等実施により、令和２年度までは増加傾向であったが、令和３年度以降は、大型事業が終了したため、対前年で減少している。</a:t>
          </a:r>
        </a:p>
        <a:p>
          <a:r>
            <a:rPr kumimoji="1" lang="ja-JP" altLang="en-US" sz="1100">
              <a:latin typeface="ＭＳ ゴシック" pitchFamily="49" charset="-128"/>
              <a:ea typeface="ＭＳ ゴシック" pitchFamily="49" charset="-128"/>
            </a:rPr>
            <a:t>　公営企業債等繰入見込額（公営企業債等償還に係る一般会計負担見込額）は、平成</a:t>
          </a:r>
          <a:r>
            <a:rPr kumimoji="1" lang="en-US" altLang="ja-JP" sz="1100">
              <a:latin typeface="ＭＳ ゴシック" pitchFamily="49" charset="-128"/>
              <a:ea typeface="ＭＳ ゴシック" pitchFamily="49" charset="-128"/>
            </a:rPr>
            <a:t>22</a:t>
          </a:r>
          <a:r>
            <a:rPr kumimoji="1" lang="ja-JP" altLang="en-US" sz="1100">
              <a:latin typeface="ＭＳ ゴシック" pitchFamily="49" charset="-128"/>
              <a:ea typeface="ＭＳ ゴシック" pitchFamily="49" charset="-128"/>
            </a:rPr>
            <a:t>年度をピークに減少している。</a:t>
          </a:r>
        </a:p>
        <a:p>
          <a:r>
            <a:rPr kumimoji="1" lang="ja-JP" altLang="en-US" sz="1100">
              <a:latin typeface="ＭＳ ゴシック" pitchFamily="49" charset="-128"/>
              <a:ea typeface="ＭＳ ゴシック" pitchFamily="49" charset="-128"/>
            </a:rPr>
            <a:t>　また、将来負担比率算定上の分子から控除（マイナス）される充当可能基金現在高は、財政調整基金、減債基金等の計画的な積立により増加傾向となっている。充当可能特定歳入は、令和４年度から新残土処分場整備事業の元金償還が開始したため大幅に増加している。</a:t>
          </a:r>
        </a:p>
        <a:p>
          <a:r>
            <a:rPr kumimoji="1" lang="ja-JP" altLang="en-US" sz="1100">
              <a:latin typeface="ＭＳ ゴシック" pitchFamily="49" charset="-128"/>
              <a:ea typeface="ＭＳ ゴシック" pitchFamily="49" charset="-128"/>
            </a:rPr>
            <a:t>　総括すると、将来負担比率の分子は、一般会計等の地方債残高及び公営企業債等繰入見込額（公営企業債等償還に係る一般会計負担見込額）が減少、また充当可能基金現在高及び充当可能特定歳入が増加したことにより、分子が大幅に減少している。</a:t>
          </a:r>
        </a:p>
        <a:p>
          <a:r>
            <a:rPr kumimoji="1" lang="ja-JP" altLang="en-US" sz="1100">
              <a:latin typeface="ＭＳ ゴシック" pitchFamily="49" charset="-128"/>
              <a:ea typeface="ＭＳ ゴシック" pitchFamily="49" charset="-128"/>
            </a:rPr>
            <a:t>　将来負担比率の分子が減少したことにより、将来負担比率が前年度と比較し改善している。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兵庫県新温泉町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令和４年度は、新型コロナウイルス感染症対策事業及び物価高騰対策事業に伴う財源不足を補うため財政調整基金から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千円取崩し、またふるさとづくり基金から寄付者の目的に沿った事業へ活用するため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千円の取崩しを行っている。一方で、財政調整基金に歳計剰余金処分による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246,195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千円の積立、ふるさとづくり寄付金を原資としたふるさとづくり基金に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145,381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千円の積立、また残土処分場使用料を原資とした和泉谷残土処分場整備基金に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千円の積立を行った。結果、基金全体として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りつつ、災害等への備えや後年度の地方債の償還に備えるため、前年度剰余金等を活用し、財政調整基金や減債基金等に積立てていくことを予定している。ふるさとづくり基金はふるさとづくり寄付金を財源として基金積立を行い、後年度以降、寄付金受入の際、指定された使途に応じて各事業に活用する。新残土処分場整備事業の元利償還に備えるため、残土処分場使用料収入を和泉谷残土処分場整備基金に積立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地域振興基金は合併特例債を活用して基金積立を行い、将来、町で行う大型事業等に対して充当を行う。</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和泉谷残土処分場整備基金は、残土処分場使用料を財源として基金積立を行い、新残土処分場整備事業の元利償還に充当を行う。</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ふるさとづくり基金はふるさとづくり寄付金を財源として基金積立を行い、寄付金受入の際、指定された使途に応じて、各事業に充当する。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交通安全対策基金は市町交通災害共済の解散に伴う清算金を財源として基金積立を行い、後年度、町が実施する交通安全対策事業に対して充当を行う。</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森林環境基金は森林環境譲与税を財源として基金積立を行い、後年度、町が実施する木材等活用した公共施設の整備事業に対して充当を行う。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地域振興基金は令和４年度中に合併特例債を活用して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150,000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千円積立を行ったため、令和４年度末残高で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1,150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百万円増）となった。</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和泉谷残土処分場整備基金は後年度の元利償還に備えるため</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400,000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千円積立を行ったため、令和４年度末残高で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百万円増）となった。</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ふるさとづくり基金は令和４年度中に積立を行った金額より、取崩して事業に活用した金額が多かったため、令和４年度末残高で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百万円減）となった。</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交通安全対策基金は令和４年度中に取崩して交通安全対策事業に活用したため、令和４年度末残高で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百万円減）となった。</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森林環境基金は、後年度の活用に備え基金積立を行ったため、令和４年度末残高で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地域振興基金は、令和４年度中に、合併特例債を活用して基金積立可能額範囲内の残り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百万円の基金積立を実施し、基金残高が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1,150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百万円となった。今後は、計画的に活用していく。</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和泉谷残土処分場整備基金は、残土処分場使用料を財源として基金積立を行い、後年度の元利償還に備える。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ふるさとづくり基金は、地場産品などの魅力発信を積極的に行い、ふるさとづくり寄付金の拡大を図るとともに、受入れた寄付金から経費を除いた額を一度基金に積立て、寄付金受入の際の指定された使途に応じて、後年度各事業に充当す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交通安全対策基金は市町交通災害共済の解散に伴う清算金を財源として基金積立を行っているため、後年度、町が実施する交通安全対策事業に対して充当を行う。</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森林環境基金は、後年度の活用に備え、基金積立を行い、木材等活用した公共施設の整備事業等に充当する。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令和４年度は、前年度の決算剰余金や基金利子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301,261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千円の積立を行った一方で、新型コロナウイルス感染症対策事業及び物価高騰対策事業に伴う財源不足を補うため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千円の取崩しを行ったため、令和４年度末残高で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人口減による普通交付税の減少等、歳入不足を見越し、今後も剰余金を活用して財政調整基金の積立を行っていく。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後年度の公債費等の増加に備えるため、令和４年度は決算剰余金等を活用し、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246,195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千円減債基金へ積立をおこなった。令和４年度末残高で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今後の大型事業の実施伴う公債費や地方債残高の増が見込まれるため、剰余金を活用しながら減債基金の積立を計画的に行う。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379" t="s">
        <v>81</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c r="B2" s="182" t="s">
        <v>82</v>
      </c>
      <c r="C2" s="182"/>
      <c r="D2" s="183"/>
    </row>
    <row r="3" spans="1:119" ht="18.75" customHeight="1" thickBot="1">
      <c r="A3" s="181"/>
      <c r="B3" s="380" t="s">
        <v>83</v>
      </c>
      <c r="C3" s="381"/>
      <c r="D3" s="381"/>
      <c r="E3" s="382"/>
      <c r="F3" s="382"/>
      <c r="G3" s="382"/>
      <c r="H3" s="382"/>
      <c r="I3" s="382"/>
      <c r="J3" s="382"/>
      <c r="K3" s="382"/>
      <c r="L3" s="382" t="s">
        <v>84</v>
      </c>
      <c r="M3" s="382"/>
      <c r="N3" s="382"/>
      <c r="O3" s="382"/>
      <c r="P3" s="382"/>
      <c r="Q3" s="382"/>
      <c r="R3" s="389"/>
      <c r="S3" s="389"/>
      <c r="T3" s="389"/>
      <c r="U3" s="389"/>
      <c r="V3" s="390"/>
      <c r="W3" s="364" t="s">
        <v>85</v>
      </c>
      <c r="X3" s="365"/>
      <c r="Y3" s="365"/>
      <c r="Z3" s="365"/>
      <c r="AA3" s="365"/>
      <c r="AB3" s="381"/>
      <c r="AC3" s="389" t="s">
        <v>86</v>
      </c>
      <c r="AD3" s="365"/>
      <c r="AE3" s="365"/>
      <c r="AF3" s="365"/>
      <c r="AG3" s="365"/>
      <c r="AH3" s="365"/>
      <c r="AI3" s="365"/>
      <c r="AJ3" s="365"/>
      <c r="AK3" s="365"/>
      <c r="AL3" s="366"/>
      <c r="AM3" s="364" t="s">
        <v>87</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88</v>
      </c>
      <c r="BO3" s="365"/>
      <c r="BP3" s="365"/>
      <c r="BQ3" s="365"/>
      <c r="BR3" s="365"/>
      <c r="BS3" s="365"/>
      <c r="BT3" s="365"/>
      <c r="BU3" s="366"/>
      <c r="BV3" s="364" t="s">
        <v>89</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90</v>
      </c>
      <c r="CU3" s="365"/>
      <c r="CV3" s="365"/>
      <c r="CW3" s="365"/>
      <c r="CX3" s="365"/>
      <c r="CY3" s="365"/>
      <c r="CZ3" s="365"/>
      <c r="DA3" s="366"/>
      <c r="DB3" s="364" t="s">
        <v>91</v>
      </c>
      <c r="DC3" s="365"/>
      <c r="DD3" s="365"/>
      <c r="DE3" s="365"/>
      <c r="DF3" s="365"/>
      <c r="DG3" s="365"/>
      <c r="DH3" s="365"/>
      <c r="DI3" s="366"/>
    </row>
    <row r="4" spans="1:119" ht="18.75" customHeight="1">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92</v>
      </c>
      <c r="AZ4" s="368"/>
      <c r="BA4" s="368"/>
      <c r="BB4" s="368"/>
      <c r="BC4" s="368"/>
      <c r="BD4" s="368"/>
      <c r="BE4" s="368"/>
      <c r="BF4" s="368"/>
      <c r="BG4" s="368"/>
      <c r="BH4" s="368"/>
      <c r="BI4" s="368"/>
      <c r="BJ4" s="368"/>
      <c r="BK4" s="368"/>
      <c r="BL4" s="368"/>
      <c r="BM4" s="369"/>
      <c r="BN4" s="370">
        <v>12987878</v>
      </c>
      <c r="BO4" s="371"/>
      <c r="BP4" s="371"/>
      <c r="BQ4" s="371"/>
      <c r="BR4" s="371"/>
      <c r="BS4" s="371"/>
      <c r="BT4" s="371"/>
      <c r="BU4" s="372"/>
      <c r="BV4" s="370">
        <v>12269967</v>
      </c>
      <c r="BW4" s="371"/>
      <c r="BX4" s="371"/>
      <c r="BY4" s="371"/>
      <c r="BZ4" s="371"/>
      <c r="CA4" s="371"/>
      <c r="CB4" s="371"/>
      <c r="CC4" s="372"/>
      <c r="CD4" s="373" t="s">
        <v>93</v>
      </c>
      <c r="CE4" s="374"/>
      <c r="CF4" s="374"/>
      <c r="CG4" s="374"/>
      <c r="CH4" s="374"/>
      <c r="CI4" s="374"/>
      <c r="CJ4" s="374"/>
      <c r="CK4" s="374"/>
      <c r="CL4" s="374"/>
      <c r="CM4" s="374"/>
      <c r="CN4" s="374"/>
      <c r="CO4" s="374"/>
      <c r="CP4" s="374"/>
      <c r="CQ4" s="374"/>
      <c r="CR4" s="374"/>
      <c r="CS4" s="375"/>
      <c r="CT4" s="376">
        <v>10.5</v>
      </c>
      <c r="CU4" s="377"/>
      <c r="CV4" s="377"/>
      <c r="CW4" s="377"/>
      <c r="CX4" s="377"/>
      <c r="CY4" s="377"/>
      <c r="CZ4" s="377"/>
      <c r="DA4" s="378"/>
      <c r="DB4" s="376">
        <v>11.5</v>
      </c>
      <c r="DC4" s="377"/>
      <c r="DD4" s="377"/>
      <c r="DE4" s="377"/>
      <c r="DF4" s="377"/>
      <c r="DG4" s="377"/>
      <c r="DH4" s="377"/>
      <c r="DI4" s="378"/>
    </row>
    <row r="5" spans="1:119" ht="18.75" customHeight="1">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0" t="s">
        <v>94</v>
      </c>
      <c r="AN5" s="431"/>
      <c r="AO5" s="431"/>
      <c r="AP5" s="431"/>
      <c r="AQ5" s="431"/>
      <c r="AR5" s="431"/>
      <c r="AS5" s="431"/>
      <c r="AT5" s="432"/>
      <c r="AU5" s="433" t="s">
        <v>95</v>
      </c>
      <c r="AV5" s="434"/>
      <c r="AW5" s="434"/>
      <c r="AX5" s="434"/>
      <c r="AY5" s="435" t="s">
        <v>96</v>
      </c>
      <c r="AZ5" s="436"/>
      <c r="BA5" s="436"/>
      <c r="BB5" s="436"/>
      <c r="BC5" s="436"/>
      <c r="BD5" s="436"/>
      <c r="BE5" s="436"/>
      <c r="BF5" s="436"/>
      <c r="BG5" s="436"/>
      <c r="BH5" s="436"/>
      <c r="BI5" s="436"/>
      <c r="BJ5" s="436"/>
      <c r="BK5" s="436"/>
      <c r="BL5" s="436"/>
      <c r="BM5" s="437"/>
      <c r="BN5" s="438">
        <v>12207653</v>
      </c>
      <c r="BO5" s="439"/>
      <c r="BP5" s="439"/>
      <c r="BQ5" s="439"/>
      <c r="BR5" s="439"/>
      <c r="BS5" s="439"/>
      <c r="BT5" s="439"/>
      <c r="BU5" s="440"/>
      <c r="BV5" s="438">
        <v>11339416</v>
      </c>
      <c r="BW5" s="439"/>
      <c r="BX5" s="439"/>
      <c r="BY5" s="439"/>
      <c r="BZ5" s="439"/>
      <c r="CA5" s="439"/>
      <c r="CB5" s="439"/>
      <c r="CC5" s="440"/>
      <c r="CD5" s="441" t="s">
        <v>97</v>
      </c>
      <c r="CE5" s="442"/>
      <c r="CF5" s="442"/>
      <c r="CG5" s="442"/>
      <c r="CH5" s="442"/>
      <c r="CI5" s="442"/>
      <c r="CJ5" s="442"/>
      <c r="CK5" s="442"/>
      <c r="CL5" s="442"/>
      <c r="CM5" s="442"/>
      <c r="CN5" s="442"/>
      <c r="CO5" s="442"/>
      <c r="CP5" s="442"/>
      <c r="CQ5" s="442"/>
      <c r="CR5" s="442"/>
      <c r="CS5" s="443"/>
      <c r="CT5" s="404">
        <v>87.8</v>
      </c>
      <c r="CU5" s="405"/>
      <c r="CV5" s="405"/>
      <c r="CW5" s="405"/>
      <c r="CX5" s="405"/>
      <c r="CY5" s="405"/>
      <c r="CZ5" s="405"/>
      <c r="DA5" s="406"/>
      <c r="DB5" s="404">
        <v>84.8</v>
      </c>
      <c r="DC5" s="405"/>
      <c r="DD5" s="405"/>
      <c r="DE5" s="405"/>
      <c r="DF5" s="405"/>
      <c r="DG5" s="405"/>
      <c r="DH5" s="405"/>
      <c r="DI5" s="406"/>
    </row>
    <row r="6" spans="1:119" ht="18.75" customHeight="1">
      <c r="A6" s="181"/>
      <c r="B6" s="407" t="s">
        <v>98</v>
      </c>
      <c r="C6" s="408"/>
      <c r="D6" s="408"/>
      <c r="E6" s="409"/>
      <c r="F6" s="409"/>
      <c r="G6" s="409"/>
      <c r="H6" s="409"/>
      <c r="I6" s="409"/>
      <c r="J6" s="409"/>
      <c r="K6" s="409"/>
      <c r="L6" s="409" t="s">
        <v>99</v>
      </c>
      <c r="M6" s="409"/>
      <c r="N6" s="409"/>
      <c r="O6" s="409"/>
      <c r="P6" s="409"/>
      <c r="Q6" s="409"/>
      <c r="R6" s="413"/>
      <c r="S6" s="413"/>
      <c r="T6" s="413"/>
      <c r="U6" s="413"/>
      <c r="V6" s="414"/>
      <c r="W6" s="417" t="s">
        <v>100</v>
      </c>
      <c r="X6" s="418"/>
      <c r="Y6" s="418"/>
      <c r="Z6" s="418"/>
      <c r="AA6" s="418"/>
      <c r="AB6" s="408"/>
      <c r="AC6" s="421" t="s">
        <v>101</v>
      </c>
      <c r="AD6" s="422"/>
      <c r="AE6" s="422"/>
      <c r="AF6" s="422"/>
      <c r="AG6" s="422"/>
      <c r="AH6" s="422"/>
      <c r="AI6" s="422"/>
      <c r="AJ6" s="422"/>
      <c r="AK6" s="422"/>
      <c r="AL6" s="423"/>
      <c r="AM6" s="430" t="s">
        <v>102</v>
      </c>
      <c r="AN6" s="431"/>
      <c r="AO6" s="431"/>
      <c r="AP6" s="431"/>
      <c r="AQ6" s="431"/>
      <c r="AR6" s="431"/>
      <c r="AS6" s="431"/>
      <c r="AT6" s="432"/>
      <c r="AU6" s="433" t="s">
        <v>103</v>
      </c>
      <c r="AV6" s="434"/>
      <c r="AW6" s="434"/>
      <c r="AX6" s="434"/>
      <c r="AY6" s="435" t="s">
        <v>104</v>
      </c>
      <c r="AZ6" s="436"/>
      <c r="BA6" s="436"/>
      <c r="BB6" s="436"/>
      <c r="BC6" s="436"/>
      <c r="BD6" s="436"/>
      <c r="BE6" s="436"/>
      <c r="BF6" s="436"/>
      <c r="BG6" s="436"/>
      <c r="BH6" s="436"/>
      <c r="BI6" s="436"/>
      <c r="BJ6" s="436"/>
      <c r="BK6" s="436"/>
      <c r="BL6" s="436"/>
      <c r="BM6" s="437"/>
      <c r="BN6" s="438">
        <v>780225</v>
      </c>
      <c r="BO6" s="439"/>
      <c r="BP6" s="439"/>
      <c r="BQ6" s="439"/>
      <c r="BR6" s="439"/>
      <c r="BS6" s="439"/>
      <c r="BT6" s="439"/>
      <c r="BU6" s="440"/>
      <c r="BV6" s="438">
        <v>930551</v>
      </c>
      <c r="BW6" s="439"/>
      <c r="BX6" s="439"/>
      <c r="BY6" s="439"/>
      <c r="BZ6" s="439"/>
      <c r="CA6" s="439"/>
      <c r="CB6" s="439"/>
      <c r="CC6" s="440"/>
      <c r="CD6" s="441" t="s">
        <v>105</v>
      </c>
      <c r="CE6" s="442"/>
      <c r="CF6" s="442"/>
      <c r="CG6" s="442"/>
      <c r="CH6" s="442"/>
      <c r="CI6" s="442"/>
      <c r="CJ6" s="442"/>
      <c r="CK6" s="442"/>
      <c r="CL6" s="442"/>
      <c r="CM6" s="442"/>
      <c r="CN6" s="442"/>
      <c r="CO6" s="442"/>
      <c r="CP6" s="442"/>
      <c r="CQ6" s="442"/>
      <c r="CR6" s="442"/>
      <c r="CS6" s="443"/>
      <c r="CT6" s="444">
        <v>87.8</v>
      </c>
      <c r="CU6" s="445"/>
      <c r="CV6" s="445"/>
      <c r="CW6" s="445"/>
      <c r="CX6" s="445"/>
      <c r="CY6" s="445"/>
      <c r="CZ6" s="445"/>
      <c r="DA6" s="446"/>
      <c r="DB6" s="444">
        <v>87</v>
      </c>
      <c r="DC6" s="445"/>
      <c r="DD6" s="445"/>
      <c r="DE6" s="445"/>
      <c r="DF6" s="445"/>
      <c r="DG6" s="445"/>
      <c r="DH6" s="445"/>
      <c r="DI6" s="446"/>
    </row>
    <row r="7" spans="1:119" ht="18.75" customHeight="1">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24"/>
      <c r="AD7" s="425"/>
      <c r="AE7" s="425"/>
      <c r="AF7" s="425"/>
      <c r="AG7" s="425"/>
      <c r="AH7" s="425"/>
      <c r="AI7" s="425"/>
      <c r="AJ7" s="425"/>
      <c r="AK7" s="425"/>
      <c r="AL7" s="426"/>
      <c r="AM7" s="430" t="s">
        <v>106</v>
      </c>
      <c r="AN7" s="431"/>
      <c r="AO7" s="431"/>
      <c r="AP7" s="431"/>
      <c r="AQ7" s="431"/>
      <c r="AR7" s="431"/>
      <c r="AS7" s="431"/>
      <c r="AT7" s="432"/>
      <c r="AU7" s="433" t="s">
        <v>107</v>
      </c>
      <c r="AV7" s="434"/>
      <c r="AW7" s="434"/>
      <c r="AX7" s="434"/>
      <c r="AY7" s="435" t="s">
        <v>108</v>
      </c>
      <c r="AZ7" s="436"/>
      <c r="BA7" s="436"/>
      <c r="BB7" s="436"/>
      <c r="BC7" s="436"/>
      <c r="BD7" s="436"/>
      <c r="BE7" s="436"/>
      <c r="BF7" s="436"/>
      <c r="BG7" s="436"/>
      <c r="BH7" s="436"/>
      <c r="BI7" s="436"/>
      <c r="BJ7" s="436"/>
      <c r="BK7" s="436"/>
      <c r="BL7" s="436"/>
      <c r="BM7" s="437"/>
      <c r="BN7" s="438">
        <v>113739</v>
      </c>
      <c r="BO7" s="439"/>
      <c r="BP7" s="439"/>
      <c r="BQ7" s="439"/>
      <c r="BR7" s="439"/>
      <c r="BS7" s="439"/>
      <c r="BT7" s="439"/>
      <c r="BU7" s="440"/>
      <c r="BV7" s="438">
        <v>186748</v>
      </c>
      <c r="BW7" s="439"/>
      <c r="BX7" s="439"/>
      <c r="BY7" s="439"/>
      <c r="BZ7" s="439"/>
      <c r="CA7" s="439"/>
      <c r="CB7" s="439"/>
      <c r="CC7" s="440"/>
      <c r="CD7" s="441" t="s">
        <v>109</v>
      </c>
      <c r="CE7" s="442"/>
      <c r="CF7" s="442"/>
      <c r="CG7" s="442"/>
      <c r="CH7" s="442"/>
      <c r="CI7" s="442"/>
      <c r="CJ7" s="442"/>
      <c r="CK7" s="442"/>
      <c r="CL7" s="442"/>
      <c r="CM7" s="442"/>
      <c r="CN7" s="442"/>
      <c r="CO7" s="442"/>
      <c r="CP7" s="442"/>
      <c r="CQ7" s="442"/>
      <c r="CR7" s="442"/>
      <c r="CS7" s="443"/>
      <c r="CT7" s="438">
        <v>6351374</v>
      </c>
      <c r="CU7" s="439"/>
      <c r="CV7" s="439"/>
      <c r="CW7" s="439"/>
      <c r="CX7" s="439"/>
      <c r="CY7" s="439"/>
      <c r="CZ7" s="439"/>
      <c r="DA7" s="440"/>
      <c r="DB7" s="438">
        <v>6445966</v>
      </c>
      <c r="DC7" s="439"/>
      <c r="DD7" s="439"/>
      <c r="DE7" s="439"/>
      <c r="DF7" s="439"/>
      <c r="DG7" s="439"/>
      <c r="DH7" s="439"/>
      <c r="DI7" s="440"/>
    </row>
    <row r="8" spans="1:119" ht="18.75" customHeight="1" thickBot="1">
      <c r="A8" s="181"/>
      <c r="B8" s="410"/>
      <c r="C8" s="411"/>
      <c r="D8" s="411"/>
      <c r="E8" s="412"/>
      <c r="F8" s="412"/>
      <c r="G8" s="412"/>
      <c r="H8" s="412"/>
      <c r="I8" s="412"/>
      <c r="J8" s="412"/>
      <c r="K8" s="412"/>
      <c r="L8" s="412"/>
      <c r="M8" s="412"/>
      <c r="N8" s="412"/>
      <c r="O8" s="412"/>
      <c r="P8" s="412"/>
      <c r="Q8" s="412"/>
      <c r="R8" s="415"/>
      <c r="S8" s="415"/>
      <c r="T8" s="415"/>
      <c r="U8" s="415"/>
      <c r="V8" s="416"/>
      <c r="W8" s="419"/>
      <c r="X8" s="420"/>
      <c r="Y8" s="420"/>
      <c r="Z8" s="420"/>
      <c r="AA8" s="420"/>
      <c r="AB8" s="411"/>
      <c r="AC8" s="427"/>
      <c r="AD8" s="428"/>
      <c r="AE8" s="428"/>
      <c r="AF8" s="428"/>
      <c r="AG8" s="428"/>
      <c r="AH8" s="428"/>
      <c r="AI8" s="428"/>
      <c r="AJ8" s="428"/>
      <c r="AK8" s="428"/>
      <c r="AL8" s="429"/>
      <c r="AM8" s="430" t="s">
        <v>110</v>
      </c>
      <c r="AN8" s="431"/>
      <c r="AO8" s="431"/>
      <c r="AP8" s="431"/>
      <c r="AQ8" s="431"/>
      <c r="AR8" s="431"/>
      <c r="AS8" s="431"/>
      <c r="AT8" s="432"/>
      <c r="AU8" s="433" t="s">
        <v>111</v>
      </c>
      <c r="AV8" s="434"/>
      <c r="AW8" s="434"/>
      <c r="AX8" s="434"/>
      <c r="AY8" s="435" t="s">
        <v>112</v>
      </c>
      <c r="AZ8" s="436"/>
      <c r="BA8" s="436"/>
      <c r="BB8" s="436"/>
      <c r="BC8" s="436"/>
      <c r="BD8" s="436"/>
      <c r="BE8" s="436"/>
      <c r="BF8" s="436"/>
      <c r="BG8" s="436"/>
      <c r="BH8" s="436"/>
      <c r="BI8" s="436"/>
      <c r="BJ8" s="436"/>
      <c r="BK8" s="436"/>
      <c r="BL8" s="436"/>
      <c r="BM8" s="437"/>
      <c r="BN8" s="438">
        <v>666486</v>
      </c>
      <c r="BO8" s="439"/>
      <c r="BP8" s="439"/>
      <c r="BQ8" s="439"/>
      <c r="BR8" s="439"/>
      <c r="BS8" s="439"/>
      <c r="BT8" s="439"/>
      <c r="BU8" s="440"/>
      <c r="BV8" s="438">
        <v>743803</v>
      </c>
      <c r="BW8" s="439"/>
      <c r="BX8" s="439"/>
      <c r="BY8" s="439"/>
      <c r="BZ8" s="439"/>
      <c r="CA8" s="439"/>
      <c r="CB8" s="439"/>
      <c r="CC8" s="440"/>
      <c r="CD8" s="441" t="s">
        <v>113</v>
      </c>
      <c r="CE8" s="442"/>
      <c r="CF8" s="442"/>
      <c r="CG8" s="442"/>
      <c r="CH8" s="442"/>
      <c r="CI8" s="442"/>
      <c r="CJ8" s="442"/>
      <c r="CK8" s="442"/>
      <c r="CL8" s="442"/>
      <c r="CM8" s="442"/>
      <c r="CN8" s="442"/>
      <c r="CO8" s="442"/>
      <c r="CP8" s="442"/>
      <c r="CQ8" s="442"/>
      <c r="CR8" s="442"/>
      <c r="CS8" s="443"/>
      <c r="CT8" s="447">
        <v>0.24</v>
      </c>
      <c r="CU8" s="448"/>
      <c r="CV8" s="448"/>
      <c r="CW8" s="448"/>
      <c r="CX8" s="448"/>
      <c r="CY8" s="448"/>
      <c r="CZ8" s="448"/>
      <c r="DA8" s="449"/>
      <c r="DB8" s="447">
        <v>0.25</v>
      </c>
      <c r="DC8" s="448"/>
      <c r="DD8" s="448"/>
      <c r="DE8" s="448"/>
      <c r="DF8" s="448"/>
      <c r="DG8" s="448"/>
      <c r="DH8" s="448"/>
      <c r="DI8" s="449"/>
    </row>
    <row r="9" spans="1:119" ht="18.75" customHeight="1" thickBot="1">
      <c r="A9" s="181"/>
      <c r="B9" s="401" t="s">
        <v>114</v>
      </c>
      <c r="C9" s="402"/>
      <c r="D9" s="402"/>
      <c r="E9" s="402"/>
      <c r="F9" s="402"/>
      <c r="G9" s="402"/>
      <c r="H9" s="402"/>
      <c r="I9" s="402"/>
      <c r="J9" s="402"/>
      <c r="K9" s="450"/>
      <c r="L9" s="451" t="s">
        <v>115</v>
      </c>
      <c r="M9" s="452"/>
      <c r="N9" s="452"/>
      <c r="O9" s="452"/>
      <c r="P9" s="452"/>
      <c r="Q9" s="453"/>
      <c r="R9" s="454">
        <v>13318</v>
      </c>
      <c r="S9" s="455"/>
      <c r="T9" s="455"/>
      <c r="U9" s="455"/>
      <c r="V9" s="456"/>
      <c r="W9" s="364" t="s">
        <v>116</v>
      </c>
      <c r="X9" s="365"/>
      <c r="Y9" s="365"/>
      <c r="Z9" s="365"/>
      <c r="AA9" s="365"/>
      <c r="AB9" s="365"/>
      <c r="AC9" s="365"/>
      <c r="AD9" s="365"/>
      <c r="AE9" s="365"/>
      <c r="AF9" s="365"/>
      <c r="AG9" s="365"/>
      <c r="AH9" s="365"/>
      <c r="AI9" s="365"/>
      <c r="AJ9" s="365"/>
      <c r="AK9" s="365"/>
      <c r="AL9" s="366"/>
      <c r="AM9" s="430" t="s">
        <v>117</v>
      </c>
      <c r="AN9" s="431"/>
      <c r="AO9" s="431"/>
      <c r="AP9" s="431"/>
      <c r="AQ9" s="431"/>
      <c r="AR9" s="431"/>
      <c r="AS9" s="431"/>
      <c r="AT9" s="432"/>
      <c r="AU9" s="433" t="s">
        <v>118</v>
      </c>
      <c r="AV9" s="434"/>
      <c r="AW9" s="434"/>
      <c r="AX9" s="434"/>
      <c r="AY9" s="435" t="s">
        <v>119</v>
      </c>
      <c r="AZ9" s="436"/>
      <c r="BA9" s="436"/>
      <c r="BB9" s="436"/>
      <c r="BC9" s="436"/>
      <c r="BD9" s="436"/>
      <c r="BE9" s="436"/>
      <c r="BF9" s="436"/>
      <c r="BG9" s="436"/>
      <c r="BH9" s="436"/>
      <c r="BI9" s="436"/>
      <c r="BJ9" s="436"/>
      <c r="BK9" s="436"/>
      <c r="BL9" s="436"/>
      <c r="BM9" s="437"/>
      <c r="BN9" s="438">
        <v>-77317</v>
      </c>
      <c r="BO9" s="439"/>
      <c r="BP9" s="439"/>
      <c r="BQ9" s="439"/>
      <c r="BR9" s="439"/>
      <c r="BS9" s="439"/>
      <c r="BT9" s="439"/>
      <c r="BU9" s="440"/>
      <c r="BV9" s="438">
        <v>267921</v>
      </c>
      <c r="BW9" s="439"/>
      <c r="BX9" s="439"/>
      <c r="BY9" s="439"/>
      <c r="BZ9" s="439"/>
      <c r="CA9" s="439"/>
      <c r="CB9" s="439"/>
      <c r="CC9" s="440"/>
      <c r="CD9" s="441" t="s">
        <v>120</v>
      </c>
      <c r="CE9" s="442"/>
      <c r="CF9" s="442"/>
      <c r="CG9" s="442"/>
      <c r="CH9" s="442"/>
      <c r="CI9" s="442"/>
      <c r="CJ9" s="442"/>
      <c r="CK9" s="442"/>
      <c r="CL9" s="442"/>
      <c r="CM9" s="442"/>
      <c r="CN9" s="442"/>
      <c r="CO9" s="442"/>
      <c r="CP9" s="442"/>
      <c r="CQ9" s="442"/>
      <c r="CR9" s="442"/>
      <c r="CS9" s="443"/>
      <c r="CT9" s="404">
        <v>15.2</v>
      </c>
      <c r="CU9" s="405"/>
      <c r="CV9" s="405"/>
      <c r="CW9" s="405"/>
      <c r="CX9" s="405"/>
      <c r="CY9" s="405"/>
      <c r="CZ9" s="405"/>
      <c r="DA9" s="406"/>
      <c r="DB9" s="404">
        <v>16</v>
      </c>
      <c r="DC9" s="405"/>
      <c r="DD9" s="405"/>
      <c r="DE9" s="405"/>
      <c r="DF9" s="405"/>
      <c r="DG9" s="405"/>
      <c r="DH9" s="405"/>
      <c r="DI9" s="406"/>
    </row>
    <row r="10" spans="1:119" ht="18.75" customHeight="1" thickBot="1">
      <c r="A10" s="181"/>
      <c r="B10" s="401"/>
      <c r="C10" s="402"/>
      <c r="D10" s="402"/>
      <c r="E10" s="402"/>
      <c r="F10" s="402"/>
      <c r="G10" s="402"/>
      <c r="H10" s="402"/>
      <c r="I10" s="402"/>
      <c r="J10" s="402"/>
      <c r="K10" s="450"/>
      <c r="L10" s="457" t="s">
        <v>121</v>
      </c>
      <c r="M10" s="431"/>
      <c r="N10" s="431"/>
      <c r="O10" s="431"/>
      <c r="P10" s="431"/>
      <c r="Q10" s="432"/>
      <c r="R10" s="458">
        <v>14819</v>
      </c>
      <c r="S10" s="459"/>
      <c r="T10" s="459"/>
      <c r="U10" s="459"/>
      <c r="V10" s="460"/>
      <c r="W10" s="395"/>
      <c r="X10" s="396"/>
      <c r="Y10" s="396"/>
      <c r="Z10" s="396"/>
      <c r="AA10" s="396"/>
      <c r="AB10" s="396"/>
      <c r="AC10" s="396"/>
      <c r="AD10" s="396"/>
      <c r="AE10" s="396"/>
      <c r="AF10" s="396"/>
      <c r="AG10" s="396"/>
      <c r="AH10" s="396"/>
      <c r="AI10" s="396"/>
      <c r="AJ10" s="396"/>
      <c r="AK10" s="396"/>
      <c r="AL10" s="399"/>
      <c r="AM10" s="430" t="s">
        <v>122</v>
      </c>
      <c r="AN10" s="431"/>
      <c r="AO10" s="431"/>
      <c r="AP10" s="431"/>
      <c r="AQ10" s="431"/>
      <c r="AR10" s="431"/>
      <c r="AS10" s="431"/>
      <c r="AT10" s="432"/>
      <c r="AU10" s="433" t="s">
        <v>123</v>
      </c>
      <c r="AV10" s="434"/>
      <c r="AW10" s="434"/>
      <c r="AX10" s="434"/>
      <c r="AY10" s="435" t="s">
        <v>124</v>
      </c>
      <c r="AZ10" s="436"/>
      <c r="BA10" s="436"/>
      <c r="BB10" s="436"/>
      <c r="BC10" s="436"/>
      <c r="BD10" s="436"/>
      <c r="BE10" s="436"/>
      <c r="BF10" s="436"/>
      <c r="BG10" s="436"/>
      <c r="BH10" s="436"/>
      <c r="BI10" s="436"/>
      <c r="BJ10" s="436"/>
      <c r="BK10" s="436"/>
      <c r="BL10" s="436"/>
      <c r="BM10" s="437"/>
      <c r="BN10" s="438">
        <v>1261</v>
      </c>
      <c r="BO10" s="439"/>
      <c r="BP10" s="439"/>
      <c r="BQ10" s="439"/>
      <c r="BR10" s="439"/>
      <c r="BS10" s="439"/>
      <c r="BT10" s="439"/>
      <c r="BU10" s="440"/>
      <c r="BV10" s="438">
        <v>1741</v>
      </c>
      <c r="BW10" s="439"/>
      <c r="BX10" s="439"/>
      <c r="BY10" s="439"/>
      <c r="BZ10" s="439"/>
      <c r="CA10" s="439"/>
      <c r="CB10" s="439"/>
      <c r="CC10" s="440"/>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401"/>
      <c r="C11" s="402"/>
      <c r="D11" s="402"/>
      <c r="E11" s="402"/>
      <c r="F11" s="402"/>
      <c r="G11" s="402"/>
      <c r="H11" s="402"/>
      <c r="I11" s="402"/>
      <c r="J11" s="402"/>
      <c r="K11" s="450"/>
      <c r="L11" s="461" t="s">
        <v>126</v>
      </c>
      <c r="M11" s="462"/>
      <c r="N11" s="462"/>
      <c r="O11" s="462"/>
      <c r="P11" s="462"/>
      <c r="Q11" s="463"/>
      <c r="R11" s="464" t="s">
        <v>127</v>
      </c>
      <c r="S11" s="465"/>
      <c r="T11" s="465"/>
      <c r="U11" s="465"/>
      <c r="V11" s="466"/>
      <c r="W11" s="395"/>
      <c r="X11" s="396"/>
      <c r="Y11" s="396"/>
      <c r="Z11" s="396"/>
      <c r="AA11" s="396"/>
      <c r="AB11" s="396"/>
      <c r="AC11" s="396"/>
      <c r="AD11" s="396"/>
      <c r="AE11" s="396"/>
      <c r="AF11" s="396"/>
      <c r="AG11" s="396"/>
      <c r="AH11" s="396"/>
      <c r="AI11" s="396"/>
      <c r="AJ11" s="396"/>
      <c r="AK11" s="396"/>
      <c r="AL11" s="399"/>
      <c r="AM11" s="430" t="s">
        <v>128</v>
      </c>
      <c r="AN11" s="431"/>
      <c r="AO11" s="431"/>
      <c r="AP11" s="431"/>
      <c r="AQ11" s="431"/>
      <c r="AR11" s="431"/>
      <c r="AS11" s="431"/>
      <c r="AT11" s="432"/>
      <c r="AU11" s="433" t="s">
        <v>123</v>
      </c>
      <c r="AV11" s="434"/>
      <c r="AW11" s="434"/>
      <c r="AX11" s="434"/>
      <c r="AY11" s="435" t="s">
        <v>129</v>
      </c>
      <c r="AZ11" s="436"/>
      <c r="BA11" s="436"/>
      <c r="BB11" s="436"/>
      <c r="BC11" s="436"/>
      <c r="BD11" s="436"/>
      <c r="BE11" s="436"/>
      <c r="BF11" s="436"/>
      <c r="BG11" s="436"/>
      <c r="BH11" s="436"/>
      <c r="BI11" s="436"/>
      <c r="BJ11" s="436"/>
      <c r="BK11" s="436"/>
      <c r="BL11" s="436"/>
      <c r="BM11" s="437"/>
      <c r="BN11" s="438">
        <v>0</v>
      </c>
      <c r="BO11" s="439"/>
      <c r="BP11" s="439"/>
      <c r="BQ11" s="439"/>
      <c r="BR11" s="439"/>
      <c r="BS11" s="439"/>
      <c r="BT11" s="439"/>
      <c r="BU11" s="440"/>
      <c r="BV11" s="438">
        <v>0</v>
      </c>
      <c r="BW11" s="439"/>
      <c r="BX11" s="439"/>
      <c r="BY11" s="439"/>
      <c r="BZ11" s="439"/>
      <c r="CA11" s="439"/>
      <c r="CB11" s="439"/>
      <c r="CC11" s="440"/>
      <c r="CD11" s="441" t="s">
        <v>130</v>
      </c>
      <c r="CE11" s="442"/>
      <c r="CF11" s="442"/>
      <c r="CG11" s="442"/>
      <c r="CH11" s="442"/>
      <c r="CI11" s="442"/>
      <c r="CJ11" s="442"/>
      <c r="CK11" s="442"/>
      <c r="CL11" s="442"/>
      <c r="CM11" s="442"/>
      <c r="CN11" s="442"/>
      <c r="CO11" s="442"/>
      <c r="CP11" s="442"/>
      <c r="CQ11" s="442"/>
      <c r="CR11" s="442"/>
      <c r="CS11" s="443"/>
      <c r="CT11" s="447" t="s">
        <v>131</v>
      </c>
      <c r="CU11" s="448"/>
      <c r="CV11" s="448"/>
      <c r="CW11" s="448"/>
      <c r="CX11" s="448"/>
      <c r="CY11" s="448"/>
      <c r="CZ11" s="448"/>
      <c r="DA11" s="449"/>
      <c r="DB11" s="447" t="s">
        <v>132</v>
      </c>
      <c r="DC11" s="448"/>
      <c r="DD11" s="448"/>
      <c r="DE11" s="448"/>
      <c r="DF11" s="448"/>
      <c r="DG11" s="448"/>
      <c r="DH11" s="448"/>
      <c r="DI11" s="449"/>
    </row>
    <row r="12" spans="1:119" ht="18.75" customHeight="1">
      <c r="A12" s="181"/>
      <c r="B12" s="467" t="s">
        <v>133</v>
      </c>
      <c r="C12" s="468"/>
      <c r="D12" s="468"/>
      <c r="E12" s="468"/>
      <c r="F12" s="468"/>
      <c r="G12" s="468"/>
      <c r="H12" s="468"/>
      <c r="I12" s="468"/>
      <c r="J12" s="468"/>
      <c r="K12" s="469"/>
      <c r="L12" s="476" t="s">
        <v>134</v>
      </c>
      <c r="M12" s="477"/>
      <c r="N12" s="477"/>
      <c r="O12" s="477"/>
      <c r="P12" s="477"/>
      <c r="Q12" s="478"/>
      <c r="R12" s="479">
        <v>13416</v>
      </c>
      <c r="S12" s="480"/>
      <c r="T12" s="480"/>
      <c r="U12" s="480"/>
      <c r="V12" s="481"/>
      <c r="W12" s="482" t="s">
        <v>1</v>
      </c>
      <c r="X12" s="434"/>
      <c r="Y12" s="434"/>
      <c r="Z12" s="434"/>
      <c r="AA12" s="434"/>
      <c r="AB12" s="483"/>
      <c r="AC12" s="484" t="s">
        <v>135</v>
      </c>
      <c r="AD12" s="485"/>
      <c r="AE12" s="485"/>
      <c r="AF12" s="485"/>
      <c r="AG12" s="486"/>
      <c r="AH12" s="484" t="s">
        <v>136</v>
      </c>
      <c r="AI12" s="485"/>
      <c r="AJ12" s="485"/>
      <c r="AK12" s="485"/>
      <c r="AL12" s="487"/>
      <c r="AM12" s="430" t="s">
        <v>137</v>
      </c>
      <c r="AN12" s="431"/>
      <c r="AO12" s="431"/>
      <c r="AP12" s="431"/>
      <c r="AQ12" s="431"/>
      <c r="AR12" s="431"/>
      <c r="AS12" s="431"/>
      <c r="AT12" s="432"/>
      <c r="AU12" s="433" t="s">
        <v>138</v>
      </c>
      <c r="AV12" s="434"/>
      <c r="AW12" s="434"/>
      <c r="AX12" s="434"/>
      <c r="AY12" s="435" t="s">
        <v>139</v>
      </c>
      <c r="AZ12" s="436"/>
      <c r="BA12" s="436"/>
      <c r="BB12" s="436"/>
      <c r="BC12" s="436"/>
      <c r="BD12" s="436"/>
      <c r="BE12" s="436"/>
      <c r="BF12" s="436"/>
      <c r="BG12" s="436"/>
      <c r="BH12" s="436"/>
      <c r="BI12" s="436"/>
      <c r="BJ12" s="436"/>
      <c r="BK12" s="436"/>
      <c r="BL12" s="436"/>
      <c r="BM12" s="437"/>
      <c r="BN12" s="438">
        <v>60000</v>
      </c>
      <c r="BO12" s="439"/>
      <c r="BP12" s="439"/>
      <c r="BQ12" s="439"/>
      <c r="BR12" s="439"/>
      <c r="BS12" s="439"/>
      <c r="BT12" s="439"/>
      <c r="BU12" s="440"/>
      <c r="BV12" s="438">
        <v>120000</v>
      </c>
      <c r="BW12" s="439"/>
      <c r="BX12" s="439"/>
      <c r="BY12" s="439"/>
      <c r="BZ12" s="439"/>
      <c r="CA12" s="439"/>
      <c r="CB12" s="439"/>
      <c r="CC12" s="440"/>
      <c r="CD12" s="441" t="s">
        <v>140</v>
      </c>
      <c r="CE12" s="442"/>
      <c r="CF12" s="442"/>
      <c r="CG12" s="442"/>
      <c r="CH12" s="442"/>
      <c r="CI12" s="442"/>
      <c r="CJ12" s="442"/>
      <c r="CK12" s="442"/>
      <c r="CL12" s="442"/>
      <c r="CM12" s="442"/>
      <c r="CN12" s="442"/>
      <c r="CO12" s="442"/>
      <c r="CP12" s="442"/>
      <c r="CQ12" s="442"/>
      <c r="CR12" s="442"/>
      <c r="CS12" s="443"/>
      <c r="CT12" s="447" t="s">
        <v>132</v>
      </c>
      <c r="CU12" s="448"/>
      <c r="CV12" s="448"/>
      <c r="CW12" s="448"/>
      <c r="CX12" s="448"/>
      <c r="CY12" s="448"/>
      <c r="CZ12" s="448"/>
      <c r="DA12" s="449"/>
      <c r="DB12" s="447" t="s">
        <v>141</v>
      </c>
      <c r="DC12" s="448"/>
      <c r="DD12" s="448"/>
      <c r="DE12" s="448"/>
      <c r="DF12" s="448"/>
      <c r="DG12" s="448"/>
      <c r="DH12" s="448"/>
      <c r="DI12" s="449"/>
    </row>
    <row r="13" spans="1:119" ht="18.75" customHeight="1">
      <c r="A13" s="181"/>
      <c r="B13" s="470"/>
      <c r="C13" s="471"/>
      <c r="D13" s="471"/>
      <c r="E13" s="471"/>
      <c r="F13" s="471"/>
      <c r="G13" s="471"/>
      <c r="H13" s="471"/>
      <c r="I13" s="471"/>
      <c r="J13" s="471"/>
      <c r="K13" s="472"/>
      <c r="L13" s="190"/>
      <c r="M13" s="498" t="s">
        <v>142</v>
      </c>
      <c r="N13" s="499"/>
      <c r="O13" s="499"/>
      <c r="P13" s="499"/>
      <c r="Q13" s="500"/>
      <c r="R13" s="491">
        <v>13270</v>
      </c>
      <c r="S13" s="492"/>
      <c r="T13" s="492"/>
      <c r="U13" s="492"/>
      <c r="V13" s="493"/>
      <c r="W13" s="417" t="s">
        <v>143</v>
      </c>
      <c r="X13" s="418"/>
      <c r="Y13" s="418"/>
      <c r="Z13" s="418"/>
      <c r="AA13" s="418"/>
      <c r="AB13" s="408"/>
      <c r="AC13" s="458">
        <v>790</v>
      </c>
      <c r="AD13" s="459"/>
      <c r="AE13" s="459"/>
      <c r="AF13" s="459"/>
      <c r="AG13" s="501"/>
      <c r="AH13" s="458">
        <v>1184</v>
      </c>
      <c r="AI13" s="459"/>
      <c r="AJ13" s="459"/>
      <c r="AK13" s="459"/>
      <c r="AL13" s="460"/>
      <c r="AM13" s="430" t="s">
        <v>144</v>
      </c>
      <c r="AN13" s="431"/>
      <c r="AO13" s="431"/>
      <c r="AP13" s="431"/>
      <c r="AQ13" s="431"/>
      <c r="AR13" s="431"/>
      <c r="AS13" s="431"/>
      <c r="AT13" s="432"/>
      <c r="AU13" s="433" t="s">
        <v>123</v>
      </c>
      <c r="AV13" s="434"/>
      <c r="AW13" s="434"/>
      <c r="AX13" s="434"/>
      <c r="AY13" s="435" t="s">
        <v>145</v>
      </c>
      <c r="AZ13" s="436"/>
      <c r="BA13" s="436"/>
      <c r="BB13" s="436"/>
      <c r="BC13" s="436"/>
      <c r="BD13" s="436"/>
      <c r="BE13" s="436"/>
      <c r="BF13" s="436"/>
      <c r="BG13" s="436"/>
      <c r="BH13" s="436"/>
      <c r="BI13" s="436"/>
      <c r="BJ13" s="436"/>
      <c r="BK13" s="436"/>
      <c r="BL13" s="436"/>
      <c r="BM13" s="437"/>
      <c r="BN13" s="438">
        <v>-136056</v>
      </c>
      <c r="BO13" s="439"/>
      <c r="BP13" s="439"/>
      <c r="BQ13" s="439"/>
      <c r="BR13" s="439"/>
      <c r="BS13" s="439"/>
      <c r="BT13" s="439"/>
      <c r="BU13" s="440"/>
      <c r="BV13" s="438">
        <v>149662</v>
      </c>
      <c r="BW13" s="439"/>
      <c r="BX13" s="439"/>
      <c r="BY13" s="439"/>
      <c r="BZ13" s="439"/>
      <c r="CA13" s="439"/>
      <c r="CB13" s="439"/>
      <c r="CC13" s="440"/>
      <c r="CD13" s="441" t="s">
        <v>146</v>
      </c>
      <c r="CE13" s="442"/>
      <c r="CF13" s="442"/>
      <c r="CG13" s="442"/>
      <c r="CH13" s="442"/>
      <c r="CI13" s="442"/>
      <c r="CJ13" s="442"/>
      <c r="CK13" s="442"/>
      <c r="CL13" s="442"/>
      <c r="CM13" s="442"/>
      <c r="CN13" s="442"/>
      <c r="CO13" s="442"/>
      <c r="CP13" s="442"/>
      <c r="CQ13" s="442"/>
      <c r="CR13" s="442"/>
      <c r="CS13" s="443"/>
      <c r="CT13" s="404">
        <v>11.1</v>
      </c>
      <c r="CU13" s="405"/>
      <c r="CV13" s="405"/>
      <c r="CW13" s="405"/>
      <c r="CX13" s="405"/>
      <c r="CY13" s="405"/>
      <c r="CZ13" s="405"/>
      <c r="DA13" s="406"/>
      <c r="DB13" s="404">
        <v>11</v>
      </c>
      <c r="DC13" s="405"/>
      <c r="DD13" s="405"/>
      <c r="DE13" s="405"/>
      <c r="DF13" s="405"/>
      <c r="DG13" s="405"/>
      <c r="DH13" s="405"/>
      <c r="DI13" s="406"/>
    </row>
    <row r="14" spans="1:119" ht="18.75" customHeight="1" thickBot="1">
      <c r="A14" s="181"/>
      <c r="B14" s="470"/>
      <c r="C14" s="471"/>
      <c r="D14" s="471"/>
      <c r="E14" s="471"/>
      <c r="F14" s="471"/>
      <c r="G14" s="471"/>
      <c r="H14" s="471"/>
      <c r="I14" s="471"/>
      <c r="J14" s="471"/>
      <c r="K14" s="472"/>
      <c r="L14" s="488" t="s">
        <v>147</v>
      </c>
      <c r="M14" s="489"/>
      <c r="N14" s="489"/>
      <c r="O14" s="489"/>
      <c r="P14" s="489"/>
      <c r="Q14" s="490"/>
      <c r="R14" s="491">
        <v>13634</v>
      </c>
      <c r="S14" s="492"/>
      <c r="T14" s="492"/>
      <c r="U14" s="492"/>
      <c r="V14" s="493"/>
      <c r="W14" s="397"/>
      <c r="X14" s="398"/>
      <c r="Y14" s="398"/>
      <c r="Z14" s="398"/>
      <c r="AA14" s="398"/>
      <c r="AB14" s="387"/>
      <c r="AC14" s="494">
        <v>12.4</v>
      </c>
      <c r="AD14" s="495"/>
      <c r="AE14" s="495"/>
      <c r="AF14" s="495"/>
      <c r="AG14" s="496"/>
      <c r="AH14" s="494">
        <v>16</v>
      </c>
      <c r="AI14" s="495"/>
      <c r="AJ14" s="495"/>
      <c r="AK14" s="495"/>
      <c r="AL14" s="497"/>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438"/>
      <c r="BO14" s="439"/>
      <c r="BP14" s="439"/>
      <c r="BQ14" s="439"/>
      <c r="BR14" s="439"/>
      <c r="BS14" s="439"/>
      <c r="BT14" s="439"/>
      <c r="BU14" s="440"/>
      <c r="BV14" s="438"/>
      <c r="BW14" s="439"/>
      <c r="BX14" s="439"/>
      <c r="BY14" s="439"/>
      <c r="BZ14" s="439"/>
      <c r="CA14" s="439"/>
      <c r="CB14" s="439"/>
      <c r="CC14" s="440"/>
      <c r="CD14" s="502" t="s">
        <v>148</v>
      </c>
      <c r="CE14" s="503"/>
      <c r="CF14" s="503"/>
      <c r="CG14" s="503"/>
      <c r="CH14" s="503"/>
      <c r="CI14" s="503"/>
      <c r="CJ14" s="503"/>
      <c r="CK14" s="503"/>
      <c r="CL14" s="503"/>
      <c r="CM14" s="503"/>
      <c r="CN14" s="503"/>
      <c r="CO14" s="503"/>
      <c r="CP14" s="503"/>
      <c r="CQ14" s="503"/>
      <c r="CR14" s="503"/>
      <c r="CS14" s="504"/>
      <c r="CT14" s="505">
        <v>28.2</v>
      </c>
      <c r="CU14" s="506"/>
      <c r="CV14" s="506"/>
      <c r="CW14" s="506"/>
      <c r="CX14" s="506"/>
      <c r="CY14" s="506"/>
      <c r="CZ14" s="506"/>
      <c r="DA14" s="507"/>
      <c r="DB14" s="505">
        <v>65</v>
      </c>
      <c r="DC14" s="506"/>
      <c r="DD14" s="506"/>
      <c r="DE14" s="506"/>
      <c r="DF14" s="506"/>
      <c r="DG14" s="506"/>
      <c r="DH14" s="506"/>
      <c r="DI14" s="507"/>
    </row>
    <row r="15" spans="1:119" ht="18.75" customHeight="1">
      <c r="A15" s="181"/>
      <c r="B15" s="470"/>
      <c r="C15" s="471"/>
      <c r="D15" s="471"/>
      <c r="E15" s="471"/>
      <c r="F15" s="471"/>
      <c r="G15" s="471"/>
      <c r="H15" s="471"/>
      <c r="I15" s="471"/>
      <c r="J15" s="471"/>
      <c r="K15" s="472"/>
      <c r="L15" s="190"/>
      <c r="M15" s="498" t="s">
        <v>142</v>
      </c>
      <c r="N15" s="499"/>
      <c r="O15" s="499"/>
      <c r="P15" s="499"/>
      <c r="Q15" s="500"/>
      <c r="R15" s="491">
        <v>13525</v>
      </c>
      <c r="S15" s="492"/>
      <c r="T15" s="492"/>
      <c r="U15" s="492"/>
      <c r="V15" s="493"/>
      <c r="W15" s="417" t="s">
        <v>149</v>
      </c>
      <c r="X15" s="418"/>
      <c r="Y15" s="418"/>
      <c r="Z15" s="418"/>
      <c r="AA15" s="418"/>
      <c r="AB15" s="408"/>
      <c r="AC15" s="458">
        <v>1511</v>
      </c>
      <c r="AD15" s="459"/>
      <c r="AE15" s="459"/>
      <c r="AF15" s="459"/>
      <c r="AG15" s="501"/>
      <c r="AH15" s="458">
        <v>1782</v>
      </c>
      <c r="AI15" s="459"/>
      <c r="AJ15" s="459"/>
      <c r="AK15" s="459"/>
      <c r="AL15" s="460"/>
      <c r="AM15" s="430"/>
      <c r="AN15" s="431"/>
      <c r="AO15" s="431"/>
      <c r="AP15" s="431"/>
      <c r="AQ15" s="431"/>
      <c r="AR15" s="431"/>
      <c r="AS15" s="431"/>
      <c r="AT15" s="432"/>
      <c r="AU15" s="433"/>
      <c r="AV15" s="434"/>
      <c r="AW15" s="434"/>
      <c r="AX15" s="434"/>
      <c r="AY15" s="367" t="s">
        <v>150</v>
      </c>
      <c r="AZ15" s="368"/>
      <c r="BA15" s="368"/>
      <c r="BB15" s="368"/>
      <c r="BC15" s="368"/>
      <c r="BD15" s="368"/>
      <c r="BE15" s="368"/>
      <c r="BF15" s="368"/>
      <c r="BG15" s="368"/>
      <c r="BH15" s="368"/>
      <c r="BI15" s="368"/>
      <c r="BJ15" s="368"/>
      <c r="BK15" s="368"/>
      <c r="BL15" s="368"/>
      <c r="BM15" s="369"/>
      <c r="BN15" s="370">
        <v>1422522</v>
      </c>
      <c r="BO15" s="371"/>
      <c r="BP15" s="371"/>
      <c r="BQ15" s="371"/>
      <c r="BR15" s="371"/>
      <c r="BS15" s="371"/>
      <c r="BT15" s="371"/>
      <c r="BU15" s="372"/>
      <c r="BV15" s="370">
        <v>1391927</v>
      </c>
      <c r="BW15" s="371"/>
      <c r="BX15" s="371"/>
      <c r="BY15" s="371"/>
      <c r="BZ15" s="371"/>
      <c r="CA15" s="371"/>
      <c r="CB15" s="371"/>
      <c r="CC15" s="372"/>
      <c r="CD15" s="508" t="s">
        <v>151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c r="A16" s="181"/>
      <c r="B16" s="470"/>
      <c r="C16" s="471"/>
      <c r="D16" s="471"/>
      <c r="E16" s="471"/>
      <c r="F16" s="471"/>
      <c r="G16" s="471"/>
      <c r="H16" s="471"/>
      <c r="I16" s="471"/>
      <c r="J16" s="471"/>
      <c r="K16" s="472"/>
      <c r="L16" s="488" t="s">
        <v>152</v>
      </c>
      <c r="M16" s="511"/>
      <c r="N16" s="511"/>
      <c r="O16" s="511"/>
      <c r="P16" s="511"/>
      <c r="Q16" s="512"/>
      <c r="R16" s="513" t="s">
        <v>153</v>
      </c>
      <c r="S16" s="514"/>
      <c r="T16" s="514"/>
      <c r="U16" s="514"/>
      <c r="V16" s="515"/>
      <c r="W16" s="397"/>
      <c r="X16" s="398"/>
      <c r="Y16" s="398"/>
      <c r="Z16" s="398"/>
      <c r="AA16" s="398"/>
      <c r="AB16" s="387"/>
      <c r="AC16" s="494">
        <v>23.7</v>
      </c>
      <c r="AD16" s="495"/>
      <c r="AE16" s="495"/>
      <c r="AF16" s="495"/>
      <c r="AG16" s="496"/>
      <c r="AH16" s="494">
        <v>24.1</v>
      </c>
      <c r="AI16" s="495"/>
      <c r="AJ16" s="495"/>
      <c r="AK16" s="495"/>
      <c r="AL16" s="497"/>
      <c r="AM16" s="430"/>
      <c r="AN16" s="431"/>
      <c r="AO16" s="431"/>
      <c r="AP16" s="431"/>
      <c r="AQ16" s="431"/>
      <c r="AR16" s="431"/>
      <c r="AS16" s="431"/>
      <c r="AT16" s="432"/>
      <c r="AU16" s="433"/>
      <c r="AV16" s="434"/>
      <c r="AW16" s="434"/>
      <c r="AX16" s="434"/>
      <c r="AY16" s="435" t="s">
        <v>154</v>
      </c>
      <c r="AZ16" s="436"/>
      <c r="BA16" s="436"/>
      <c r="BB16" s="436"/>
      <c r="BC16" s="436"/>
      <c r="BD16" s="436"/>
      <c r="BE16" s="436"/>
      <c r="BF16" s="436"/>
      <c r="BG16" s="436"/>
      <c r="BH16" s="436"/>
      <c r="BI16" s="436"/>
      <c r="BJ16" s="436"/>
      <c r="BK16" s="436"/>
      <c r="BL16" s="436"/>
      <c r="BM16" s="437"/>
      <c r="BN16" s="438">
        <v>5926141</v>
      </c>
      <c r="BO16" s="439"/>
      <c r="BP16" s="439"/>
      <c r="BQ16" s="439"/>
      <c r="BR16" s="439"/>
      <c r="BS16" s="439"/>
      <c r="BT16" s="439"/>
      <c r="BU16" s="440"/>
      <c r="BV16" s="438">
        <v>5911253</v>
      </c>
      <c r="BW16" s="439"/>
      <c r="BX16" s="439"/>
      <c r="BY16" s="439"/>
      <c r="BZ16" s="439"/>
      <c r="CA16" s="439"/>
      <c r="CB16" s="439"/>
      <c r="CC16" s="440"/>
      <c r="CD16" s="194"/>
      <c r="CE16" s="519"/>
      <c r="CF16" s="519"/>
      <c r="CG16" s="519"/>
      <c r="CH16" s="519"/>
      <c r="CI16" s="519"/>
      <c r="CJ16" s="519"/>
      <c r="CK16" s="519"/>
      <c r="CL16" s="519"/>
      <c r="CM16" s="519"/>
      <c r="CN16" s="519"/>
      <c r="CO16" s="519"/>
      <c r="CP16" s="519"/>
      <c r="CQ16" s="519"/>
      <c r="CR16" s="519"/>
      <c r="CS16" s="520"/>
      <c r="CT16" s="404"/>
      <c r="CU16" s="405"/>
      <c r="CV16" s="405"/>
      <c r="CW16" s="405"/>
      <c r="CX16" s="405"/>
      <c r="CY16" s="405"/>
      <c r="CZ16" s="405"/>
      <c r="DA16" s="406"/>
      <c r="DB16" s="404"/>
      <c r="DC16" s="405"/>
      <c r="DD16" s="405"/>
      <c r="DE16" s="405"/>
      <c r="DF16" s="405"/>
      <c r="DG16" s="405"/>
      <c r="DH16" s="405"/>
      <c r="DI16" s="406"/>
    </row>
    <row r="17" spans="1:113" ht="18.75" customHeight="1" thickBot="1">
      <c r="A17" s="181"/>
      <c r="B17" s="473"/>
      <c r="C17" s="474"/>
      <c r="D17" s="474"/>
      <c r="E17" s="474"/>
      <c r="F17" s="474"/>
      <c r="G17" s="474"/>
      <c r="H17" s="474"/>
      <c r="I17" s="474"/>
      <c r="J17" s="474"/>
      <c r="K17" s="475"/>
      <c r="L17" s="195"/>
      <c r="M17" s="516" t="s">
        <v>155</v>
      </c>
      <c r="N17" s="517"/>
      <c r="O17" s="517"/>
      <c r="P17" s="517"/>
      <c r="Q17" s="518"/>
      <c r="R17" s="513" t="s">
        <v>156</v>
      </c>
      <c r="S17" s="514"/>
      <c r="T17" s="514"/>
      <c r="U17" s="514"/>
      <c r="V17" s="515"/>
      <c r="W17" s="417" t="s">
        <v>157</v>
      </c>
      <c r="X17" s="418"/>
      <c r="Y17" s="418"/>
      <c r="Z17" s="418"/>
      <c r="AA17" s="418"/>
      <c r="AB17" s="408"/>
      <c r="AC17" s="458">
        <v>4079</v>
      </c>
      <c r="AD17" s="459"/>
      <c r="AE17" s="459"/>
      <c r="AF17" s="459"/>
      <c r="AG17" s="501"/>
      <c r="AH17" s="458">
        <v>4421</v>
      </c>
      <c r="AI17" s="459"/>
      <c r="AJ17" s="459"/>
      <c r="AK17" s="459"/>
      <c r="AL17" s="460"/>
      <c r="AM17" s="430"/>
      <c r="AN17" s="431"/>
      <c r="AO17" s="431"/>
      <c r="AP17" s="431"/>
      <c r="AQ17" s="431"/>
      <c r="AR17" s="431"/>
      <c r="AS17" s="431"/>
      <c r="AT17" s="432"/>
      <c r="AU17" s="433"/>
      <c r="AV17" s="434"/>
      <c r="AW17" s="434"/>
      <c r="AX17" s="434"/>
      <c r="AY17" s="435" t="s">
        <v>158</v>
      </c>
      <c r="AZ17" s="436"/>
      <c r="BA17" s="436"/>
      <c r="BB17" s="436"/>
      <c r="BC17" s="436"/>
      <c r="BD17" s="436"/>
      <c r="BE17" s="436"/>
      <c r="BF17" s="436"/>
      <c r="BG17" s="436"/>
      <c r="BH17" s="436"/>
      <c r="BI17" s="436"/>
      <c r="BJ17" s="436"/>
      <c r="BK17" s="436"/>
      <c r="BL17" s="436"/>
      <c r="BM17" s="437"/>
      <c r="BN17" s="438">
        <v>1775958</v>
      </c>
      <c r="BO17" s="439"/>
      <c r="BP17" s="439"/>
      <c r="BQ17" s="439"/>
      <c r="BR17" s="439"/>
      <c r="BS17" s="439"/>
      <c r="BT17" s="439"/>
      <c r="BU17" s="440"/>
      <c r="BV17" s="438">
        <v>1734389</v>
      </c>
      <c r="BW17" s="439"/>
      <c r="BX17" s="439"/>
      <c r="BY17" s="439"/>
      <c r="BZ17" s="439"/>
      <c r="CA17" s="439"/>
      <c r="CB17" s="439"/>
      <c r="CC17" s="440"/>
      <c r="CD17" s="194"/>
      <c r="CE17" s="519"/>
      <c r="CF17" s="519"/>
      <c r="CG17" s="519"/>
      <c r="CH17" s="519"/>
      <c r="CI17" s="519"/>
      <c r="CJ17" s="519"/>
      <c r="CK17" s="519"/>
      <c r="CL17" s="519"/>
      <c r="CM17" s="519"/>
      <c r="CN17" s="519"/>
      <c r="CO17" s="519"/>
      <c r="CP17" s="519"/>
      <c r="CQ17" s="519"/>
      <c r="CR17" s="519"/>
      <c r="CS17" s="520"/>
      <c r="CT17" s="404"/>
      <c r="CU17" s="405"/>
      <c r="CV17" s="405"/>
      <c r="CW17" s="405"/>
      <c r="CX17" s="405"/>
      <c r="CY17" s="405"/>
      <c r="CZ17" s="405"/>
      <c r="DA17" s="406"/>
      <c r="DB17" s="404"/>
      <c r="DC17" s="405"/>
      <c r="DD17" s="405"/>
      <c r="DE17" s="405"/>
      <c r="DF17" s="405"/>
      <c r="DG17" s="405"/>
      <c r="DH17" s="405"/>
      <c r="DI17" s="406"/>
    </row>
    <row r="18" spans="1:113" ht="18.75" customHeight="1" thickBot="1">
      <c r="A18" s="181"/>
      <c r="B18" s="521" t="s">
        <v>159</v>
      </c>
      <c r="C18" s="450"/>
      <c r="D18" s="450"/>
      <c r="E18" s="522"/>
      <c r="F18" s="522"/>
      <c r="G18" s="522"/>
      <c r="H18" s="522"/>
      <c r="I18" s="522"/>
      <c r="J18" s="522"/>
      <c r="K18" s="522"/>
      <c r="L18" s="523">
        <v>241.01</v>
      </c>
      <c r="M18" s="523"/>
      <c r="N18" s="523"/>
      <c r="O18" s="523"/>
      <c r="P18" s="523"/>
      <c r="Q18" s="523"/>
      <c r="R18" s="524"/>
      <c r="S18" s="524"/>
      <c r="T18" s="524"/>
      <c r="U18" s="524"/>
      <c r="V18" s="525"/>
      <c r="W18" s="419"/>
      <c r="X18" s="420"/>
      <c r="Y18" s="420"/>
      <c r="Z18" s="420"/>
      <c r="AA18" s="420"/>
      <c r="AB18" s="411"/>
      <c r="AC18" s="526">
        <v>63.9</v>
      </c>
      <c r="AD18" s="527"/>
      <c r="AE18" s="527"/>
      <c r="AF18" s="527"/>
      <c r="AG18" s="528"/>
      <c r="AH18" s="526">
        <v>59.8</v>
      </c>
      <c r="AI18" s="527"/>
      <c r="AJ18" s="527"/>
      <c r="AK18" s="527"/>
      <c r="AL18" s="529"/>
      <c r="AM18" s="430"/>
      <c r="AN18" s="431"/>
      <c r="AO18" s="431"/>
      <c r="AP18" s="431"/>
      <c r="AQ18" s="431"/>
      <c r="AR18" s="431"/>
      <c r="AS18" s="431"/>
      <c r="AT18" s="432"/>
      <c r="AU18" s="433"/>
      <c r="AV18" s="434"/>
      <c r="AW18" s="434"/>
      <c r="AX18" s="434"/>
      <c r="AY18" s="435" t="s">
        <v>160</v>
      </c>
      <c r="AZ18" s="436"/>
      <c r="BA18" s="436"/>
      <c r="BB18" s="436"/>
      <c r="BC18" s="436"/>
      <c r="BD18" s="436"/>
      <c r="BE18" s="436"/>
      <c r="BF18" s="436"/>
      <c r="BG18" s="436"/>
      <c r="BH18" s="436"/>
      <c r="BI18" s="436"/>
      <c r="BJ18" s="436"/>
      <c r="BK18" s="436"/>
      <c r="BL18" s="436"/>
      <c r="BM18" s="437"/>
      <c r="BN18" s="438">
        <v>5592677</v>
      </c>
      <c r="BO18" s="439"/>
      <c r="BP18" s="439"/>
      <c r="BQ18" s="439"/>
      <c r="BR18" s="439"/>
      <c r="BS18" s="439"/>
      <c r="BT18" s="439"/>
      <c r="BU18" s="440"/>
      <c r="BV18" s="438">
        <v>5526558</v>
      </c>
      <c r="BW18" s="439"/>
      <c r="BX18" s="439"/>
      <c r="BY18" s="439"/>
      <c r="BZ18" s="439"/>
      <c r="CA18" s="439"/>
      <c r="CB18" s="439"/>
      <c r="CC18" s="440"/>
      <c r="CD18" s="194"/>
      <c r="CE18" s="519"/>
      <c r="CF18" s="519"/>
      <c r="CG18" s="519"/>
      <c r="CH18" s="519"/>
      <c r="CI18" s="519"/>
      <c r="CJ18" s="519"/>
      <c r="CK18" s="519"/>
      <c r="CL18" s="519"/>
      <c r="CM18" s="519"/>
      <c r="CN18" s="519"/>
      <c r="CO18" s="519"/>
      <c r="CP18" s="519"/>
      <c r="CQ18" s="519"/>
      <c r="CR18" s="519"/>
      <c r="CS18" s="520"/>
      <c r="CT18" s="404"/>
      <c r="CU18" s="405"/>
      <c r="CV18" s="405"/>
      <c r="CW18" s="405"/>
      <c r="CX18" s="405"/>
      <c r="CY18" s="405"/>
      <c r="CZ18" s="405"/>
      <c r="DA18" s="406"/>
      <c r="DB18" s="404"/>
      <c r="DC18" s="405"/>
      <c r="DD18" s="405"/>
      <c r="DE18" s="405"/>
      <c r="DF18" s="405"/>
      <c r="DG18" s="405"/>
      <c r="DH18" s="405"/>
      <c r="DI18" s="406"/>
    </row>
    <row r="19" spans="1:113" ht="18.75" customHeight="1" thickBot="1">
      <c r="A19" s="181"/>
      <c r="B19" s="521" t="s">
        <v>161</v>
      </c>
      <c r="C19" s="450"/>
      <c r="D19" s="450"/>
      <c r="E19" s="522"/>
      <c r="F19" s="522"/>
      <c r="G19" s="522"/>
      <c r="H19" s="522"/>
      <c r="I19" s="522"/>
      <c r="J19" s="522"/>
      <c r="K19" s="522"/>
      <c r="L19" s="530">
        <v>55</v>
      </c>
      <c r="M19" s="530"/>
      <c r="N19" s="530"/>
      <c r="O19" s="530"/>
      <c r="P19" s="530"/>
      <c r="Q19" s="530"/>
      <c r="R19" s="531"/>
      <c r="S19" s="531"/>
      <c r="T19" s="531"/>
      <c r="U19" s="531"/>
      <c r="V19" s="532"/>
      <c r="W19" s="364"/>
      <c r="X19" s="365"/>
      <c r="Y19" s="365"/>
      <c r="Z19" s="365"/>
      <c r="AA19" s="365"/>
      <c r="AB19" s="365"/>
      <c r="AC19" s="539"/>
      <c r="AD19" s="539"/>
      <c r="AE19" s="539"/>
      <c r="AF19" s="539"/>
      <c r="AG19" s="539"/>
      <c r="AH19" s="539"/>
      <c r="AI19" s="539"/>
      <c r="AJ19" s="539"/>
      <c r="AK19" s="539"/>
      <c r="AL19" s="540"/>
      <c r="AM19" s="430"/>
      <c r="AN19" s="431"/>
      <c r="AO19" s="431"/>
      <c r="AP19" s="431"/>
      <c r="AQ19" s="431"/>
      <c r="AR19" s="431"/>
      <c r="AS19" s="431"/>
      <c r="AT19" s="432"/>
      <c r="AU19" s="433"/>
      <c r="AV19" s="434"/>
      <c r="AW19" s="434"/>
      <c r="AX19" s="434"/>
      <c r="AY19" s="435" t="s">
        <v>162</v>
      </c>
      <c r="AZ19" s="436"/>
      <c r="BA19" s="436"/>
      <c r="BB19" s="436"/>
      <c r="BC19" s="436"/>
      <c r="BD19" s="436"/>
      <c r="BE19" s="436"/>
      <c r="BF19" s="436"/>
      <c r="BG19" s="436"/>
      <c r="BH19" s="436"/>
      <c r="BI19" s="436"/>
      <c r="BJ19" s="436"/>
      <c r="BK19" s="436"/>
      <c r="BL19" s="436"/>
      <c r="BM19" s="437"/>
      <c r="BN19" s="438">
        <v>8827674</v>
      </c>
      <c r="BO19" s="439"/>
      <c r="BP19" s="439"/>
      <c r="BQ19" s="439"/>
      <c r="BR19" s="439"/>
      <c r="BS19" s="439"/>
      <c r="BT19" s="439"/>
      <c r="BU19" s="440"/>
      <c r="BV19" s="438">
        <v>8403373</v>
      </c>
      <c r="BW19" s="439"/>
      <c r="BX19" s="439"/>
      <c r="BY19" s="439"/>
      <c r="BZ19" s="439"/>
      <c r="CA19" s="439"/>
      <c r="CB19" s="439"/>
      <c r="CC19" s="440"/>
      <c r="CD19" s="194"/>
      <c r="CE19" s="519"/>
      <c r="CF19" s="519"/>
      <c r="CG19" s="519"/>
      <c r="CH19" s="519"/>
      <c r="CI19" s="519"/>
      <c r="CJ19" s="519"/>
      <c r="CK19" s="519"/>
      <c r="CL19" s="519"/>
      <c r="CM19" s="519"/>
      <c r="CN19" s="519"/>
      <c r="CO19" s="519"/>
      <c r="CP19" s="519"/>
      <c r="CQ19" s="519"/>
      <c r="CR19" s="519"/>
      <c r="CS19" s="520"/>
      <c r="CT19" s="404"/>
      <c r="CU19" s="405"/>
      <c r="CV19" s="405"/>
      <c r="CW19" s="405"/>
      <c r="CX19" s="405"/>
      <c r="CY19" s="405"/>
      <c r="CZ19" s="405"/>
      <c r="DA19" s="406"/>
      <c r="DB19" s="404"/>
      <c r="DC19" s="405"/>
      <c r="DD19" s="405"/>
      <c r="DE19" s="405"/>
      <c r="DF19" s="405"/>
      <c r="DG19" s="405"/>
      <c r="DH19" s="405"/>
      <c r="DI19" s="406"/>
    </row>
    <row r="20" spans="1:113" ht="18.75" customHeight="1" thickBot="1">
      <c r="A20" s="181"/>
      <c r="B20" s="521" t="s">
        <v>163</v>
      </c>
      <c r="C20" s="450"/>
      <c r="D20" s="450"/>
      <c r="E20" s="522"/>
      <c r="F20" s="522"/>
      <c r="G20" s="522"/>
      <c r="H20" s="522"/>
      <c r="I20" s="522"/>
      <c r="J20" s="522"/>
      <c r="K20" s="522"/>
      <c r="L20" s="530">
        <v>4929</v>
      </c>
      <c r="M20" s="530"/>
      <c r="N20" s="530"/>
      <c r="O20" s="530"/>
      <c r="P20" s="530"/>
      <c r="Q20" s="530"/>
      <c r="R20" s="531"/>
      <c r="S20" s="531"/>
      <c r="T20" s="531"/>
      <c r="U20" s="531"/>
      <c r="V20" s="532"/>
      <c r="W20" s="419"/>
      <c r="X20" s="420"/>
      <c r="Y20" s="420"/>
      <c r="Z20" s="420"/>
      <c r="AA20" s="420"/>
      <c r="AB20" s="420"/>
      <c r="AC20" s="533"/>
      <c r="AD20" s="533"/>
      <c r="AE20" s="533"/>
      <c r="AF20" s="533"/>
      <c r="AG20" s="533"/>
      <c r="AH20" s="533"/>
      <c r="AI20" s="533"/>
      <c r="AJ20" s="533"/>
      <c r="AK20" s="533"/>
      <c r="AL20" s="534"/>
      <c r="AM20" s="535"/>
      <c r="AN20" s="462"/>
      <c r="AO20" s="462"/>
      <c r="AP20" s="462"/>
      <c r="AQ20" s="462"/>
      <c r="AR20" s="462"/>
      <c r="AS20" s="462"/>
      <c r="AT20" s="463"/>
      <c r="AU20" s="536"/>
      <c r="AV20" s="537"/>
      <c r="AW20" s="537"/>
      <c r="AX20" s="538"/>
      <c r="AY20" s="435"/>
      <c r="AZ20" s="436"/>
      <c r="BA20" s="436"/>
      <c r="BB20" s="436"/>
      <c r="BC20" s="436"/>
      <c r="BD20" s="436"/>
      <c r="BE20" s="436"/>
      <c r="BF20" s="436"/>
      <c r="BG20" s="436"/>
      <c r="BH20" s="436"/>
      <c r="BI20" s="436"/>
      <c r="BJ20" s="436"/>
      <c r="BK20" s="436"/>
      <c r="BL20" s="436"/>
      <c r="BM20" s="437"/>
      <c r="BN20" s="438"/>
      <c r="BO20" s="439"/>
      <c r="BP20" s="439"/>
      <c r="BQ20" s="439"/>
      <c r="BR20" s="439"/>
      <c r="BS20" s="439"/>
      <c r="BT20" s="439"/>
      <c r="BU20" s="440"/>
      <c r="BV20" s="438"/>
      <c r="BW20" s="439"/>
      <c r="BX20" s="439"/>
      <c r="BY20" s="439"/>
      <c r="BZ20" s="439"/>
      <c r="CA20" s="439"/>
      <c r="CB20" s="439"/>
      <c r="CC20" s="440"/>
      <c r="CD20" s="194"/>
      <c r="CE20" s="519"/>
      <c r="CF20" s="519"/>
      <c r="CG20" s="519"/>
      <c r="CH20" s="519"/>
      <c r="CI20" s="519"/>
      <c r="CJ20" s="519"/>
      <c r="CK20" s="519"/>
      <c r="CL20" s="519"/>
      <c r="CM20" s="519"/>
      <c r="CN20" s="519"/>
      <c r="CO20" s="519"/>
      <c r="CP20" s="519"/>
      <c r="CQ20" s="519"/>
      <c r="CR20" s="519"/>
      <c r="CS20" s="520"/>
      <c r="CT20" s="404"/>
      <c r="CU20" s="405"/>
      <c r="CV20" s="405"/>
      <c r="CW20" s="405"/>
      <c r="CX20" s="405"/>
      <c r="CY20" s="405"/>
      <c r="CZ20" s="405"/>
      <c r="DA20" s="406"/>
      <c r="DB20" s="404"/>
      <c r="DC20" s="405"/>
      <c r="DD20" s="405"/>
      <c r="DE20" s="405"/>
      <c r="DF20" s="405"/>
      <c r="DG20" s="405"/>
      <c r="DH20" s="405"/>
      <c r="DI20" s="406"/>
    </row>
    <row r="21" spans="1:113" ht="18.75" customHeight="1" thickBot="1">
      <c r="A21" s="181"/>
      <c r="B21" s="541" t="s">
        <v>164</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3"/>
      <c r="AY21" s="544"/>
      <c r="AZ21" s="545"/>
      <c r="BA21" s="545"/>
      <c r="BB21" s="545"/>
      <c r="BC21" s="545"/>
      <c r="BD21" s="545"/>
      <c r="BE21" s="545"/>
      <c r="BF21" s="545"/>
      <c r="BG21" s="545"/>
      <c r="BH21" s="545"/>
      <c r="BI21" s="545"/>
      <c r="BJ21" s="545"/>
      <c r="BK21" s="545"/>
      <c r="BL21" s="545"/>
      <c r="BM21" s="546"/>
      <c r="BN21" s="547"/>
      <c r="BO21" s="548"/>
      <c r="BP21" s="548"/>
      <c r="BQ21" s="548"/>
      <c r="BR21" s="548"/>
      <c r="BS21" s="548"/>
      <c r="BT21" s="548"/>
      <c r="BU21" s="549"/>
      <c r="BV21" s="547"/>
      <c r="BW21" s="548"/>
      <c r="BX21" s="548"/>
      <c r="BY21" s="548"/>
      <c r="BZ21" s="548"/>
      <c r="CA21" s="548"/>
      <c r="CB21" s="548"/>
      <c r="CC21" s="549"/>
      <c r="CD21" s="194"/>
      <c r="CE21" s="519"/>
      <c r="CF21" s="519"/>
      <c r="CG21" s="519"/>
      <c r="CH21" s="519"/>
      <c r="CI21" s="519"/>
      <c r="CJ21" s="519"/>
      <c r="CK21" s="519"/>
      <c r="CL21" s="519"/>
      <c r="CM21" s="519"/>
      <c r="CN21" s="519"/>
      <c r="CO21" s="519"/>
      <c r="CP21" s="519"/>
      <c r="CQ21" s="519"/>
      <c r="CR21" s="519"/>
      <c r="CS21" s="520"/>
      <c r="CT21" s="404"/>
      <c r="CU21" s="405"/>
      <c r="CV21" s="405"/>
      <c r="CW21" s="405"/>
      <c r="CX21" s="405"/>
      <c r="CY21" s="405"/>
      <c r="CZ21" s="405"/>
      <c r="DA21" s="406"/>
      <c r="DB21" s="404"/>
      <c r="DC21" s="405"/>
      <c r="DD21" s="405"/>
      <c r="DE21" s="405"/>
      <c r="DF21" s="405"/>
      <c r="DG21" s="405"/>
      <c r="DH21" s="405"/>
      <c r="DI21" s="406"/>
    </row>
    <row r="22" spans="1:113" ht="18.75" customHeight="1">
      <c r="A22" s="181"/>
      <c r="B22" s="550" t="s">
        <v>165</v>
      </c>
      <c r="C22" s="551"/>
      <c r="D22" s="552"/>
      <c r="E22" s="413" t="s">
        <v>1</v>
      </c>
      <c r="F22" s="418"/>
      <c r="G22" s="418"/>
      <c r="H22" s="418"/>
      <c r="I22" s="418"/>
      <c r="J22" s="418"/>
      <c r="K22" s="408"/>
      <c r="L22" s="413" t="s">
        <v>166</v>
      </c>
      <c r="M22" s="418"/>
      <c r="N22" s="418"/>
      <c r="O22" s="418"/>
      <c r="P22" s="408"/>
      <c r="Q22" s="559" t="s">
        <v>167</v>
      </c>
      <c r="R22" s="560"/>
      <c r="S22" s="560"/>
      <c r="T22" s="560"/>
      <c r="U22" s="560"/>
      <c r="V22" s="561"/>
      <c r="W22" s="565" t="s">
        <v>168</v>
      </c>
      <c r="X22" s="551"/>
      <c r="Y22" s="552"/>
      <c r="Z22" s="413" t="s">
        <v>1</v>
      </c>
      <c r="AA22" s="418"/>
      <c r="AB22" s="418"/>
      <c r="AC22" s="418"/>
      <c r="AD22" s="418"/>
      <c r="AE22" s="418"/>
      <c r="AF22" s="418"/>
      <c r="AG22" s="408"/>
      <c r="AH22" s="570" t="s">
        <v>169</v>
      </c>
      <c r="AI22" s="418"/>
      <c r="AJ22" s="418"/>
      <c r="AK22" s="418"/>
      <c r="AL22" s="408"/>
      <c r="AM22" s="570" t="s">
        <v>170</v>
      </c>
      <c r="AN22" s="571"/>
      <c r="AO22" s="571"/>
      <c r="AP22" s="571"/>
      <c r="AQ22" s="571"/>
      <c r="AR22" s="572"/>
      <c r="AS22" s="559" t="s">
        <v>167</v>
      </c>
      <c r="AT22" s="560"/>
      <c r="AU22" s="560"/>
      <c r="AV22" s="560"/>
      <c r="AW22" s="560"/>
      <c r="AX22" s="576"/>
      <c r="AY22" s="367" t="s">
        <v>171</v>
      </c>
      <c r="AZ22" s="368"/>
      <c r="BA22" s="368"/>
      <c r="BB22" s="368"/>
      <c r="BC22" s="368"/>
      <c r="BD22" s="368"/>
      <c r="BE22" s="368"/>
      <c r="BF22" s="368"/>
      <c r="BG22" s="368"/>
      <c r="BH22" s="368"/>
      <c r="BI22" s="368"/>
      <c r="BJ22" s="368"/>
      <c r="BK22" s="368"/>
      <c r="BL22" s="368"/>
      <c r="BM22" s="369"/>
      <c r="BN22" s="370">
        <v>14173220</v>
      </c>
      <c r="BO22" s="371"/>
      <c r="BP22" s="371"/>
      <c r="BQ22" s="371"/>
      <c r="BR22" s="371"/>
      <c r="BS22" s="371"/>
      <c r="BT22" s="371"/>
      <c r="BU22" s="372"/>
      <c r="BV22" s="370">
        <v>14820187</v>
      </c>
      <c r="BW22" s="371"/>
      <c r="BX22" s="371"/>
      <c r="BY22" s="371"/>
      <c r="BZ22" s="371"/>
      <c r="CA22" s="371"/>
      <c r="CB22" s="371"/>
      <c r="CC22" s="372"/>
      <c r="CD22" s="194"/>
      <c r="CE22" s="519"/>
      <c r="CF22" s="519"/>
      <c r="CG22" s="519"/>
      <c r="CH22" s="519"/>
      <c r="CI22" s="519"/>
      <c r="CJ22" s="519"/>
      <c r="CK22" s="519"/>
      <c r="CL22" s="519"/>
      <c r="CM22" s="519"/>
      <c r="CN22" s="519"/>
      <c r="CO22" s="519"/>
      <c r="CP22" s="519"/>
      <c r="CQ22" s="519"/>
      <c r="CR22" s="519"/>
      <c r="CS22" s="520"/>
      <c r="CT22" s="404"/>
      <c r="CU22" s="405"/>
      <c r="CV22" s="405"/>
      <c r="CW22" s="405"/>
      <c r="CX22" s="405"/>
      <c r="CY22" s="405"/>
      <c r="CZ22" s="405"/>
      <c r="DA22" s="406"/>
      <c r="DB22" s="404"/>
      <c r="DC22" s="405"/>
      <c r="DD22" s="405"/>
      <c r="DE22" s="405"/>
      <c r="DF22" s="405"/>
      <c r="DG22" s="405"/>
      <c r="DH22" s="405"/>
      <c r="DI22" s="406"/>
    </row>
    <row r="23" spans="1:113" ht="18.75" customHeight="1">
      <c r="A23" s="181"/>
      <c r="B23" s="553"/>
      <c r="C23" s="554"/>
      <c r="D23" s="555"/>
      <c r="E23" s="393"/>
      <c r="F23" s="398"/>
      <c r="G23" s="398"/>
      <c r="H23" s="398"/>
      <c r="I23" s="398"/>
      <c r="J23" s="398"/>
      <c r="K23" s="387"/>
      <c r="L23" s="393"/>
      <c r="M23" s="398"/>
      <c r="N23" s="398"/>
      <c r="O23" s="398"/>
      <c r="P23" s="387"/>
      <c r="Q23" s="562"/>
      <c r="R23" s="563"/>
      <c r="S23" s="563"/>
      <c r="T23" s="563"/>
      <c r="U23" s="563"/>
      <c r="V23" s="564"/>
      <c r="W23" s="566"/>
      <c r="X23" s="554"/>
      <c r="Y23" s="555"/>
      <c r="Z23" s="393"/>
      <c r="AA23" s="398"/>
      <c r="AB23" s="398"/>
      <c r="AC23" s="398"/>
      <c r="AD23" s="398"/>
      <c r="AE23" s="398"/>
      <c r="AF23" s="398"/>
      <c r="AG23" s="387"/>
      <c r="AH23" s="393"/>
      <c r="AI23" s="398"/>
      <c r="AJ23" s="398"/>
      <c r="AK23" s="398"/>
      <c r="AL23" s="387"/>
      <c r="AM23" s="573"/>
      <c r="AN23" s="574"/>
      <c r="AO23" s="574"/>
      <c r="AP23" s="574"/>
      <c r="AQ23" s="574"/>
      <c r="AR23" s="575"/>
      <c r="AS23" s="562"/>
      <c r="AT23" s="563"/>
      <c r="AU23" s="563"/>
      <c r="AV23" s="563"/>
      <c r="AW23" s="563"/>
      <c r="AX23" s="577"/>
      <c r="AY23" s="435" t="s">
        <v>172</v>
      </c>
      <c r="AZ23" s="436"/>
      <c r="BA23" s="436"/>
      <c r="BB23" s="436"/>
      <c r="BC23" s="436"/>
      <c r="BD23" s="436"/>
      <c r="BE23" s="436"/>
      <c r="BF23" s="436"/>
      <c r="BG23" s="436"/>
      <c r="BH23" s="436"/>
      <c r="BI23" s="436"/>
      <c r="BJ23" s="436"/>
      <c r="BK23" s="436"/>
      <c r="BL23" s="436"/>
      <c r="BM23" s="437"/>
      <c r="BN23" s="438">
        <v>8436670</v>
      </c>
      <c r="BO23" s="439"/>
      <c r="BP23" s="439"/>
      <c r="BQ23" s="439"/>
      <c r="BR23" s="439"/>
      <c r="BS23" s="439"/>
      <c r="BT23" s="439"/>
      <c r="BU23" s="440"/>
      <c r="BV23" s="438">
        <v>8891136</v>
      </c>
      <c r="BW23" s="439"/>
      <c r="BX23" s="439"/>
      <c r="BY23" s="439"/>
      <c r="BZ23" s="439"/>
      <c r="CA23" s="439"/>
      <c r="CB23" s="439"/>
      <c r="CC23" s="440"/>
      <c r="CD23" s="194"/>
      <c r="CE23" s="519"/>
      <c r="CF23" s="519"/>
      <c r="CG23" s="519"/>
      <c r="CH23" s="519"/>
      <c r="CI23" s="519"/>
      <c r="CJ23" s="519"/>
      <c r="CK23" s="519"/>
      <c r="CL23" s="519"/>
      <c r="CM23" s="519"/>
      <c r="CN23" s="519"/>
      <c r="CO23" s="519"/>
      <c r="CP23" s="519"/>
      <c r="CQ23" s="519"/>
      <c r="CR23" s="519"/>
      <c r="CS23" s="520"/>
      <c r="CT23" s="404"/>
      <c r="CU23" s="405"/>
      <c r="CV23" s="405"/>
      <c r="CW23" s="405"/>
      <c r="CX23" s="405"/>
      <c r="CY23" s="405"/>
      <c r="CZ23" s="405"/>
      <c r="DA23" s="406"/>
      <c r="DB23" s="404"/>
      <c r="DC23" s="405"/>
      <c r="DD23" s="405"/>
      <c r="DE23" s="405"/>
      <c r="DF23" s="405"/>
      <c r="DG23" s="405"/>
      <c r="DH23" s="405"/>
      <c r="DI23" s="406"/>
    </row>
    <row r="24" spans="1:113" ht="18.75" customHeight="1" thickBot="1">
      <c r="A24" s="181"/>
      <c r="B24" s="553"/>
      <c r="C24" s="554"/>
      <c r="D24" s="555"/>
      <c r="E24" s="457" t="s">
        <v>173</v>
      </c>
      <c r="F24" s="431"/>
      <c r="G24" s="431"/>
      <c r="H24" s="431"/>
      <c r="I24" s="431"/>
      <c r="J24" s="431"/>
      <c r="K24" s="432"/>
      <c r="L24" s="458">
        <v>1</v>
      </c>
      <c r="M24" s="459"/>
      <c r="N24" s="459"/>
      <c r="O24" s="459"/>
      <c r="P24" s="501"/>
      <c r="Q24" s="458">
        <v>7360</v>
      </c>
      <c r="R24" s="459"/>
      <c r="S24" s="459"/>
      <c r="T24" s="459"/>
      <c r="U24" s="459"/>
      <c r="V24" s="501"/>
      <c r="W24" s="566"/>
      <c r="X24" s="554"/>
      <c r="Y24" s="555"/>
      <c r="Z24" s="457" t="s">
        <v>174</v>
      </c>
      <c r="AA24" s="431"/>
      <c r="AB24" s="431"/>
      <c r="AC24" s="431"/>
      <c r="AD24" s="431"/>
      <c r="AE24" s="431"/>
      <c r="AF24" s="431"/>
      <c r="AG24" s="432"/>
      <c r="AH24" s="458">
        <v>142</v>
      </c>
      <c r="AI24" s="459"/>
      <c r="AJ24" s="459"/>
      <c r="AK24" s="459"/>
      <c r="AL24" s="501"/>
      <c r="AM24" s="458">
        <v>420604</v>
      </c>
      <c r="AN24" s="459"/>
      <c r="AO24" s="459"/>
      <c r="AP24" s="459"/>
      <c r="AQ24" s="459"/>
      <c r="AR24" s="501"/>
      <c r="AS24" s="458">
        <v>2962</v>
      </c>
      <c r="AT24" s="459"/>
      <c r="AU24" s="459"/>
      <c r="AV24" s="459"/>
      <c r="AW24" s="459"/>
      <c r="AX24" s="460"/>
      <c r="AY24" s="544" t="s">
        <v>175</v>
      </c>
      <c r="AZ24" s="545"/>
      <c r="BA24" s="545"/>
      <c r="BB24" s="545"/>
      <c r="BC24" s="545"/>
      <c r="BD24" s="545"/>
      <c r="BE24" s="545"/>
      <c r="BF24" s="545"/>
      <c r="BG24" s="545"/>
      <c r="BH24" s="545"/>
      <c r="BI24" s="545"/>
      <c r="BJ24" s="545"/>
      <c r="BK24" s="545"/>
      <c r="BL24" s="545"/>
      <c r="BM24" s="546"/>
      <c r="BN24" s="438">
        <v>10897177</v>
      </c>
      <c r="BO24" s="439"/>
      <c r="BP24" s="439"/>
      <c r="BQ24" s="439"/>
      <c r="BR24" s="439"/>
      <c r="BS24" s="439"/>
      <c r="BT24" s="439"/>
      <c r="BU24" s="440"/>
      <c r="BV24" s="438">
        <v>11146249</v>
      </c>
      <c r="BW24" s="439"/>
      <c r="BX24" s="439"/>
      <c r="BY24" s="439"/>
      <c r="BZ24" s="439"/>
      <c r="CA24" s="439"/>
      <c r="CB24" s="439"/>
      <c r="CC24" s="440"/>
      <c r="CD24" s="194"/>
      <c r="CE24" s="519"/>
      <c r="CF24" s="519"/>
      <c r="CG24" s="519"/>
      <c r="CH24" s="519"/>
      <c r="CI24" s="519"/>
      <c r="CJ24" s="519"/>
      <c r="CK24" s="519"/>
      <c r="CL24" s="519"/>
      <c r="CM24" s="519"/>
      <c r="CN24" s="519"/>
      <c r="CO24" s="519"/>
      <c r="CP24" s="519"/>
      <c r="CQ24" s="519"/>
      <c r="CR24" s="519"/>
      <c r="CS24" s="520"/>
      <c r="CT24" s="404"/>
      <c r="CU24" s="405"/>
      <c r="CV24" s="405"/>
      <c r="CW24" s="405"/>
      <c r="CX24" s="405"/>
      <c r="CY24" s="405"/>
      <c r="CZ24" s="405"/>
      <c r="DA24" s="406"/>
      <c r="DB24" s="404"/>
      <c r="DC24" s="405"/>
      <c r="DD24" s="405"/>
      <c r="DE24" s="405"/>
      <c r="DF24" s="405"/>
      <c r="DG24" s="405"/>
      <c r="DH24" s="405"/>
      <c r="DI24" s="406"/>
    </row>
    <row r="25" spans="1:113" ht="18.75" customHeight="1">
      <c r="A25" s="181"/>
      <c r="B25" s="553"/>
      <c r="C25" s="554"/>
      <c r="D25" s="555"/>
      <c r="E25" s="457" t="s">
        <v>176</v>
      </c>
      <c r="F25" s="431"/>
      <c r="G25" s="431"/>
      <c r="H25" s="431"/>
      <c r="I25" s="431"/>
      <c r="J25" s="431"/>
      <c r="K25" s="432"/>
      <c r="L25" s="458">
        <v>1</v>
      </c>
      <c r="M25" s="459"/>
      <c r="N25" s="459"/>
      <c r="O25" s="459"/>
      <c r="P25" s="501"/>
      <c r="Q25" s="458">
        <v>5888</v>
      </c>
      <c r="R25" s="459"/>
      <c r="S25" s="459"/>
      <c r="T25" s="459"/>
      <c r="U25" s="459"/>
      <c r="V25" s="501"/>
      <c r="W25" s="566"/>
      <c r="X25" s="554"/>
      <c r="Y25" s="555"/>
      <c r="Z25" s="457" t="s">
        <v>177</v>
      </c>
      <c r="AA25" s="431"/>
      <c r="AB25" s="431"/>
      <c r="AC25" s="431"/>
      <c r="AD25" s="431"/>
      <c r="AE25" s="431"/>
      <c r="AF25" s="431"/>
      <c r="AG25" s="432"/>
      <c r="AH25" s="458" t="s">
        <v>132</v>
      </c>
      <c r="AI25" s="459"/>
      <c r="AJ25" s="459"/>
      <c r="AK25" s="459"/>
      <c r="AL25" s="501"/>
      <c r="AM25" s="458" t="s">
        <v>141</v>
      </c>
      <c r="AN25" s="459"/>
      <c r="AO25" s="459"/>
      <c r="AP25" s="459"/>
      <c r="AQ25" s="459"/>
      <c r="AR25" s="501"/>
      <c r="AS25" s="458" t="s">
        <v>141</v>
      </c>
      <c r="AT25" s="459"/>
      <c r="AU25" s="459"/>
      <c r="AV25" s="459"/>
      <c r="AW25" s="459"/>
      <c r="AX25" s="460"/>
      <c r="AY25" s="367" t="s">
        <v>178</v>
      </c>
      <c r="AZ25" s="368"/>
      <c r="BA25" s="368"/>
      <c r="BB25" s="368"/>
      <c r="BC25" s="368"/>
      <c r="BD25" s="368"/>
      <c r="BE25" s="368"/>
      <c r="BF25" s="368"/>
      <c r="BG25" s="368"/>
      <c r="BH25" s="368"/>
      <c r="BI25" s="368"/>
      <c r="BJ25" s="368"/>
      <c r="BK25" s="368"/>
      <c r="BL25" s="368"/>
      <c r="BM25" s="369"/>
      <c r="BN25" s="370">
        <v>5903</v>
      </c>
      <c r="BO25" s="371"/>
      <c r="BP25" s="371"/>
      <c r="BQ25" s="371"/>
      <c r="BR25" s="371"/>
      <c r="BS25" s="371"/>
      <c r="BT25" s="371"/>
      <c r="BU25" s="372"/>
      <c r="BV25" s="370">
        <v>8441</v>
      </c>
      <c r="BW25" s="371"/>
      <c r="BX25" s="371"/>
      <c r="BY25" s="371"/>
      <c r="BZ25" s="371"/>
      <c r="CA25" s="371"/>
      <c r="CB25" s="371"/>
      <c r="CC25" s="372"/>
      <c r="CD25" s="194"/>
      <c r="CE25" s="519"/>
      <c r="CF25" s="519"/>
      <c r="CG25" s="519"/>
      <c r="CH25" s="519"/>
      <c r="CI25" s="519"/>
      <c r="CJ25" s="519"/>
      <c r="CK25" s="519"/>
      <c r="CL25" s="519"/>
      <c r="CM25" s="519"/>
      <c r="CN25" s="519"/>
      <c r="CO25" s="519"/>
      <c r="CP25" s="519"/>
      <c r="CQ25" s="519"/>
      <c r="CR25" s="519"/>
      <c r="CS25" s="520"/>
      <c r="CT25" s="404"/>
      <c r="CU25" s="405"/>
      <c r="CV25" s="405"/>
      <c r="CW25" s="405"/>
      <c r="CX25" s="405"/>
      <c r="CY25" s="405"/>
      <c r="CZ25" s="405"/>
      <c r="DA25" s="406"/>
      <c r="DB25" s="404"/>
      <c r="DC25" s="405"/>
      <c r="DD25" s="405"/>
      <c r="DE25" s="405"/>
      <c r="DF25" s="405"/>
      <c r="DG25" s="405"/>
      <c r="DH25" s="405"/>
      <c r="DI25" s="406"/>
    </row>
    <row r="26" spans="1:113" ht="18.75" customHeight="1">
      <c r="A26" s="181"/>
      <c r="B26" s="553"/>
      <c r="C26" s="554"/>
      <c r="D26" s="555"/>
      <c r="E26" s="457" t="s">
        <v>179</v>
      </c>
      <c r="F26" s="431"/>
      <c r="G26" s="431"/>
      <c r="H26" s="431"/>
      <c r="I26" s="431"/>
      <c r="J26" s="431"/>
      <c r="K26" s="432"/>
      <c r="L26" s="458">
        <v>1</v>
      </c>
      <c r="M26" s="459"/>
      <c r="N26" s="459"/>
      <c r="O26" s="459"/>
      <c r="P26" s="501"/>
      <c r="Q26" s="458">
        <v>5336</v>
      </c>
      <c r="R26" s="459"/>
      <c r="S26" s="459"/>
      <c r="T26" s="459"/>
      <c r="U26" s="459"/>
      <c r="V26" s="501"/>
      <c r="W26" s="566"/>
      <c r="X26" s="554"/>
      <c r="Y26" s="555"/>
      <c r="Z26" s="457" t="s">
        <v>180</v>
      </c>
      <c r="AA26" s="578"/>
      <c r="AB26" s="578"/>
      <c r="AC26" s="578"/>
      <c r="AD26" s="578"/>
      <c r="AE26" s="578"/>
      <c r="AF26" s="578"/>
      <c r="AG26" s="579"/>
      <c r="AH26" s="458">
        <v>5</v>
      </c>
      <c r="AI26" s="459"/>
      <c r="AJ26" s="459"/>
      <c r="AK26" s="459"/>
      <c r="AL26" s="501"/>
      <c r="AM26" s="458">
        <v>14380</v>
      </c>
      <c r="AN26" s="459"/>
      <c r="AO26" s="459"/>
      <c r="AP26" s="459"/>
      <c r="AQ26" s="459"/>
      <c r="AR26" s="501"/>
      <c r="AS26" s="458">
        <v>2876</v>
      </c>
      <c r="AT26" s="459"/>
      <c r="AU26" s="459"/>
      <c r="AV26" s="459"/>
      <c r="AW26" s="459"/>
      <c r="AX26" s="460"/>
      <c r="AY26" s="441" t="s">
        <v>181</v>
      </c>
      <c r="AZ26" s="442"/>
      <c r="BA26" s="442"/>
      <c r="BB26" s="442"/>
      <c r="BC26" s="442"/>
      <c r="BD26" s="442"/>
      <c r="BE26" s="442"/>
      <c r="BF26" s="442"/>
      <c r="BG26" s="442"/>
      <c r="BH26" s="442"/>
      <c r="BI26" s="442"/>
      <c r="BJ26" s="442"/>
      <c r="BK26" s="442"/>
      <c r="BL26" s="442"/>
      <c r="BM26" s="443"/>
      <c r="BN26" s="438" t="s">
        <v>141</v>
      </c>
      <c r="BO26" s="439"/>
      <c r="BP26" s="439"/>
      <c r="BQ26" s="439"/>
      <c r="BR26" s="439"/>
      <c r="BS26" s="439"/>
      <c r="BT26" s="439"/>
      <c r="BU26" s="440"/>
      <c r="BV26" s="438" t="s">
        <v>132</v>
      </c>
      <c r="BW26" s="439"/>
      <c r="BX26" s="439"/>
      <c r="BY26" s="439"/>
      <c r="BZ26" s="439"/>
      <c r="CA26" s="439"/>
      <c r="CB26" s="439"/>
      <c r="CC26" s="440"/>
      <c r="CD26" s="194"/>
      <c r="CE26" s="519"/>
      <c r="CF26" s="519"/>
      <c r="CG26" s="519"/>
      <c r="CH26" s="519"/>
      <c r="CI26" s="519"/>
      <c r="CJ26" s="519"/>
      <c r="CK26" s="519"/>
      <c r="CL26" s="519"/>
      <c r="CM26" s="519"/>
      <c r="CN26" s="519"/>
      <c r="CO26" s="519"/>
      <c r="CP26" s="519"/>
      <c r="CQ26" s="519"/>
      <c r="CR26" s="519"/>
      <c r="CS26" s="520"/>
      <c r="CT26" s="404"/>
      <c r="CU26" s="405"/>
      <c r="CV26" s="405"/>
      <c r="CW26" s="405"/>
      <c r="CX26" s="405"/>
      <c r="CY26" s="405"/>
      <c r="CZ26" s="405"/>
      <c r="DA26" s="406"/>
      <c r="DB26" s="404"/>
      <c r="DC26" s="405"/>
      <c r="DD26" s="405"/>
      <c r="DE26" s="405"/>
      <c r="DF26" s="405"/>
      <c r="DG26" s="405"/>
      <c r="DH26" s="405"/>
      <c r="DI26" s="406"/>
    </row>
    <row r="27" spans="1:113" ht="18.75" customHeight="1" thickBot="1">
      <c r="A27" s="181"/>
      <c r="B27" s="553"/>
      <c r="C27" s="554"/>
      <c r="D27" s="555"/>
      <c r="E27" s="457" t="s">
        <v>182</v>
      </c>
      <c r="F27" s="431"/>
      <c r="G27" s="431"/>
      <c r="H27" s="431"/>
      <c r="I27" s="431"/>
      <c r="J27" s="431"/>
      <c r="K27" s="432"/>
      <c r="L27" s="458">
        <v>1</v>
      </c>
      <c r="M27" s="459"/>
      <c r="N27" s="459"/>
      <c r="O27" s="459"/>
      <c r="P27" s="501"/>
      <c r="Q27" s="458">
        <v>3200</v>
      </c>
      <c r="R27" s="459"/>
      <c r="S27" s="459"/>
      <c r="T27" s="459"/>
      <c r="U27" s="459"/>
      <c r="V27" s="501"/>
      <c r="W27" s="566"/>
      <c r="X27" s="554"/>
      <c r="Y27" s="555"/>
      <c r="Z27" s="457" t="s">
        <v>183</v>
      </c>
      <c r="AA27" s="431"/>
      <c r="AB27" s="431"/>
      <c r="AC27" s="431"/>
      <c r="AD27" s="431"/>
      <c r="AE27" s="431"/>
      <c r="AF27" s="431"/>
      <c r="AG27" s="432"/>
      <c r="AH27" s="458">
        <v>13</v>
      </c>
      <c r="AI27" s="459"/>
      <c r="AJ27" s="459"/>
      <c r="AK27" s="459"/>
      <c r="AL27" s="501"/>
      <c r="AM27" s="458">
        <v>37167</v>
      </c>
      <c r="AN27" s="459"/>
      <c r="AO27" s="459"/>
      <c r="AP27" s="459"/>
      <c r="AQ27" s="459"/>
      <c r="AR27" s="501"/>
      <c r="AS27" s="458">
        <v>2859</v>
      </c>
      <c r="AT27" s="459"/>
      <c r="AU27" s="459"/>
      <c r="AV27" s="459"/>
      <c r="AW27" s="459"/>
      <c r="AX27" s="460"/>
      <c r="AY27" s="502" t="s">
        <v>184</v>
      </c>
      <c r="AZ27" s="503"/>
      <c r="BA27" s="503"/>
      <c r="BB27" s="503"/>
      <c r="BC27" s="503"/>
      <c r="BD27" s="503"/>
      <c r="BE27" s="503"/>
      <c r="BF27" s="503"/>
      <c r="BG27" s="503"/>
      <c r="BH27" s="503"/>
      <c r="BI27" s="503"/>
      <c r="BJ27" s="503"/>
      <c r="BK27" s="503"/>
      <c r="BL27" s="503"/>
      <c r="BM27" s="504"/>
      <c r="BN27" s="547">
        <v>105246</v>
      </c>
      <c r="BO27" s="548"/>
      <c r="BP27" s="548"/>
      <c r="BQ27" s="548"/>
      <c r="BR27" s="548"/>
      <c r="BS27" s="548"/>
      <c r="BT27" s="548"/>
      <c r="BU27" s="549"/>
      <c r="BV27" s="547">
        <v>105244</v>
      </c>
      <c r="BW27" s="548"/>
      <c r="BX27" s="548"/>
      <c r="BY27" s="548"/>
      <c r="BZ27" s="548"/>
      <c r="CA27" s="548"/>
      <c r="CB27" s="548"/>
      <c r="CC27" s="549"/>
      <c r="CD27" s="196"/>
      <c r="CE27" s="519"/>
      <c r="CF27" s="519"/>
      <c r="CG27" s="519"/>
      <c r="CH27" s="519"/>
      <c r="CI27" s="519"/>
      <c r="CJ27" s="519"/>
      <c r="CK27" s="519"/>
      <c r="CL27" s="519"/>
      <c r="CM27" s="519"/>
      <c r="CN27" s="519"/>
      <c r="CO27" s="519"/>
      <c r="CP27" s="519"/>
      <c r="CQ27" s="519"/>
      <c r="CR27" s="519"/>
      <c r="CS27" s="520"/>
      <c r="CT27" s="404"/>
      <c r="CU27" s="405"/>
      <c r="CV27" s="405"/>
      <c r="CW27" s="405"/>
      <c r="CX27" s="405"/>
      <c r="CY27" s="405"/>
      <c r="CZ27" s="405"/>
      <c r="DA27" s="406"/>
      <c r="DB27" s="404"/>
      <c r="DC27" s="405"/>
      <c r="DD27" s="405"/>
      <c r="DE27" s="405"/>
      <c r="DF27" s="405"/>
      <c r="DG27" s="405"/>
      <c r="DH27" s="405"/>
      <c r="DI27" s="406"/>
    </row>
    <row r="28" spans="1:113" ht="18.75" customHeight="1">
      <c r="A28" s="181"/>
      <c r="B28" s="553"/>
      <c r="C28" s="554"/>
      <c r="D28" s="555"/>
      <c r="E28" s="457" t="s">
        <v>185</v>
      </c>
      <c r="F28" s="431"/>
      <c r="G28" s="431"/>
      <c r="H28" s="431"/>
      <c r="I28" s="431"/>
      <c r="J28" s="431"/>
      <c r="K28" s="432"/>
      <c r="L28" s="458">
        <v>1</v>
      </c>
      <c r="M28" s="459"/>
      <c r="N28" s="459"/>
      <c r="O28" s="459"/>
      <c r="P28" s="501"/>
      <c r="Q28" s="458">
        <v>2300</v>
      </c>
      <c r="R28" s="459"/>
      <c r="S28" s="459"/>
      <c r="T28" s="459"/>
      <c r="U28" s="459"/>
      <c r="V28" s="501"/>
      <c r="W28" s="566"/>
      <c r="X28" s="554"/>
      <c r="Y28" s="555"/>
      <c r="Z28" s="457" t="s">
        <v>186</v>
      </c>
      <c r="AA28" s="431"/>
      <c r="AB28" s="431"/>
      <c r="AC28" s="431"/>
      <c r="AD28" s="431"/>
      <c r="AE28" s="431"/>
      <c r="AF28" s="431"/>
      <c r="AG28" s="432"/>
      <c r="AH28" s="458" t="s">
        <v>141</v>
      </c>
      <c r="AI28" s="459"/>
      <c r="AJ28" s="459"/>
      <c r="AK28" s="459"/>
      <c r="AL28" s="501"/>
      <c r="AM28" s="458" t="s">
        <v>141</v>
      </c>
      <c r="AN28" s="459"/>
      <c r="AO28" s="459"/>
      <c r="AP28" s="459"/>
      <c r="AQ28" s="459"/>
      <c r="AR28" s="501"/>
      <c r="AS28" s="458" t="s">
        <v>141</v>
      </c>
      <c r="AT28" s="459"/>
      <c r="AU28" s="459"/>
      <c r="AV28" s="459"/>
      <c r="AW28" s="459"/>
      <c r="AX28" s="460"/>
      <c r="AY28" s="580" t="s">
        <v>187</v>
      </c>
      <c r="AZ28" s="581"/>
      <c r="BA28" s="581"/>
      <c r="BB28" s="582"/>
      <c r="BC28" s="367" t="s">
        <v>50</v>
      </c>
      <c r="BD28" s="368"/>
      <c r="BE28" s="368"/>
      <c r="BF28" s="368"/>
      <c r="BG28" s="368"/>
      <c r="BH28" s="368"/>
      <c r="BI28" s="368"/>
      <c r="BJ28" s="368"/>
      <c r="BK28" s="368"/>
      <c r="BL28" s="368"/>
      <c r="BM28" s="369"/>
      <c r="BN28" s="370">
        <v>2478122</v>
      </c>
      <c r="BO28" s="371"/>
      <c r="BP28" s="371"/>
      <c r="BQ28" s="371"/>
      <c r="BR28" s="371"/>
      <c r="BS28" s="371"/>
      <c r="BT28" s="371"/>
      <c r="BU28" s="372"/>
      <c r="BV28" s="370">
        <v>2236861</v>
      </c>
      <c r="BW28" s="371"/>
      <c r="BX28" s="371"/>
      <c r="BY28" s="371"/>
      <c r="BZ28" s="371"/>
      <c r="CA28" s="371"/>
      <c r="CB28" s="371"/>
      <c r="CC28" s="372"/>
      <c r="CD28" s="194"/>
      <c r="CE28" s="519"/>
      <c r="CF28" s="519"/>
      <c r="CG28" s="519"/>
      <c r="CH28" s="519"/>
      <c r="CI28" s="519"/>
      <c r="CJ28" s="519"/>
      <c r="CK28" s="519"/>
      <c r="CL28" s="519"/>
      <c r="CM28" s="519"/>
      <c r="CN28" s="519"/>
      <c r="CO28" s="519"/>
      <c r="CP28" s="519"/>
      <c r="CQ28" s="519"/>
      <c r="CR28" s="519"/>
      <c r="CS28" s="520"/>
      <c r="CT28" s="404"/>
      <c r="CU28" s="405"/>
      <c r="CV28" s="405"/>
      <c r="CW28" s="405"/>
      <c r="CX28" s="405"/>
      <c r="CY28" s="405"/>
      <c r="CZ28" s="405"/>
      <c r="DA28" s="406"/>
      <c r="DB28" s="404"/>
      <c r="DC28" s="405"/>
      <c r="DD28" s="405"/>
      <c r="DE28" s="405"/>
      <c r="DF28" s="405"/>
      <c r="DG28" s="405"/>
      <c r="DH28" s="405"/>
      <c r="DI28" s="406"/>
    </row>
    <row r="29" spans="1:113" ht="18.75" customHeight="1">
      <c r="A29" s="181"/>
      <c r="B29" s="553"/>
      <c r="C29" s="554"/>
      <c r="D29" s="555"/>
      <c r="E29" s="457" t="s">
        <v>188</v>
      </c>
      <c r="F29" s="431"/>
      <c r="G29" s="431"/>
      <c r="H29" s="431"/>
      <c r="I29" s="431"/>
      <c r="J29" s="431"/>
      <c r="K29" s="432"/>
      <c r="L29" s="458">
        <v>14</v>
      </c>
      <c r="M29" s="459"/>
      <c r="N29" s="459"/>
      <c r="O29" s="459"/>
      <c r="P29" s="501"/>
      <c r="Q29" s="458">
        <v>2080</v>
      </c>
      <c r="R29" s="459"/>
      <c r="S29" s="459"/>
      <c r="T29" s="459"/>
      <c r="U29" s="459"/>
      <c r="V29" s="501"/>
      <c r="W29" s="567"/>
      <c r="X29" s="568"/>
      <c r="Y29" s="569"/>
      <c r="Z29" s="457" t="s">
        <v>189</v>
      </c>
      <c r="AA29" s="431"/>
      <c r="AB29" s="431"/>
      <c r="AC29" s="431"/>
      <c r="AD29" s="431"/>
      <c r="AE29" s="431"/>
      <c r="AF29" s="431"/>
      <c r="AG29" s="432"/>
      <c r="AH29" s="458">
        <v>155</v>
      </c>
      <c r="AI29" s="459"/>
      <c r="AJ29" s="459"/>
      <c r="AK29" s="459"/>
      <c r="AL29" s="501"/>
      <c r="AM29" s="458">
        <v>457771</v>
      </c>
      <c r="AN29" s="459"/>
      <c r="AO29" s="459"/>
      <c r="AP29" s="459"/>
      <c r="AQ29" s="459"/>
      <c r="AR29" s="501"/>
      <c r="AS29" s="458">
        <v>2953</v>
      </c>
      <c r="AT29" s="459"/>
      <c r="AU29" s="459"/>
      <c r="AV29" s="459"/>
      <c r="AW29" s="459"/>
      <c r="AX29" s="460"/>
      <c r="AY29" s="583"/>
      <c r="AZ29" s="584"/>
      <c r="BA29" s="584"/>
      <c r="BB29" s="585"/>
      <c r="BC29" s="435" t="s">
        <v>190</v>
      </c>
      <c r="BD29" s="436"/>
      <c r="BE29" s="436"/>
      <c r="BF29" s="436"/>
      <c r="BG29" s="436"/>
      <c r="BH29" s="436"/>
      <c r="BI29" s="436"/>
      <c r="BJ29" s="436"/>
      <c r="BK29" s="436"/>
      <c r="BL29" s="436"/>
      <c r="BM29" s="437"/>
      <c r="BN29" s="438">
        <v>817823</v>
      </c>
      <c r="BO29" s="439"/>
      <c r="BP29" s="439"/>
      <c r="BQ29" s="439"/>
      <c r="BR29" s="439"/>
      <c r="BS29" s="439"/>
      <c r="BT29" s="439"/>
      <c r="BU29" s="440"/>
      <c r="BV29" s="438">
        <v>571628</v>
      </c>
      <c r="BW29" s="439"/>
      <c r="BX29" s="439"/>
      <c r="BY29" s="439"/>
      <c r="BZ29" s="439"/>
      <c r="CA29" s="439"/>
      <c r="CB29" s="439"/>
      <c r="CC29" s="440"/>
      <c r="CD29" s="196"/>
      <c r="CE29" s="519"/>
      <c r="CF29" s="519"/>
      <c r="CG29" s="519"/>
      <c r="CH29" s="519"/>
      <c r="CI29" s="519"/>
      <c r="CJ29" s="519"/>
      <c r="CK29" s="519"/>
      <c r="CL29" s="519"/>
      <c r="CM29" s="519"/>
      <c r="CN29" s="519"/>
      <c r="CO29" s="519"/>
      <c r="CP29" s="519"/>
      <c r="CQ29" s="519"/>
      <c r="CR29" s="519"/>
      <c r="CS29" s="520"/>
      <c r="CT29" s="404"/>
      <c r="CU29" s="405"/>
      <c r="CV29" s="405"/>
      <c r="CW29" s="405"/>
      <c r="CX29" s="405"/>
      <c r="CY29" s="405"/>
      <c r="CZ29" s="405"/>
      <c r="DA29" s="406"/>
      <c r="DB29" s="404"/>
      <c r="DC29" s="405"/>
      <c r="DD29" s="405"/>
      <c r="DE29" s="405"/>
      <c r="DF29" s="405"/>
      <c r="DG29" s="405"/>
      <c r="DH29" s="405"/>
      <c r="DI29" s="406"/>
    </row>
    <row r="30" spans="1:113" ht="18.75" customHeight="1" thickBot="1">
      <c r="A30" s="181"/>
      <c r="B30" s="556"/>
      <c r="C30" s="557"/>
      <c r="D30" s="558"/>
      <c r="E30" s="461"/>
      <c r="F30" s="462"/>
      <c r="G30" s="462"/>
      <c r="H30" s="462"/>
      <c r="I30" s="462"/>
      <c r="J30" s="462"/>
      <c r="K30" s="463"/>
      <c r="L30" s="590"/>
      <c r="M30" s="591"/>
      <c r="N30" s="591"/>
      <c r="O30" s="591"/>
      <c r="P30" s="592"/>
      <c r="Q30" s="590"/>
      <c r="R30" s="591"/>
      <c r="S30" s="591"/>
      <c r="T30" s="591"/>
      <c r="U30" s="591"/>
      <c r="V30" s="592"/>
      <c r="W30" s="593" t="s">
        <v>191</v>
      </c>
      <c r="X30" s="594"/>
      <c r="Y30" s="594"/>
      <c r="Z30" s="594"/>
      <c r="AA30" s="594"/>
      <c r="AB30" s="594"/>
      <c r="AC30" s="594"/>
      <c r="AD30" s="594"/>
      <c r="AE30" s="594"/>
      <c r="AF30" s="594"/>
      <c r="AG30" s="595"/>
      <c r="AH30" s="526">
        <v>96</v>
      </c>
      <c r="AI30" s="527"/>
      <c r="AJ30" s="527"/>
      <c r="AK30" s="527"/>
      <c r="AL30" s="527"/>
      <c r="AM30" s="527"/>
      <c r="AN30" s="527"/>
      <c r="AO30" s="527"/>
      <c r="AP30" s="527"/>
      <c r="AQ30" s="527"/>
      <c r="AR30" s="527"/>
      <c r="AS30" s="527"/>
      <c r="AT30" s="527"/>
      <c r="AU30" s="527"/>
      <c r="AV30" s="527"/>
      <c r="AW30" s="527"/>
      <c r="AX30" s="529"/>
      <c r="AY30" s="586"/>
      <c r="AZ30" s="587"/>
      <c r="BA30" s="587"/>
      <c r="BB30" s="588"/>
      <c r="BC30" s="544" t="s">
        <v>52</v>
      </c>
      <c r="BD30" s="545"/>
      <c r="BE30" s="545"/>
      <c r="BF30" s="545"/>
      <c r="BG30" s="545"/>
      <c r="BH30" s="545"/>
      <c r="BI30" s="545"/>
      <c r="BJ30" s="545"/>
      <c r="BK30" s="545"/>
      <c r="BL30" s="545"/>
      <c r="BM30" s="546"/>
      <c r="BN30" s="547">
        <v>1915436</v>
      </c>
      <c r="BO30" s="548"/>
      <c r="BP30" s="548"/>
      <c r="BQ30" s="548"/>
      <c r="BR30" s="548"/>
      <c r="BS30" s="548"/>
      <c r="BT30" s="548"/>
      <c r="BU30" s="549"/>
      <c r="BV30" s="547">
        <v>1467566</v>
      </c>
      <c r="BW30" s="548"/>
      <c r="BX30" s="548"/>
      <c r="BY30" s="548"/>
      <c r="BZ30" s="548"/>
      <c r="CA30" s="548"/>
      <c r="CB30" s="548"/>
      <c r="CC30" s="54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589" t="s">
        <v>192</v>
      </c>
      <c r="D32" s="589"/>
      <c r="E32" s="589"/>
      <c r="F32" s="589"/>
      <c r="G32" s="589"/>
      <c r="H32" s="589"/>
      <c r="I32" s="589"/>
      <c r="J32" s="589"/>
      <c r="K32" s="589"/>
      <c r="L32" s="589"/>
      <c r="M32" s="589"/>
      <c r="N32" s="589"/>
      <c r="O32" s="589"/>
      <c r="P32" s="589"/>
      <c r="Q32" s="589"/>
      <c r="R32" s="589"/>
      <c r="S32" s="589"/>
      <c r="U32" s="442" t="s">
        <v>193</v>
      </c>
      <c r="V32" s="442"/>
      <c r="W32" s="442"/>
      <c r="X32" s="442"/>
      <c r="Y32" s="442"/>
      <c r="Z32" s="442"/>
      <c r="AA32" s="442"/>
      <c r="AB32" s="442"/>
      <c r="AC32" s="442"/>
      <c r="AD32" s="442"/>
      <c r="AE32" s="442"/>
      <c r="AF32" s="442"/>
      <c r="AG32" s="442"/>
      <c r="AH32" s="442"/>
      <c r="AI32" s="442"/>
      <c r="AJ32" s="442"/>
      <c r="AK32" s="442"/>
      <c r="AM32" s="442" t="s">
        <v>194</v>
      </c>
      <c r="AN32" s="442"/>
      <c r="AO32" s="442"/>
      <c r="AP32" s="442"/>
      <c r="AQ32" s="442"/>
      <c r="AR32" s="442"/>
      <c r="AS32" s="442"/>
      <c r="AT32" s="442"/>
      <c r="AU32" s="442"/>
      <c r="AV32" s="442"/>
      <c r="AW32" s="442"/>
      <c r="AX32" s="442"/>
      <c r="AY32" s="442"/>
      <c r="AZ32" s="442"/>
      <c r="BA32" s="442"/>
      <c r="BB32" s="442"/>
      <c r="BC32" s="442"/>
      <c r="BE32" s="442" t="s">
        <v>195</v>
      </c>
      <c r="BF32" s="442"/>
      <c r="BG32" s="442"/>
      <c r="BH32" s="442"/>
      <c r="BI32" s="442"/>
      <c r="BJ32" s="442"/>
      <c r="BK32" s="442"/>
      <c r="BL32" s="442"/>
      <c r="BM32" s="442"/>
      <c r="BN32" s="442"/>
      <c r="BO32" s="442"/>
      <c r="BP32" s="442"/>
      <c r="BQ32" s="442"/>
      <c r="BR32" s="442"/>
      <c r="BS32" s="442"/>
      <c r="BT32" s="442"/>
      <c r="BU32" s="442"/>
      <c r="BW32" s="442" t="s">
        <v>196</v>
      </c>
      <c r="BX32" s="442"/>
      <c r="BY32" s="442"/>
      <c r="BZ32" s="442"/>
      <c r="CA32" s="442"/>
      <c r="CB32" s="442"/>
      <c r="CC32" s="442"/>
      <c r="CD32" s="442"/>
      <c r="CE32" s="442"/>
      <c r="CF32" s="442"/>
      <c r="CG32" s="442"/>
      <c r="CH32" s="442"/>
      <c r="CI32" s="442"/>
      <c r="CJ32" s="442"/>
      <c r="CK32" s="442"/>
      <c r="CL32" s="442"/>
      <c r="CM32" s="442"/>
      <c r="CO32" s="442" t="s">
        <v>197</v>
      </c>
      <c r="CP32" s="442"/>
      <c r="CQ32" s="442"/>
      <c r="CR32" s="442"/>
      <c r="CS32" s="442"/>
      <c r="CT32" s="442"/>
      <c r="CU32" s="442"/>
      <c r="CV32" s="442"/>
      <c r="CW32" s="442"/>
      <c r="CX32" s="442"/>
      <c r="CY32" s="442"/>
      <c r="CZ32" s="442"/>
      <c r="DA32" s="442"/>
      <c r="DB32" s="442"/>
      <c r="DC32" s="442"/>
      <c r="DD32" s="442"/>
      <c r="DE32" s="442"/>
      <c r="DI32" s="204"/>
    </row>
    <row r="33" spans="1:113" ht="13.5" customHeight="1">
      <c r="A33" s="181"/>
      <c r="B33" s="205"/>
      <c r="C33" s="425" t="s">
        <v>198</v>
      </c>
      <c r="D33" s="425"/>
      <c r="E33" s="396" t="s">
        <v>199</v>
      </c>
      <c r="F33" s="396"/>
      <c r="G33" s="396"/>
      <c r="H33" s="396"/>
      <c r="I33" s="396"/>
      <c r="J33" s="396"/>
      <c r="K33" s="396"/>
      <c r="L33" s="396"/>
      <c r="M33" s="396"/>
      <c r="N33" s="396"/>
      <c r="O33" s="396"/>
      <c r="P33" s="396"/>
      <c r="Q33" s="396"/>
      <c r="R33" s="396"/>
      <c r="S33" s="396"/>
      <c r="T33" s="206"/>
      <c r="U33" s="425" t="s">
        <v>200</v>
      </c>
      <c r="V33" s="425"/>
      <c r="W33" s="396" t="s">
        <v>201</v>
      </c>
      <c r="X33" s="396"/>
      <c r="Y33" s="396"/>
      <c r="Z33" s="396"/>
      <c r="AA33" s="396"/>
      <c r="AB33" s="396"/>
      <c r="AC33" s="396"/>
      <c r="AD33" s="396"/>
      <c r="AE33" s="396"/>
      <c r="AF33" s="396"/>
      <c r="AG33" s="396"/>
      <c r="AH33" s="396"/>
      <c r="AI33" s="396"/>
      <c r="AJ33" s="396"/>
      <c r="AK33" s="396"/>
      <c r="AL33" s="206"/>
      <c r="AM33" s="425" t="s">
        <v>198</v>
      </c>
      <c r="AN33" s="425"/>
      <c r="AO33" s="396" t="s">
        <v>202</v>
      </c>
      <c r="AP33" s="396"/>
      <c r="AQ33" s="396"/>
      <c r="AR33" s="396"/>
      <c r="AS33" s="396"/>
      <c r="AT33" s="396"/>
      <c r="AU33" s="396"/>
      <c r="AV33" s="396"/>
      <c r="AW33" s="396"/>
      <c r="AX33" s="396"/>
      <c r="AY33" s="396"/>
      <c r="AZ33" s="396"/>
      <c r="BA33" s="396"/>
      <c r="BB33" s="396"/>
      <c r="BC33" s="396"/>
      <c r="BD33" s="207"/>
      <c r="BE33" s="396" t="s">
        <v>203</v>
      </c>
      <c r="BF33" s="396"/>
      <c r="BG33" s="396" t="s">
        <v>204</v>
      </c>
      <c r="BH33" s="396"/>
      <c r="BI33" s="396"/>
      <c r="BJ33" s="396"/>
      <c r="BK33" s="396"/>
      <c r="BL33" s="396"/>
      <c r="BM33" s="396"/>
      <c r="BN33" s="396"/>
      <c r="BO33" s="396"/>
      <c r="BP33" s="396"/>
      <c r="BQ33" s="396"/>
      <c r="BR33" s="396"/>
      <c r="BS33" s="396"/>
      <c r="BT33" s="396"/>
      <c r="BU33" s="396"/>
      <c r="BV33" s="207"/>
      <c r="BW33" s="425" t="s">
        <v>203</v>
      </c>
      <c r="BX33" s="425"/>
      <c r="BY33" s="396" t="s">
        <v>205</v>
      </c>
      <c r="BZ33" s="396"/>
      <c r="CA33" s="396"/>
      <c r="CB33" s="396"/>
      <c r="CC33" s="396"/>
      <c r="CD33" s="396"/>
      <c r="CE33" s="396"/>
      <c r="CF33" s="396"/>
      <c r="CG33" s="396"/>
      <c r="CH33" s="396"/>
      <c r="CI33" s="396"/>
      <c r="CJ33" s="396"/>
      <c r="CK33" s="396"/>
      <c r="CL33" s="396"/>
      <c r="CM33" s="396"/>
      <c r="CN33" s="206"/>
      <c r="CO33" s="425" t="s">
        <v>206</v>
      </c>
      <c r="CP33" s="425"/>
      <c r="CQ33" s="396" t="s">
        <v>207</v>
      </c>
      <c r="CR33" s="396"/>
      <c r="CS33" s="396"/>
      <c r="CT33" s="396"/>
      <c r="CU33" s="396"/>
      <c r="CV33" s="396"/>
      <c r="CW33" s="396"/>
      <c r="CX33" s="396"/>
      <c r="CY33" s="396"/>
      <c r="CZ33" s="396"/>
      <c r="DA33" s="396"/>
      <c r="DB33" s="396"/>
      <c r="DC33" s="396"/>
      <c r="DD33" s="396"/>
      <c r="DE33" s="396"/>
      <c r="DF33" s="206"/>
      <c r="DG33" s="596" t="s">
        <v>208</v>
      </c>
      <c r="DH33" s="596"/>
      <c r="DI33" s="208"/>
    </row>
    <row r="34" spans="1:113" ht="32.25" customHeight="1">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国民健康保険事業特別会計（事業勘定）</v>
      </c>
      <c r="X34" s="598"/>
      <c r="Y34" s="598"/>
      <c r="Z34" s="598"/>
      <c r="AA34" s="598"/>
      <c r="AB34" s="598"/>
      <c r="AC34" s="598"/>
      <c r="AD34" s="598"/>
      <c r="AE34" s="598"/>
      <c r="AF34" s="598"/>
      <c r="AG34" s="598"/>
      <c r="AH34" s="598"/>
      <c r="AI34" s="598"/>
      <c r="AJ34" s="598"/>
      <c r="AK34" s="598"/>
      <c r="AL34" s="181"/>
      <c r="AM34" s="597">
        <f>IF(AO34="","",MAX(C34:D43,U34:V43)+1)</f>
        <v>8</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f>IF(BG34="","",MAX(C34:D43,U34:V43,AM34:AN43)+1)</f>
        <v>12</v>
      </c>
      <c r="BF34" s="597"/>
      <c r="BG34" s="598" t="str">
        <f>IF('各会計、関係団体の財政状況及び健全化判断比率'!B36="","",'各会計、関係団体の財政状況及び健全化判断比率'!B36)</f>
        <v>七釜温泉配湯事業特別会計</v>
      </c>
      <c r="BH34" s="598"/>
      <c r="BI34" s="598"/>
      <c r="BJ34" s="598"/>
      <c r="BK34" s="598"/>
      <c r="BL34" s="598"/>
      <c r="BM34" s="598"/>
      <c r="BN34" s="598"/>
      <c r="BO34" s="598"/>
      <c r="BP34" s="598"/>
      <c r="BQ34" s="598"/>
      <c r="BR34" s="598"/>
      <c r="BS34" s="598"/>
      <c r="BT34" s="598"/>
      <c r="BU34" s="598"/>
      <c r="BV34" s="181"/>
      <c r="BW34" s="597">
        <f>IF(BY34="","",MAX(C34:D43,U34:V43,AM34:AN43,BE34:BF43)+1)</f>
        <v>13</v>
      </c>
      <c r="BX34" s="597"/>
      <c r="BY34" s="598" t="str">
        <f>IF('各会計、関係団体の財政状況及び健全化判断比率'!B68="","",'各会計、関係団体の財政状況及び健全化判断比率'!B68)</f>
        <v>北但行政事務組合</v>
      </c>
      <c r="BZ34" s="598"/>
      <c r="CA34" s="598"/>
      <c r="CB34" s="598"/>
      <c r="CC34" s="598"/>
      <c r="CD34" s="598"/>
      <c r="CE34" s="598"/>
      <c r="CF34" s="598"/>
      <c r="CG34" s="598"/>
      <c r="CH34" s="598"/>
      <c r="CI34" s="598"/>
      <c r="CJ34" s="598"/>
      <c r="CK34" s="598"/>
      <c r="CL34" s="598"/>
      <c r="CM34" s="598"/>
      <c r="CN34" s="181"/>
      <c r="CO34" s="597">
        <f>IF(CQ34="","",MAX(C34:D43,U34:V43,AM34:AN43,BE34:BF43,BW34:BX43)+1)</f>
        <v>20</v>
      </c>
      <c r="CP34" s="597"/>
      <c r="CQ34" s="598" t="str">
        <f>IF('各会計、関係団体の財政状況及び健全化判断比率'!BS7="","",'各会計、関係団体の財政状況及び健全化判断比率'!BS7)</f>
        <v>温泉町夢公社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c r="A35" s="181"/>
      <c r="B35" s="205"/>
      <c r="C35" s="597">
        <f>IF(E35="","",C34+1)</f>
        <v>2</v>
      </c>
      <c r="D35" s="597"/>
      <c r="E35" s="598" t="str">
        <f>IF('各会計、関係団体の財政状況及び健全化判断比率'!B8="","",'各会計、関係団体の財政状況及び健全化判断比率'!B8)</f>
        <v>浜坂地区残土処分場事業特別会計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国民健康保険事業特別会計（直診勘定）</v>
      </c>
      <c r="X35" s="598"/>
      <c r="Y35" s="598"/>
      <c r="Z35" s="598"/>
      <c r="AA35" s="598"/>
      <c r="AB35" s="598"/>
      <c r="AC35" s="598"/>
      <c r="AD35" s="598"/>
      <c r="AE35" s="598"/>
      <c r="AF35" s="598"/>
      <c r="AG35" s="598"/>
      <c r="AH35" s="598"/>
      <c r="AI35" s="598"/>
      <c r="AJ35" s="598"/>
      <c r="AK35" s="598"/>
      <c r="AL35" s="181"/>
      <c r="AM35" s="597">
        <f t="shared" ref="AM35:AM43" si="0">IF(AO35="","",AM34+1)</f>
        <v>9</v>
      </c>
      <c r="AN35" s="597"/>
      <c r="AO35" s="598" t="str">
        <f>IF('各会計、関係団体の財政状況及び健全化判断比率'!B33="","",'各会計、関係団体の財政状況及び健全化判断比率'!B33)</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14</v>
      </c>
      <c r="BX35" s="597"/>
      <c r="BY35" s="598" t="str">
        <f>IF('各会計、関係団体の財政状況及び健全化判断比率'!B69="","",'各会計、関係団体の財政状況及び健全化判断比率'!B69)</f>
        <v>美方郡広域事務組合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c r="A36" s="181"/>
      <c r="B36" s="205"/>
      <c r="C36" s="597">
        <f>IF(E36="","",C35+1)</f>
        <v>3</v>
      </c>
      <c r="D36" s="597"/>
      <c r="E36" s="598" t="str">
        <f>IF('各会計、関係団体の財政状況及び健全化判断比率'!B9="","",'各会計、関係団体の財政状況及び健全化判断比率'!B9)</f>
        <v>温泉地区残土処分場事業特別会計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介護保険事業特別会計（保険事業勘定）</v>
      </c>
      <c r="X36" s="598"/>
      <c r="Y36" s="598"/>
      <c r="Z36" s="598"/>
      <c r="AA36" s="598"/>
      <c r="AB36" s="598"/>
      <c r="AC36" s="598"/>
      <c r="AD36" s="598"/>
      <c r="AE36" s="598"/>
      <c r="AF36" s="598"/>
      <c r="AG36" s="598"/>
      <c r="AH36" s="598"/>
      <c r="AI36" s="598"/>
      <c r="AJ36" s="598"/>
      <c r="AK36" s="598"/>
      <c r="AL36" s="181"/>
      <c r="AM36" s="597">
        <f t="shared" si="0"/>
        <v>10</v>
      </c>
      <c r="AN36" s="597"/>
      <c r="AO36" s="598" t="str">
        <f>IF('各会計、関係団体の財政状況及び健全化判断比率'!B34="","",'各会計、関係団体の財政状況及び健全化判断比率'!B34)</f>
        <v>公立浜坂病院事業会計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15</v>
      </c>
      <c r="BX36" s="597"/>
      <c r="BY36" s="598" t="str">
        <f>IF('各会計、関係団体の財政状況及び健全化判断比率'!B70="","",'各会計、関係団体の財政状況及び健全化判断比率'!B70)</f>
        <v>但馬広域行政事務組合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7</v>
      </c>
      <c r="V37" s="597"/>
      <c r="W37" s="598" t="str">
        <f>IF('各会計、関係団体の財政状況及び健全化判断比率'!B31="","",'各会計、関係団体の財政状況及び健全化判断比率'!B31)</f>
        <v>後期高齢者医療特別会計</v>
      </c>
      <c r="X37" s="598"/>
      <c r="Y37" s="598"/>
      <c r="Z37" s="598"/>
      <c r="AA37" s="598"/>
      <c r="AB37" s="598"/>
      <c r="AC37" s="598"/>
      <c r="AD37" s="598"/>
      <c r="AE37" s="598"/>
      <c r="AF37" s="598"/>
      <c r="AG37" s="598"/>
      <c r="AH37" s="598"/>
      <c r="AI37" s="598"/>
      <c r="AJ37" s="598"/>
      <c r="AK37" s="598"/>
      <c r="AL37" s="181"/>
      <c r="AM37" s="597">
        <f t="shared" si="0"/>
        <v>11</v>
      </c>
      <c r="AN37" s="597"/>
      <c r="AO37" s="598" t="str">
        <f>IF('各会計、関係団体の財政状況及び健全化判断比率'!B35="","",'各会計、関係団体の財政状況及び健全化判断比率'!B35)</f>
        <v>浜坂温泉配湯事業会計</v>
      </c>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16</v>
      </c>
      <c r="BX37" s="597"/>
      <c r="BY37" s="598" t="str">
        <f>IF('各会計、関係団体の財政状況及び健全化判断比率'!B71="","",'各会計、関係団体の財政状況及び健全化判断比率'!B71)</f>
        <v>兵庫県市町村職員退職手当組合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17</v>
      </c>
      <c r="BX38" s="597"/>
      <c r="BY38" s="598" t="str">
        <f>IF('各会計、関係団体の財政状況及び健全化判断比率'!B72="","",'各会計、関係団体の財政状況及び健全化判断比率'!B72)</f>
        <v>兵庫県町議会議員公務災害補償組合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18</v>
      </c>
      <c r="BX39" s="597"/>
      <c r="BY39" s="598" t="str">
        <f>IF('各会計、関係団体の財政状況及び健全化判断比率'!B73="","",'各会計、関係団体の財政状況及び健全化判断比率'!B73)</f>
        <v>兵庫県後期高齢者医療広域連合（一般会計）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19</v>
      </c>
      <c r="BX40" s="597"/>
      <c r="BY40" s="598" t="str">
        <f>IF('各会計、関係団体の財政状況及び健全化判断比率'!B74="","",'各会計、関係団体の財政状況及び健全化判断比率'!B74)</f>
        <v>兵庫県後期高齢者医療広域連合（特別会計）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209</v>
      </c>
      <c r="E46" s="600" t="s">
        <v>210</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c r="E47" s="600" t="s">
        <v>211</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c r="E48" s="600" t="s">
        <v>212</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c r="E49" s="601" t="s">
        <v>213</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c r="E50" s="600" t="s">
        <v>214</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c r="E51" s="600" t="s">
        <v>215</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c r="E52" s="600" t="s">
        <v>216</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c r="E53" s="600" t="s">
        <v>217</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row r="55" spans="5:113"/>
    <row r="56" spans="5:113"/>
  </sheetData>
  <sheetProtection algorithmName="SHA-512" hashValue="ELmY0MNoBcvyq9nf9kC5vixx6QQIgUgCOVoBlCuXv4E84dtkPDyyTpq1aaDnKq1zxJg5XfZSLWmrQJgd3IyRTQ==" saltValue="pbz1WN25jRpFduwv+QCjP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218</v>
      </c>
      <c r="DI1" s="603"/>
      <c r="DJ1" s="603"/>
      <c r="DK1" s="603"/>
      <c r="DL1" s="603"/>
      <c r="DM1" s="603"/>
      <c r="DN1" s="604"/>
      <c r="DO1" s="214"/>
      <c r="DP1" s="602" t="s">
        <v>219</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05" t="s">
        <v>221</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222</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223</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5" t="s">
        <v>1</v>
      </c>
      <c r="C4" s="606"/>
      <c r="D4" s="606"/>
      <c r="E4" s="606"/>
      <c r="F4" s="606"/>
      <c r="G4" s="606"/>
      <c r="H4" s="606"/>
      <c r="I4" s="606"/>
      <c r="J4" s="606"/>
      <c r="K4" s="606"/>
      <c r="L4" s="606"/>
      <c r="M4" s="606"/>
      <c r="N4" s="606"/>
      <c r="O4" s="606"/>
      <c r="P4" s="606"/>
      <c r="Q4" s="607"/>
      <c r="R4" s="605" t="s">
        <v>224</v>
      </c>
      <c r="S4" s="606"/>
      <c r="T4" s="606"/>
      <c r="U4" s="606"/>
      <c r="V4" s="606"/>
      <c r="W4" s="606"/>
      <c r="X4" s="606"/>
      <c r="Y4" s="607"/>
      <c r="Z4" s="605" t="s">
        <v>225</v>
      </c>
      <c r="AA4" s="606"/>
      <c r="AB4" s="606"/>
      <c r="AC4" s="607"/>
      <c r="AD4" s="605" t="s">
        <v>226</v>
      </c>
      <c r="AE4" s="606"/>
      <c r="AF4" s="606"/>
      <c r="AG4" s="606"/>
      <c r="AH4" s="606"/>
      <c r="AI4" s="606"/>
      <c r="AJ4" s="606"/>
      <c r="AK4" s="607"/>
      <c r="AL4" s="605" t="s">
        <v>225</v>
      </c>
      <c r="AM4" s="606"/>
      <c r="AN4" s="606"/>
      <c r="AO4" s="607"/>
      <c r="AP4" s="608" t="s">
        <v>227</v>
      </c>
      <c r="AQ4" s="608"/>
      <c r="AR4" s="608"/>
      <c r="AS4" s="608"/>
      <c r="AT4" s="608"/>
      <c r="AU4" s="608"/>
      <c r="AV4" s="608"/>
      <c r="AW4" s="608"/>
      <c r="AX4" s="608"/>
      <c r="AY4" s="608"/>
      <c r="AZ4" s="608"/>
      <c r="BA4" s="608"/>
      <c r="BB4" s="608"/>
      <c r="BC4" s="608"/>
      <c r="BD4" s="608"/>
      <c r="BE4" s="608"/>
      <c r="BF4" s="608"/>
      <c r="BG4" s="608" t="s">
        <v>228</v>
      </c>
      <c r="BH4" s="608"/>
      <c r="BI4" s="608"/>
      <c r="BJ4" s="608"/>
      <c r="BK4" s="608"/>
      <c r="BL4" s="608"/>
      <c r="BM4" s="608"/>
      <c r="BN4" s="608"/>
      <c r="BO4" s="608" t="s">
        <v>225</v>
      </c>
      <c r="BP4" s="608"/>
      <c r="BQ4" s="608"/>
      <c r="BR4" s="608"/>
      <c r="BS4" s="608" t="s">
        <v>229</v>
      </c>
      <c r="BT4" s="608"/>
      <c r="BU4" s="608"/>
      <c r="BV4" s="608"/>
      <c r="BW4" s="608"/>
      <c r="BX4" s="608"/>
      <c r="BY4" s="608"/>
      <c r="BZ4" s="608"/>
      <c r="CA4" s="608"/>
      <c r="CB4" s="608"/>
      <c r="CD4" s="605" t="s">
        <v>230</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c r="B5" s="609" t="s">
        <v>231</v>
      </c>
      <c r="C5" s="610"/>
      <c r="D5" s="610"/>
      <c r="E5" s="610"/>
      <c r="F5" s="610"/>
      <c r="G5" s="610"/>
      <c r="H5" s="610"/>
      <c r="I5" s="610"/>
      <c r="J5" s="610"/>
      <c r="K5" s="610"/>
      <c r="L5" s="610"/>
      <c r="M5" s="610"/>
      <c r="N5" s="610"/>
      <c r="O5" s="610"/>
      <c r="P5" s="610"/>
      <c r="Q5" s="611"/>
      <c r="R5" s="612">
        <v>1350995</v>
      </c>
      <c r="S5" s="613"/>
      <c r="T5" s="613"/>
      <c r="U5" s="613"/>
      <c r="V5" s="613"/>
      <c r="W5" s="613"/>
      <c r="X5" s="613"/>
      <c r="Y5" s="614"/>
      <c r="Z5" s="615">
        <v>10.4</v>
      </c>
      <c r="AA5" s="615"/>
      <c r="AB5" s="615"/>
      <c r="AC5" s="615"/>
      <c r="AD5" s="616">
        <v>1350995</v>
      </c>
      <c r="AE5" s="616"/>
      <c r="AF5" s="616"/>
      <c r="AG5" s="616"/>
      <c r="AH5" s="616"/>
      <c r="AI5" s="616"/>
      <c r="AJ5" s="616"/>
      <c r="AK5" s="616"/>
      <c r="AL5" s="617">
        <v>21.2</v>
      </c>
      <c r="AM5" s="618"/>
      <c r="AN5" s="618"/>
      <c r="AO5" s="619"/>
      <c r="AP5" s="609" t="s">
        <v>232</v>
      </c>
      <c r="AQ5" s="610"/>
      <c r="AR5" s="610"/>
      <c r="AS5" s="610"/>
      <c r="AT5" s="610"/>
      <c r="AU5" s="610"/>
      <c r="AV5" s="610"/>
      <c r="AW5" s="610"/>
      <c r="AX5" s="610"/>
      <c r="AY5" s="610"/>
      <c r="AZ5" s="610"/>
      <c r="BA5" s="610"/>
      <c r="BB5" s="610"/>
      <c r="BC5" s="610"/>
      <c r="BD5" s="610"/>
      <c r="BE5" s="610"/>
      <c r="BF5" s="611"/>
      <c r="BG5" s="623">
        <v>1325404</v>
      </c>
      <c r="BH5" s="624"/>
      <c r="BI5" s="624"/>
      <c r="BJ5" s="624"/>
      <c r="BK5" s="624"/>
      <c r="BL5" s="624"/>
      <c r="BM5" s="624"/>
      <c r="BN5" s="625"/>
      <c r="BO5" s="626">
        <v>98.1</v>
      </c>
      <c r="BP5" s="626"/>
      <c r="BQ5" s="626"/>
      <c r="BR5" s="626"/>
      <c r="BS5" s="627" t="s">
        <v>233</v>
      </c>
      <c r="BT5" s="627"/>
      <c r="BU5" s="627"/>
      <c r="BV5" s="627"/>
      <c r="BW5" s="627"/>
      <c r="BX5" s="627"/>
      <c r="BY5" s="627"/>
      <c r="BZ5" s="627"/>
      <c r="CA5" s="627"/>
      <c r="CB5" s="631"/>
      <c r="CD5" s="605" t="s">
        <v>227</v>
      </c>
      <c r="CE5" s="606"/>
      <c r="CF5" s="606"/>
      <c r="CG5" s="606"/>
      <c r="CH5" s="606"/>
      <c r="CI5" s="606"/>
      <c r="CJ5" s="606"/>
      <c r="CK5" s="606"/>
      <c r="CL5" s="606"/>
      <c r="CM5" s="606"/>
      <c r="CN5" s="606"/>
      <c r="CO5" s="606"/>
      <c r="CP5" s="606"/>
      <c r="CQ5" s="607"/>
      <c r="CR5" s="605" t="s">
        <v>234</v>
      </c>
      <c r="CS5" s="606"/>
      <c r="CT5" s="606"/>
      <c r="CU5" s="606"/>
      <c r="CV5" s="606"/>
      <c r="CW5" s="606"/>
      <c r="CX5" s="606"/>
      <c r="CY5" s="607"/>
      <c r="CZ5" s="605" t="s">
        <v>225</v>
      </c>
      <c r="DA5" s="606"/>
      <c r="DB5" s="606"/>
      <c r="DC5" s="607"/>
      <c r="DD5" s="605" t="s">
        <v>235</v>
      </c>
      <c r="DE5" s="606"/>
      <c r="DF5" s="606"/>
      <c r="DG5" s="606"/>
      <c r="DH5" s="606"/>
      <c r="DI5" s="606"/>
      <c r="DJ5" s="606"/>
      <c r="DK5" s="606"/>
      <c r="DL5" s="606"/>
      <c r="DM5" s="606"/>
      <c r="DN5" s="606"/>
      <c r="DO5" s="606"/>
      <c r="DP5" s="607"/>
      <c r="DQ5" s="605" t="s">
        <v>236</v>
      </c>
      <c r="DR5" s="606"/>
      <c r="DS5" s="606"/>
      <c r="DT5" s="606"/>
      <c r="DU5" s="606"/>
      <c r="DV5" s="606"/>
      <c r="DW5" s="606"/>
      <c r="DX5" s="606"/>
      <c r="DY5" s="606"/>
      <c r="DZ5" s="606"/>
      <c r="EA5" s="606"/>
      <c r="EB5" s="606"/>
      <c r="EC5" s="607"/>
    </row>
    <row r="6" spans="2:143" ht="11.25" customHeight="1">
      <c r="B6" s="620" t="s">
        <v>237</v>
      </c>
      <c r="C6" s="621"/>
      <c r="D6" s="621"/>
      <c r="E6" s="621"/>
      <c r="F6" s="621"/>
      <c r="G6" s="621"/>
      <c r="H6" s="621"/>
      <c r="I6" s="621"/>
      <c r="J6" s="621"/>
      <c r="K6" s="621"/>
      <c r="L6" s="621"/>
      <c r="M6" s="621"/>
      <c r="N6" s="621"/>
      <c r="O6" s="621"/>
      <c r="P6" s="621"/>
      <c r="Q6" s="622"/>
      <c r="R6" s="623">
        <v>106251</v>
      </c>
      <c r="S6" s="624"/>
      <c r="T6" s="624"/>
      <c r="U6" s="624"/>
      <c r="V6" s="624"/>
      <c r="W6" s="624"/>
      <c r="X6" s="624"/>
      <c r="Y6" s="625"/>
      <c r="Z6" s="626">
        <v>0.8</v>
      </c>
      <c r="AA6" s="626"/>
      <c r="AB6" s="626"/>
      <c r="AC6" s="626"/>
      <c r="AD6" s="627">
        <v>106251</v>
      </c>
      <c r="AE6" s="627"/>
      <c r="AF6" s="627"/>
      <c r="AG6" s="627"/>
      <c r="AH6" s="627"/>
      <c r="AI6" s="627"/>
      <c r="AJ6" s="627"/>
      <c r="AK6" s="627"/>
      <c r="AL6" s="628">
        <v>1.7</v>
      </c>
      <c r="AM6" s="629"/>
      <c r="AN6" s="629"/>
      <c r="AO6" s="630"/>
      <c r="AP6" s="620" t="s">
        <v>238</v>
      </c>
      <c r="AQ6" s="621"/>
      <c r="AR6" s="621"/>
      <c r="AS6" s="621"/>
      <c r="AT6" s="621"/>
      <c r="AU6" s="621"/>
      <c r="AV6" s="621"/>
      <c r="AW6" s="621"/>
      <c r="AX6" s="621"/>
      <c r="AY6" s="621"/>
      <c r="AZ6" s="621"/>
      <c r="BA6" s="621"/>
      <c r="BB6" s="621"/>
      <c r="BC6" s="621"/>
      <c r="BD6" s="621"/>
      <c r="BE6" s="621"/>
      <c r="BF6" s="622"/>
      <c r="BG6" s="623">
        <v>1325404</v>
      </c>
      <c r="BH6" s="624"/>
      <c r="BI6" s="624"/>
      <c r="BJ6" s="624"/>
      <c r="BK6" s="624"/>
      <c r="BL6" s="624"/>
      <c r="BM6" s="624"/>
      <c r="BN6" s="625"/>
      <c r="BO6" s="626">
        <v>98.1</v>
      </c>
      <c r="BP6" s="626"/>
      <c r="BQ6" s="626"/>
      <c r="BR6" s="626"/>
      <c r="BS6" s="627" t="s">
        <v>239</v>
      </c>
      <c r="BT6" s="627"/>
      <c r="BU6" s="627"/>
      <c r="BV6" s="627"/>
      <c r="BW6" s="627"/>
      <c r="BX6" s="627"/>
      <c r="BY6" s="627"/>
      <c r="BZ6" s="627"/>
      <c r="CA6" s="627"/>
      <c r="CB6" s="631"/>
      <c r="CD6" s="609" t="s">
        <v>240</v>
      </c>
      <c r="CE6" s="610"/>
      <c r="CF6" s="610"/>
      <c r="CG6" s="610"/>
      <c r="CH6" s="610"/>
      <c r="CI6" s="610"/>
      <c r="CJ6" s="610"/>
      <c r="CK6" s="610"/>
      <c r="CL6" s="610"/>
      <c r="CM6" s="610"/>
      <c r="CN6" s="610"/>
      <c r="CO6" s="610"/>
      <c r="CP6" s="610"/>
      <c r="CQ6" s="611"/>
      <c r="CR6" s="623">
        <v>98183</v>
      </c>
      <c r="CS6" s="624"/>
      <c r="CT6" s="624"/>
      <c r="CU6" s="624"/>
      <c r="CV6" s="624"/>
      <c r="CW6" s="624"/>
      <c r="CX6" s="624"/>
      <c r="CY6" s="625"/>
      <c r="CZ6" s="617">
        <v>0.8</v>
      </c>
      <c r="DA6" s="618"/>
      <c r="DB6" s="618"/>
      <c r="DC6" s="634"/>
      <c r="DD6" s="632" t="s">
        <v>239</v>
      </c>
      <c r="DE6" s="624"/>
      <c r="DF6" s="624"/>
      <c r="DG6" s="624"/>
      <c r="DH6" s="624"/>
      <c r="DI6" s="624"/>
      <c r="DJ6" s="624"/>
      <c r="DK6" s="624"/>
      <c r="DL6" s="624"/>
      <c r="DM6" s="624"/>
      <c r="DN6" s="624"/>
      <c r="DO6" s="624"/>
      <c r="DP6" s="625"/>
      <c r="DQ6" s="632">
        <v>98183</v>
      </c>
      <c r="DR6" s="624"/>
      <c r="DS6" s="624"/>
      <c r="DT6" s="624"/>
      <c r="DU6" s="624"/>
      <c r="DV6" s="624"/>
      <c r="DW6" s="624"/>
      <c r="DX6" s="624"/>
      <c r="DY6" s="624"/>
      <c r="DZ6" s="624"/>
      <c r="EA6" s="624"/>
      <c r="EB6" s="624"/>
      <c r="EC6" s="633"/>
    </row>
    <row r="7" spans="2:143" ht="11.25" customHeight="1">
      <c r="B7" s="620" t="s">
        <v>241</v>
      </c>
      <c r="C7" s="621"/>
      <c r="D7" s="621"/>
      <c r="E7" s="621"/>
      <c r="F7" s="621"/>
      <c r="G7" s="621"/>
      <c r="H7" s="621"/>
      <c r="I7" s="621"/>
      <c r="J7" s="621"/>
      <c r="K7" s="621"/>
      <c r="L7" s="621"/>
      <c r="M7" s="621"/>
      <c r="N7" s="621"/>
      <c r="O7" s="621"/>
      <c r="P7" s="621"/>
      <c r="Q7" s="622"/>
      <c r="R7" s="623">
        <v>752</v>
      </c>
      <c r="S7" s="624"/>
      <c r="T7" s="624"/>
      <c r="U7" s="624"/>
      <c r="V7" s="624"/>
      <c r="W7" s="624"/>
      <c r="X7" s="624"/>
      <c r="Y7" s="625"/>
      <c r="Z7" s="626">
        <v>0</v>
      </c>
      <c r="AA7" s="626"/>
      <c r="AB7" s="626"/>
      <c r="AC7" s="626"/>
      <c r="AD7" s="627">
        <v>752</v>
      </c>
      <c r="AE7" s="627"/>
      <c r="AF7" s="627"/>
      <c r="AG7" s="627"/>
      <c r="AH7" s="627"/>
      <c r="AI7" s="627"/>
      <c r="AJ7" s="627"/>
      <c r="AK7" s="627"/>
      <c r="AL7" s="628">
        <v>0</v>
      </c>
      <c r="AM7" s="629"/>
      <c r="AN7" s="629"/>
      <c r="AO7" s="630"/>
      <c r="AP7" s="620" t="s">
        <v>242</v>
      </c>
      <c r="AQ7" s="621"/>
      <c r="AR7" s="621"/>
      <c r="AS7" s="621"/>
      <c r="AT7" s="621"/>
      <c r="AU7" s="621"/>
      <c r="AV7" s="621"/>
      <c r="AW7" s="621"/>
      <c r="AX7" s="621"/>
      <c r="AY7" s="621"/>
      <c r="AZ7" s="621"/>
      <c r="BA7" s="621"/>
      <c r="BB7" s="621"/>
      <c r="BC7" s="621"/>
      <c r="BD7" s="621"/>
      <c r="BE7" s="621"/>
      <c r="BF7" s="622"/>
      <c r="BG7" s="623">
        <v>554657</v>
      </c>
      <c r="BH7" s="624"/>
      <c r="BI7" s="624"/>
      <c r="BJ7" s="624"/>
      <c r="BK7" s="624"/>
      <c r="BL7" s="624"/>
      <c r="BM7" s="624"/>
      <c r="BN7" s="625"/>
      <c r="BO7" s="626">
        <v>41.1</v>
      </c>
      <c r="BP7" s="626"/>
      <c r="BQ7" s="626"/>
      <c r="BR7" s="626"/>
      <c r="BS7" s="627" t="s">
        <v>239</v>
      </c>
      <c r="BT7" s="627"/>
      <c r="BU7" s="627"/>
      <c r="BV7" s="627"/>
      <c r="BW7" s="627"/>
      <c r="BX7" s="627"/>
      <c r="BY7" s="627"/>
      <c r="BZ7" s="627"/>
      <c r="CA7" s="627"/>
      <c r="CB7" s="631"/>
      <c r="CD7" s="620" t="s">
        <v>243</v>
      </c>
      <c r="CE7" s="621"/>
      <c r="CF7" s="621"/>
      <c r="CG7" s="621"/>
      <c r="CH7" s="621"/>
      <c r="CI7" s="621"/>
      <c r="CJ7" s="621"/>
      <c r="CK7" s="621"/>
      <c r="CL7" s="621"/>
      <c r="CM7" s="621"/>
      <c r="CN7" s="621"/>
      <c r="CO7" s="621"/>
      <c r="CP7" s="621"/>
      <c r="CQ7" s="622"/>
      <c r="CR7" s="623">
        <v>2073079</v>
      </c>
      <c r="CS7" s="624"/>
      <c r="CT7" s="624"/>
      <c r="CU7" s="624"/>
      <c r="CV7" s="624"/>
      <c r="CW7" s="624"/>
      <c r="CX7" s="624"/>
      <c r="CY7" s="625"/>
      <c r="CZ7" s="626">
        <v>17</v>
      </c>
      <c r="DA7" s="626"/>
      <c r="DB7" s="626"/>
      <c r="DC7" s="626"/>
      <c r="DD7" s="632">
        <v>7082</v>
      </c>
      <c r="DE7" s="624"/>
      <c r="DF7" s="624"/>
      <c r="DG7" s="624"/>
      <c r="DH7" s="624"/>
      <c r="DI7" s="624"/>
      <c r="DJ7" s="624"/>
      <c r="DK7" s="624"/>
      <c r="DL7" s="624"/>
      <c r="DM7" s="624"/>
      <c r="DN7" s="624"/>
      <c r="DO7" s="624"/>
      <c r="DP7" s="625"/>
      <c r="DQ7" s="632">
        <v>1417452</v>
      </c>
      <c r="DR7" s="624"/>
      <c r="DS7" s="624"/>
      <c r="DT7" s="624"/>
      <c r="DU7" s="624"/>
      <c r="DV7" s="624"/>
      <c r="DW7" s="624"/>
      <c r="DX7" s="624"/>
      <c r="DY7" s="624"/>
      <c r="DZ7" s="624"/>
      <c r="EA7" s="624"/>
      <c r="EB7" s="624"/>
      <c r="EC7" s="633"/>
    </row>
    <row r="8" spans="2:143" ht="11.25" customHeight="1">
      <c r="B8" s="620" t="s">
        <v>244</v>
      </c>
      <c r="C8" s="621"/>
      <c r="D8" s="621"/>
      <c r="E8" s="621"/>
      <c r="F8" s="621"/>
      <c r="G8" s="621"/>
      <c r="H8" s="621"/>
      <c r="I8" s="621"/>
      <c r="J8" s="621"/>
      <c r="K8" s="621"/>
      <c r="L8" s="621"/>
      <c r="M8" s="621"/>
      <c r="N8" s="621"/>
      <c r="O8" s="621"/>
      <c r="P8" s="621"/>
      <c r="Q8" s="622"/>
      <c r="R8" s="623">
        <v>11138</v>
      </c>
      <c r="S8" s="624"/>
      <c r="T8" s="624"/>
      <c r="U8" s="624"/>
      <c r="V8" s="624"/>
      <c r="W8" s="624"/>
      <c r="X8" s="624"/>
      <c r="Y8" s="625"/>
      <c r="Z8" s="626">
        <v>0.1</v>
      </c>
      <c r="AA8" s="626"/>
      <c r="AB8" s="626"/>
      <c r="AC8" s="626"/>
      <c r="AD8" s="627">
        <v>11138</v>
      </c>
      <c r="AE8" s="627"/>
      <c r="AF8" s="627"/>
      <c r="AG8" s="627"/>
      <c r="AH8" s="627"/>
      <c r="AI8" s="627"/>
      <c r="AJ8" s="627"/>
      <c r="AK8" s="627"/>
      <c r="AL8" s="628">
        <v>0.2</v>
      </c>
      <c r="AM8" s="629"/>
      <c r="AN8" s="629"/>
      <c r="AO8" s="630"/>
      <c r="AP8" s="620" t="s">
        <v>245</v>
      </c>
      <c r="AQ8" s="621"/>
      <c r="AR8" s="621"/>
      <c r="AS8" s="621"/>
      <c r="AT8" s="621"/>
      <c r="AU8" s="621"/>
      <c r="AV8" s="621"/>
      <c r="AW8" s="621"/>
      <c r="AX8" s="621"/>
      <c r="AY8" s="621"/>
      <c r="AZ8" s="621"/>
      <c r="BA8" s="621"/>
      <c r="BB8" s="621"/>
      <c r="BC8" s="621"/>
      <c r="BD8" s="621"/>
      <c r="BE8" s="621"/>
      <c r="BF8" s="622"/>
      <c r="BG8" s="623">
        <v>22189</v>
      </c>
      <c r="BH8" s="624"/>
      <c r="BI8" s="624"/>
      <c r="BJ8" s="624"/>
      <c r="BK8" s="624"/>
      <c r="BL8" s="624"/>
      <c r="BM8" s="624"/>
      <c r="BN8" s="625"/>
      <c r="BO8" s="626">
        <v>1.6</v>
      </c>
      <c r="BP8" s="626"/>
      <c r="BQ8" s="626"/>
      <c r="BR8" s="626"/>
      <c r="BS8" s="627" t="s">
        <v>233</v>
      </c>
      <c r="BT8" s="627"/>
      <c r="BU8" s="627"/>
      <c r="BV8" s="627"/>
      <c r="BW8" s="627"/>
      <c r="BX8" s="627"/>
      <c r="BY8" s="627"/>
      <c r="BZ8" s="627"/>
      <c r="CA8" s="627"/>
      <c r="CB8" s="631"/>
      <c r="CD8" s="620" t="s">
        <v>246</v>
      </c>
      <c r="CE8" s="621"/>
      <c r="CF8" s="621"/>
      <c r="CG8" s="621"/>
      <c r="CH8" s="621"/>
      <c r="CI8" s="621"/>
      <c r="CJ8" s="621"/>
      <c r="CK8" s="621"/>
      <c r="CL8" s="621"/>
      <c r="CM8" s="621"/>
      <c r="CN8" s="621"/>
      <c r="CO8" s="621"/>
      <c r="CP8" s="621"/>
      <c r="CQ8" s="622"/>
      <c r="CR8" s="623">
        <v>2495066</v>
      </c>
      <c r="CS8" s="624"/>
      <c r="CT8" s="624"/>
      <c r="CU8" s="624"/>
      <c r="CV8" s="624"/>
      <c r="CW8" s="624"/>
      <c r="CX8" s="624"/>
      <c r="CY8" s="625"/>
      <c r="CZ8" s="626">
        <v>20.399999999999999</v>
      </c>
      <c r="DA8" s="626"/>
      <c r="DB8" s="626"/>
      <c r="DC8" s="626"/>
      <c r="DD8" s="632">
        <v>74253</v>
      </c>
      <c r="DE8" s="624"/>
      <c r="DF8" s="624"/>
      <c r="DG8" s="624"/>
      <c r="DH8" s="624"/>
      <c r="DI8" s="624"/>
      <c r="DJ8" s="624"/>
      <c r="DK8" s="624"/>
      <c r="DL8" s="624"/>
      <c r="DM8" s="624"/>
      <c r="DN8" s="624"/>
      <c r="DO8" s="624"/>
      <c r="DP8" s="625"/>
      <c r="DQ8" s="632">
        <v>1423416</v>
      </c>
      <c r="DR8" s="624"/>
      <c r="DS8" s="624"/>
      <c r="DT8" s="624"/>
      <c r="DU8" s="624"/>
      <c r="DV8" s="624"/>
      <c r="DW8" s="624"/>
      <c r="DX8" s="624"/>
      <c r="DY8" s="624"/>
      <c r="DZ8" s="624"/>
      <c r="EA8" s="624"/>
      <c r="EB8" s="624"/>
      <c r="EC8" s="633"/>
    </row>
    <row r="9" spans="2:143" ht="11.25" customHeight="1">
      <c r="B9" s="620" t="s">
        <v>247</v>
      </c>
      <c r="C9" s="621"/>
      <c r="D9" s="621"/>
      <c r="E9" s="621"/>
      <c r="F9" s="621"/>
      <c r="G9" s="621"/>
      <c r="H9" s="621"/>
      <c r="I9" s="621"/>
      <c r="J9" s="621"/>
      <c r="K9" s="621"/>
      <c r="L9" s="621"/>
      <c r="M9" s="621"/>
      <c r="N9" s="621"/>
      <c r="O9" s="621"/>
      <c r="P9" s="621"/>
      <c r="Q9" s="622"/>
      <c r="R9" s="623">
        <v>7933</v>
      </c>
      <c r="S9" s="624"/>
      <c r="T9" s="624"/>
      <c r="U9" s="624"/>
      <c r="V9" s="624"/>
      <c r="W9" s="624"/>
      <c r="X9" s="624"/>
      <c r="Y9" s="625"/>
      <c r="Z9" s="626">
        <v>0.1</v>
      </c>
      <c r="AA9" s="626"/>
      <c r="AB9" s="626"/>
      <c r="AC9" s="626"/>
      <c r="AD9" s="627">
        <v>7933</v>
      </c>
      <c r="AE9" s="627"/>
      <c r="AF9" s="627"/>
      <c r="AG9" s="627"/>
      <c r="AH9" s="627"/>
      <c r="AI9" s="627"/>
      <c r="AJ9" s="627"/>
      <c r="AK9" s="627"/>
      <c r="AL9" s="628">
        <v>0.1</v>
      </c>
      <c r="AM9" s="629"/>
      <c r="AN9" s="629"/>
      <c r="AO9" s="630"/>
      <c r="AP9" s="620" t="s">
        <v>248</v>
      </c>
      <c r="AQ9" s="621"/>
      <c r="AR9" s="621"/>
      <c r="AS9" s="621"/>
      <c r="AT9" s="621"/>
      <c r="AU9" s="621"/>
      <c r="AV9" s="621"/>
      <c r="AW9" s="621"/>
      <c r="AX9" s="621"/>
      <c r="AY9" s="621"/>
      <c r="AZ9" s="621"/>
      <c r="BA9" s="621"/>
      <c r="BB9" s="621"/>
      <c r="BC9" s="621"/>
      <c r="BD9" s="621"/>
      <c r="BE9" s="621"/>
      <c r="BF9" s="622"/>
      <c r="BG9" s="623">
        <v>472061</v>
      </c>
      <c r="BH9" s="624"/>
      <c r="BI9" s="624"/>
      <c r="BJ9" s="624"/>
      <c r="BK9" s="624"/>
      <c r="BL9" s="624"/>
      <c r="BM9" s="624"/>
      <c r="BN9" s="625"/>
      <c r="BO9" s="626">
        <v>34.9</v>
      </c>
      <c r="BP9" s="626"/>
      <c r="BQ9" s="626"/>
      <c r="BR9" s="626"/>
      <c r="BS9" s="627" t="s">
        <v>239</v>
      </c>
      <c r="BT9" s="627"/>
      <c r="BU9" s="627"/>
      <c r="BV9" s="627"/>
      <c r="BW9" s="627"/>
      <c r="BX9" s="627"/>
      <c r="BY9" s="627"/>
      <c r="BZ9" s="627"/>
      <c r="CA9" s="627"/>
      <c r="CB9" s="631"/>
      <c r="CD9" s="620" t="s">
        <v>249</v>
      </c>
      <c r="CE9" s="621"/>
      <c r="CF9" s="621"/>
      <c r="CG9" s="621"/>
      <c r="CH9" s="621"/>
      <c r="CI9" s="621"/>
      <c r="CJ9" s="621"/>
      <c r="CK9" s="621"/>
      <c r="CL9" s="621"/>
      <c r="CM9" s="621"/>
      <c r="CN9" s="621"/>
      <c r="CO9" s="621"/>
      <c r="CP9" s="621"/>
      <c r="CQ9" s="622"/>
      <c r="CR9" s="623">
        <v>1348723</v>
      </c>
      <c r="CS9" s="624"/>
      <c r="CT9" s="624"/>
      <c r="CU9" s="624"/>
      <c r="CV9" s="624"/>
      <c r="CW9" s="624"/>
      <c r="CX9" s="624"/>
      <c r="CY9" s="625"/>
      <c r="CZ9" s="626">
        <v>11</v>
      </c>
      <c r="DA9" s="626"/>
      <c r="DB9" s="626"/>
      <c r="DC9" s="626"/>
      <c r="DD9" s="632">
        <v>15124</v>
      </c>
      <c r="DE9" s="624"/>
      <c r="DF9" s="624"/>
      <c r="DG9" s="624"/>
      <c r="DH9" s="624"/>
      <c r="DI9" s="624"/>
      <c r="DJ9" s="624"/>
      <c r="DK9" s="624"/>
      <c r="DL9" s="624"/>
      <c r="DM9" s="624"/>
      <c r="DN9" s="624"/>
      <c r="DO9" s="624"/>
      <c r="DP9" s="625"/>
      <c r="DQ9" s="632">
        <v>1103167</v>
      </c>
      <c r="DR9" s="624"/>
      <c r="DS9" s="624"/>
      <c r="DT9" s="624"/>
      <c r="DU9" s="624"/>
      <c r="DV9" s="624"/>
      <c r="DW9" s="624"/>
      <c r="DX9" s="624"/>
      <c r="DY9" s="624"/>
      <c r="DZ9" s="624"/>
      <c r="EA9" s="624"/>
      <c r="EB9" s="624"/>
      <c r="EC9" s="633"/>
    </row>
    <row r="10" spans="2:143" ht="11.25" customHeight="1">
      <c r="B10" s="620" t="s">
        <v>250</v>
      </c>
      <c r="C10" s="621"/>
      <c r="D10" s="621"/>
      <c r="E10" s="621"/>
      <c r="F10" s="621"/>
      <c r="G10" s="621"/>
      <c r="H10" s="621"/>
      <c r="I10" s="621"/>
      <c r="J10" s="621"/>
      <c r="K10" s="621"/>
      <c r="L10" s="621"/>
      <c r="M10" s="621"/>
      <c r="N10" s="621"/>
      <c r="O10" s="621"/>
      <c r="P10" s="621"/>
      <c r="Q10" s="622"/>
      <c r="R10" s="623" t="s">
        <v>239</v>
      </c>
      <c r="S10" s="624"/>
      <c r="T10" s="624"/>
      <c r="U10" s="624"/>
      <c r="V10" s="624"/>
      <c r="W10" s="624"/>
      <c r="X10" s="624"/>
      <c r="Y10" s="625"/>
      <c r="Z10" s="626" t="s">
        <v>239</v>
      </c>
      <c r="AA10" s="626"/>
      <c r="AB10" s="626"/>
      <c r="AC10" s="626"/>
      <c r="AD10" s="627" t="s">
        <v>239</v>
      </c>
      <c r="AE10" s="627"/>
      <c r="AF10" s="627"/>
      <c r="AG10" s="627"/>
      <c r="AH10" s="627"/>
      <c r="AI10" s="627"/>
      <c r="AJ10" s="627"/>
      <c r="AK10" s="627"/>
      <c r="AL10" s="628" t="s">
        <v>233</v>
      </c>
      <c r="AM10" s="629"/>
      <c r="AN10" s="629"/>
      <c r="AO10" s="630"/>
      <c r="AP10" s="620" t="s">
        <v>251</v>
      </c>
      <c r="AQ10" s="621"/>
      <c r="AR10" s="621"/>
      <c r="AS10" s="621"/>
      <c r="AT10" s="621"/>
      <c r="AU10" s="621"/>
      <c r="AV10" s="621"/>
      <c r="AW10" s="621"/>
      <c r="AX10" s="621"/>
      <c r="AY10" s="621"/>
      <c r="AZ10" s="621"/>
      <c r="BA10" s="621"/>
      <c r="BB10" s="621"/>
      <c r="BC10" s="621"/>
      <c r="BD10" s="621"/>
      <c r="BE10" s="621"/>
      <c r="BF10" s="622"/>
      <c r="BG10" s="623">
        <v>36417</v>
      </c>
      <c r="BH10" s="624"/>
      <c r="BI10" s="624"/>
      <c r="BJ10" s="624"/>
      <c r="BK10" s="624"/>
      <c r="BL10" s="624"/>
      <c r="BM10" s="624"/>
      <c r="BN10" s="625"/>
      <c r="BO10" s="626">
        <v>2.7</v>
      </c>
      <c r="BP10" s="626"/>
      <c r="BQ10" s="626"/>
      <c r="BR10" s="626"/>
      <c r="BS10" s="627" t="s">
        <v>239</v>
      </c>
      <c r="BT10" s="627"/>
      <c r="BU10" s="627"/>
      <c r="BV10" s="627"/>
      <c r="BW10" s="627"/>
      <c r="BX10" s="627"/>
      <c r="BY10" s="627"/>
      <c r="BZ10" s="627"/>
      <c r="CA10" s="627"/>
      <c r="CB10" s="631"/>
      <c r="CD10" s="620" t="s">
        <v>252</v>
      </c>
      <c r="CE10" s="621"/>
      <c r="CF10" s="621"/>
      <c r="CG10" s="621"/>
      <c r="CH10" s="621"/>
      <c r="CI10" s="621"/>
      <c r="CJ10" s="621"/>
      <c r="CK10" s="621"/>
      <c r="CL10" s="621"/>
      <c r="CM10" s="621"/>
      <c r="CN10" s="621"/>
      <c r="CO10" s="621"/>
      <c r="CP10" s="621"/>
      <c r="CQ10" s="622"/>
      <c r="CR10" s="623">
        <v>20780</v>
      </c>
      <c r="CS10" s="624"/>
      <c r="CT10" s="624"/>
      <c r="CU10" s="624"/>
      <c r="CV10" s="624"/>
      <c r="CW10" s="624"/>
      <c r="CX10" s="624"/>
      <c r="CY10" s="625"/>
      <c r="CZ10" s="626">
        <v>0.2</v>
      </c>
      <c r="DA10" s="626"/>
      <c r="DB10" s="626"/>
      <c r="DC10" s="626"/>
      <c r="DD10" s="632">
        <v>4530</v>
      </c>
      <c r="DE10" s="624"/>
      <c r="DF10" s="624"/>
      <c r="DG10" s="624"/>
      <c r="DH10" s="624"/>
      <c r="DI10" s="624"/>
      <c r="DJ10" s="624"/>
      <c r="DK10" s="624"/>
      <c r="DL10" s="624"/>
      <c r="DM10" s="624"/>
      <c r="DN10" s="624"/>
      <c r="DO10" s="624"/>
      <c r="DP10" s="625"/>
      <c r="DQ10" s="632">
        <v>15807</v>
      </c>
      <c r="DR10" s="624"/>
      <c r="DS10" s="624"/>
      <c r="DT10" s="624"/>
      <c r="DU10" s="624"/>
      <c r="DV10" s="624"/>
      <c r="DW10" s="624"/>
      <c r="DX10" s="624"/>
      <c r="DY10" s="624"/>
      <c r="DZ10" s="624"/>
      <c r="EA10" s="624"/>
      <c r="EB10" s="624"/>
      <c r="EC10" s="633"/>
    </row>
    <row r="11" spans="2:143" ht="11.25" customHeight="1">
      <c r="B11" s="620" t="s">
        <v>253</v>
      </c>
      <c r="C11" s="621"/>
      <c r="D11" s="621"/>
      <c r="E11" s="621"/>
      <c r="F11" s="621"/>
      <c r="G11" s="621"/>
      <c r="H11" s="621"/>
      <c r="I11" s="621"/>
      <c r="J11" s="621"/>
      <c r="K11" s="621"/>
      <c r="L11" s="621"/>
      <c r="M11" s="621"/>
      <c r="N11" s="621"/>
      <c r="O11" s="621"/>
      <c r="P11" s="621"/>
      <c r="Q11" s="622"/>
      <c r="R11" s="623">
        <v>320734</v>
      </c>
      <c r="S11" s="624"/>
      <c r="T11" s="624"/>
      <c r="U11" s="624"/>
      <c r="V11" s="624"/>
      <c r="W11" s="624"/>
      <c r="X11" s="624"/>
      <c r="Y11" s="625"/>
      <c r="Z11" s="628">
        <v>2.5</v>
      </c>
      <c r="AA11" s="629"/>
      <c r="AB11" s="629"/>
      <c r="AC11" s="635"/>
      <c r="AD11" s="632">
        <v>320734</v>
      </c>
      <c r="AE11" s="624"/>
      <c r="AF11" s="624"/>
      <c r="AG11" s="624"/>
      <c r="AH11" s="624"/>
      <c r="AI11" s="624"/>
      <c r="AJ11" s="624"/>
      <c r="AK11" s="625"/>
      <c r="AL11" s="628">
        <v>5</v>
      </c>
      <c r="AM11" s="629"/>
      <c r="AN11" s="629"/>
      <c r="AO11" s="630"/>
      <c r="AP11" s="620" t="s">
        <v>254</v>
      </c>
      <c r="AQ11" s="621"/>
      <c r="AR11" s="621"/>
      <c r="AS11" s="621"/>
      <c r="AT11" s="621"/>
      <c r="AU11" s="621"/>
      <c r="AV11" s="621"/>
      <c r="AW11" s="621"/>
      <c r="AX11" s="621"/>
      <c r="AY11" s="621"/>
      <c r="AZ11" s="621"/>
      <c r="BA11" s="621"/>
      <c r="BB11" s="621"/>
      <c r="BC11" s="621"/>
      <c r="BD11" s="621"/>
      <c r="BE11" s="621"/>
      <c r="BF11" s="622"/>
      <c r="BG11" s="623">
        <v>23990</v>
      </c>
      <c r="BH11" s="624"/>
      <c r="BI11" s="624"/>
      <c r="BJ11" s="624"/>
      <c r="BK11" s="624"/>
      <c r="BL11" s="624"/>
      <c r="BM11" s="624"/>
      <c r="BN11" s="625"/>
      <c r="BO11" s="626">
        <v>1.8</v>
      </c>
      <c r="BP11" s="626"/>
      <c r="BQ11" s="626"/>
      <c r="BR11" s="626"/>
      <c r="BS11" s="627" t="s">
        <v>239</v>
      </c>
      <c r="BT11" s="627"/>
      <c r="BU11" s="627"/>
      <c r="BV11" s="627"/>
      <c r="BW11" s="627"/>
      <c r="BX11" s="627"/>
      <c r="BY11" s="627"/>
      <c r="BZ11" s="627"/>
      <c r="CA11" s="627"/>
      <c r="CB11" s="631"/>
      <c r="CD11" s="620" t="s">
        <v>255</v>
      </c>
      <c r="CE11" s="621"/>
      <c r="CF11" s="621"/>
      <c r="CG11" s="621"/>
      <c r="CH11" s="621"/>
      <c r="CI11" s="621"/>
      <c r="CJ11" s="621"/>
      <c r="CK11" s="621"/>
      <c r="CL11" s="621"/>
      <c r="CM11" s="621"/>
      <c r="CN11" s="621"/>
      <c r="CO11" s="621"/>
      <c r="CP11" s="621"/>
      <c r="CQ11" s="622"/>
      <c r="CR11" s="623">
        <v>816832</v>
      </c>
      <c r="CS11" s="624"/>
      <c r="CT11" s="624"/>
      <c r="CU11" s="624"/>
      <c r="CV11" s="624"/>
      <c r="CW11" s="624"/>
      <c r="CX11" s="624"/>
      <c r="CY11" s="625"/>
      <c r="CZ11" s="626">
        <v>6.7</v>
      </c>
      <c r="DA11" s="626"/>
      <c r="DB11" s="626"/>
      <c r="DC11" s="626"/>
      <c r="DD11" s="632">
        <v>213073</v>
      </c>
      <c r="DE11" s="624"/>
      <c r="DF11" s="624"/>
      <c r="DG11" s="624"/>
      <c r="DH11" s="624"/>
      <c r="DI11" s="624"/>
      <c r="DJ11" s="624"/>
      <c r="DK11" s="624"/>
      <c r="DL11" s="624"/>
      <c r="DM11" s="624"/>
      <c r="DN11" s="624"/>
      <c r="DO11" s="624"/>
      <c r="DP11" s="625"/>
      <c r="DQ11" s="632">
        <v>337251</v>
      </c>
      <c r="DR11" s="624"/>
      <c r="DS11" s="624"/>
      <c r="DT11" s="624"/>
      <c r="DU11" s="624"/>
      <c r="DV11" s="624"/>
      <c r="DW11" s="624"/>
      <c r="DX11" s="624"/>
      <c r="DY11" s="624"/>
      <c r="DZ11" s="624"/>
      <c r="EA11" s="624"/>
      <c r="EB11" s="624"/>
      <c r="EC11" s="633"/>
    </row>
    <row r="12" spans="2:143" ht="11.25" customHeight="1">
      <c r="B12" s="620" t="s">
        <v>256</v>
      </c>
      <c r="C12" s="621"/>
      <c r="D12" s="621"/>
      <c r="E12" s="621"/>
      <c r="F12" s="621"/>
      <c r="G12" s="621"/>
      <c r="H12" s="621"/>
      <c r="I12" s="621"/>
      <c r="J12" s="621"/>
      <c r="K12" s="621"/>
      <c r="L12" s="621"/>
      <c r="M12" s="621"/>
      <c r="N12" s="621"/>
      <c r="O12" s="621"/>
      <c r="P12" s="621"/>
      <c r="Q12" s="622"/>
      <c r="R12" s="623">
        <v>4130</v>
      </c>
      <c r="S12" s="624"/>
      <c r="T12" s="624"/>
      <c r="U12" s="624"/>
      <c r="V12" s="624"/>
      <c r="W12" s="624"/>
      <c r="X12" s="624"/>
      <c r="Y12" s="625"/>
      <c r="Z12" s="626">
        <v>0</v>
      </c>
      <c r="AA12" s="626"/>
      <c r="AB12" s="626"/>
      <c r="AC12" s="626"/>
      <c r="AD12" s="627">
        <v>4130</v>
      </c>
      <c r="AE12" s="627"/>
      <c r="AF12" s="627"/>
      <c r="AG12" s="627"/>
      <c r="AH12" s="627"/>
      <c r="AI12" s="627"/>
      <c r="AJ12" s="627"/>
      <c r="AK12" s="627"/>
      <c r="AL12" s="628">
        <v>0.1</v>
      </c>
      <c r="AM12" s="629"/>
      <c r="AN12" s="629"/>
      <c r="AO12" s="630"/>
      <c r="AP12" s="620" t="s">
        <v>257</v>
      </c>
      <c r="AQ12" s="621"/>
      <c r="AR12" s="621"/>
      <c r="AS12" s="621"/>
      <c r="AT12" s="621"/>
      <c r="AU12" s="621"/>
      <c r="AV12" s="621"/>
      <c r="AW12" s="621"/>
      <c r="AX12" s="621"/>
      <c r="AY12" s="621"/>
      <c r="AZ12" s="621"/>
      <c r="BA12" s="621"/>
      <c r="BB12" s="621"/>
      <c r="BC12" s="621"/>
      <c r="BD12" s="621"/>
      <c r="BE12" s="621"/>
      <c r="BF12" s="622"/>
      <c r="BG12" s="623">
        <v>635526</v>
      </c>
      <c r="BH12" s="624"/>
      <c r="BI12" s="624"/>
      <c r="BJ12" s="624"/>
      <c r="BK12" s="624"/>
      <c r="BL12" s="624"/>
      <c r="BM12" s="624"/>
      <c r="BN12" s="625"/>
      <c r="BO12" s="626">
        <v>47</v>
      </c>
      <c r="BP12" s="626"/>
      <c r="BQ12" s="626"/>
      <c r="BR12" s="626"/>
      <c r="BS12" s="627" t="s">
        <v>233</v>
      </c>
      <c r="BT12" s="627"/>
      <c r="BU12" s="627"/>
      <c r="BV12" s="627"/>
      <c r="BW12" s="627"/>
      <c r="BX12" s="627"/>
      <c r="BY12" s="627"/>
      <c r="BZ12" s="627"/>
      <c r="CA12" s="627"/>
      <c r="CB12" s="631"/>
      <c r="CD12" s="620" t="s">
        <v>258</v>
      </c>
      <c r="CE12" s="621"/>
      <c r="CF12" s="621"/>
      <c r="CG12" s="621"/>
      <c r="CH12" s="621"/>
      <c r="CI12" s="621"/>
      <c r="CJ12" s="621"/>
      <c r="CK12" s="621"/>
      <c r="CL12" s="621"/>
      <c r="CM12" s="621"/>
      <c r="CN12" s="621"/>
      <c r="CO12" s="621"/>
      <c r="CP12" s="621"/>
      <c r="CQ12" s="622"/>
      <c r="CR12" s="623">
        <v>418648</v>
      </c>
      <c r="CS12" s="624"/>
      <c r="CT12" s="624"/>
      <c r="CU12" s="624"/>
      <c r="CV12" s="624"/>
      <c r="CW12" s="624"/>
      <c r="CX12" s="624"/>
      <c r="CY12" s="625"/>
      <c r="CZ12" s="626">
        <v>3.4</v>
      </c>
      <c r="DA12" s="626"/>
      <c r="DB12" s="626"/>
      <c r="DC12" s="626"/>
      <c r="DD12" s="632">
        <v>29423</v>
      </c>
      <c r="DE12" s="624"/>
      <c r="DF12" s="624"/>
      <c r="DG12" s="624"/>
      <c r="DH12" s="624"/>
      <c r="DI12" s="624"/>
      <c r="DJ12" s="624"/>
      <c r="DK12" s="624"/>
      <c r="DL12" s="624"/>
      <c r="DM12" s="624"/>
      <c r="DN12" s="624"/>
      <c r="DO12" s="624"/>
      <c r="DP12" s="625"/>
      <c r="DQ12" s="632">
        <v>259434</v>
      </c>
      <c r="DR12" s="624"/>
      <c r="DS12" s="624"/>
      <c r="DT12" s="624"/>
      <c r="DU12" s="624"/>
      <c r="DV12" s="624"/>
      <c r="DW12" s="624"/>
      <c r="DX12" s="624"/>
      <c r="DY12" s="624"/>
      <c r="DZ12" s="624"/>
      <c r="EA12" s="624"/>
      <c r="EB12" s="624"/>
      <c r="EC12" s="633"/>
    </row>
    <row r="13" spans="2:143" ht="11.25" customHeight="1">
      <c r="B13" s="620" t="s">
        <v>259</v>
      </c>
      <c r="C13" s="621"/>
      <c r="D13" s="621"/>
      <c r="E13" s="621"/>
      <c r="F13" s="621"/>
      <c r="G13" s="621"/>
      <c r="H13" s="621"/>
      <c r="I13" s="621"/>
      <c r="J13" s="621"/>
      <c r="K13" s="621"/>
      <c r="L13" s="621"/>
      <c r="M13" s="621"/>
      <c r="N13" s="621"/>
      <c r="O13" s="621"/>
      <c r="P13" s="621"/>
      <c r="Q13" s="622"/>
      <c r="R13" s="623" t="s">
        <v>233</v>
      </c>
      <c r="S13" s="624"/>
      <c r="T13" s="624"/>
      <c r="U13" s="624"/>
      <c r="V13" s="624"/>
      <c r="W13" s="624"/>
      <c r="X13" s="624"/>
      <c r="Y13" s="625"/>
      <c r="Z13" s="626" t="s">
        <v>239</v>
      </c>
      <c r="AA13" s="626"/>
      <c r="AB13" s="626"/>
      <c r="AC13" s="626"/>
      <c r="AD13" s="627" t="s">
        <v>239</v>
      </c>
      <c r="AE13" s="627"/>
      <c r="AF13" s="627"/>
      <c r="AG13" s="627"/>
      <c r="AH13" s="627"/>
      <c r="AI13" s="627"/>
      <c r="AJ13" s="627"/>
      <c r="AK13" s="627"/>
      <c r="AL13" s="628" t="s">
        <v>239</v>
      </c>
      <c r="AM13" s="629"/>
      <c r="AN13" s="629"/>
      <c r="AO13" s="630"/>
      <c r="AP13" s="620" t="s">
        <v>260</v>
      </c>
      <c r="AQ13" s="621"/>
      <c r="AR13" s="621"/>
      <c r="AS13" s="621"/>
      <c r="AT13" s="621"/>
      <c r="AU13" s="621"/>
      <c r="AV13" s="621"/>
      <c r="AW13" s="621"/>
      <c r="AX13" s="621"/>
      <c r="AY13" s="621"/>
      <c r="AZ13" s="621"/>
      <c r="BA13" s="621"/>
      <c r="BB13" s="621"/>
      <c r="BC13" s="621"/>
      <c r="BD13" s="621"/>
      <c r="BE13" s="621"/>
      <c r="BF13" s="622"/>
      <c r="BG13" s="623">
        <v>626419</v>
      </c>
      <c r="BH13" s="624"/>
      <c r="BI13" s="624"/>
      <c r="BJ13" s="624"/>
      <c r="BK13" s="624"/>
      <c r="BL13" s="624"/>
      <c r="BM13" s="624"/>
      <c r="BN13" s="625"/>
      <c r="BO13" s="626">
        <v>46.4</v>
      </c>
      <c r="BP13" s="626"/>
      <c r="BQ13" s="626"/>
      <c r="BR13" s="626"/>
      <c r="BS13" s="627" t="s">
        <v>239</v>
      </c>
      <c r="BT13" s="627"/>
      <c r="BU13" s="627"/>
      <c r="BV13" s="627"/>
      <c r="BW13" s="627"/>
      <c r="BX13" s="627"/>
      <c r="BY13" s="627"/>
      <c r="BZ13" s="627"/>
      <c r="CA13" s="627"/>
      <c r="CB13" s="631"/>
      <c r="CD13" s="620" t="s">
        <v>261</v>
      </c>
      <c r="CE13" s="621"/>
      <c r="CF13" s="621"/>
      <c r="CG13" s="621"/>
      <c r="CH13" s="621"/>
      <c r="CI13" s="621"/>
      <c r="CJ13" s="621"/>
      <c r="CK13" s="621"/>
      <c r="CL13" s="621"/>
      <c r="CM13" s="621"/>
      <c r="CN13" s="621"/>
      <c r="CO13" s="621"/>
      <c r="CP13" s="621"/>
      <c r="CQ13" s="622"/>
      <c r="CR13" s="623">
        <v>2001284</v>
      </c>
      <c r="CS13" s="624"/>
      <c r="CT13" s="624"/>
      <c r="CU13" s="624"/>
      <c r="CV13" s="624"/>
      <c r="CW13" s="624"/>
      <c r="CX13" s="624"/>
      <c r="CY13" s="625"/>
      <c r="CZ13" s="626">
        <v>16.399999999999999</v>
      </c>
      <c r="DA13" s="626"/>
      <c r="DB13" s="626"/>
      <c r="DC13" s="626"/>
      <c r="DD13" s="632">
        <v>712812</v>
      </c>
      <c r="DE13" s="624"/>
      <c r="DF13" s="624"/>
      <c r="DG13" s="624"/>
      <c r="DH13" s="624"/>
      <c r="DI13" s="624"/>
      <c r="DJ13" s="624"/>
      <c r="DK13" s="624"/>
      <c r="DL13" s="624"/>
      <c r="DM13" s="624"/>
      <c r="DN13" s="624"/>
      <c r="DO13" s="624"/>
      <c r="DP13" s="625"/>
      <c r="DQ13" s="632">
        <v>911493</v>
      </c>
      <c r="DR13" s="624"/>
      <c r="DS13" s="624"/>
      <c r="DT13" s="624"/>
      <c r="DU13" s="624"/>
      <c r="DV13" s="624"/>
      <c r="DW13" s="624"/>
      <c r="DX13" s="624"/>
      <c r="DY13" s="624"/>
      <c r="DZ13" s="624"/>
      <c r="EA13" s="624"/>
      <c r="EB13" s="624"/>
      <c r="EC13" s="633"/>
    </row>
    <row r="14" spans="2:143" ht="11.25" customHeight="1">
      <c r="B14" s="620" t="s">
        <v>262</v>
      </c>
      <c r="C14" s="621"/>
      <c r="D14" s="621"/>
      <c r="E14" s="621"/>
      <c r="F14" s="621"/>
      <c r="G14" s="621"/>
      <c r="H14" s="621"/>
      <c r="I14" s="621"/>
      <c r="J14" s="621"/>
      <c r="K14" s="621"/>
      <c r="L14" s="621"/>
      <c r="M14" s="621"/>
      <c r="N14" s="621"/>
      <c r="O14" s="621"/>
      <c r="P14" s="621"/>
      <c r="Q14" s="622"/>
      <c r="R14" s="623">
        <v>240</v>
      </c>
      <c r="S14" s="624"/>
      <c r="T14" s="624"/>
      <c r="U14" s="624"/>
      <c r="V14" s="624"/>
      <c r="W14" s="624"/>
      <c r="X14" s="624"/>
      <c r="Y14" s="625"/>
      <c r="Z14" s="626">
        <v>0</v>
      </c>
      <c r="AA14" s="626"/>
      <c r="AB14" s="626"/>
      <c r="AC14" s="626"/>
      <c r="AD14" s="627">
        <v>240</v>
      </c>
      <c r="AE14" s="627"/>
      <c r="AF14" s="627"/>
      <c r="AG14" s="627"/>
      <c r="AH14" s="627"/>
      <c r="AI14" s="627"/>
      <c r="AJ14" s="627"/>
      <c r="AK14" s="627"/>
      <c r="AL14" s="628">
        <v>0</v>
      </c>
      <c r="AM14" s="629"/>
      <c r="AN14" s="629"/>
      <c r="AO14" s="630"/>
      <c r="AP14" s="620" t="s">
        <v>263</v>
      </c>
      <c r="AQ14" s="621"/>
      <c r="AR14" s="621"/>
      <c r="AS14" s="621"/>
      <c r="AT14" s="621"/>
      <c r="AU14" s="621"/>
      <c r="AV14" s="621"/>
      <c r="AW14" s="621"/>
      <c r="AX14" s="621"/>
      <c r="AY14" s="621"/>
      <c r="AZ14" s="621"/>
      <c r="BA14" s="621"/>
      <c r="BB14" s="621"/>
      <c r="BC14" s="621"/>
      <c r="BD14" s="621"/>
      <c r="BE14" s="621"/>
      <c r="BF14" s="622"/>
      <c r="BG14" s="623">
        <v>61462</v>
      </c>
      <c r="BH14" s="624"/>
      <c r="BI14" s="624"/>
      <c r="BJ14" s="624"/>
      <c r="BK14" s="624"/>
      <c r="BL14" s="624"/>
      <c r="BM14" s="624"/>
      <c r="BN14" s="625"/>
      <c r="BO14" s="626">
        <v>4.5</v>
      </c>
      <c r="BP14" s="626"/>
      <c r="BQ14" s="626"/>
      <c r="BR14" s="626"/>
      <c r="BS14" s="627" t="s">
        <v>233</v>
      </c>
      <c r="BT14" s="627"/>
      <c r="BU14" s="627"/>
      <c r="BV14" s="627"/>
      <c r="BW14" s="627"/>
      <c r="BX14" s="627"/>
      <c r="BY14" s="627"/>
      <c r="BZ14" s="627"/>
      <c r="CA14" s="627"/>
      <c r="CB14" s="631"/>
      <c r="CD14" s="620" t="s">
        <v>264</v>
      </c>
      <c r="CE14" s="621"/>
      <c r="CF14" s="621"/>
      <c r="CG14" s="621"/>
      <c r="CH14" s="621"/>
      <c r="CI14" s="621"/>
      <c r="CJ14" s="621"/>
      <c r="CK14" s="621"/>
      <c r="CL14" s="621"/>
      <c r="CM14" s="621"/>
      <c r="CN14" s="621"/>
      <c r="CO14" s="621"/>
      <c r="CP14" s="621"/>
      <c r="CQ14" s="622"/>
      <c r="CR14" s="623">
        <v>476325</v>
      </c>
      <c r="CS14" s="624"/>
      <c r="CT14" s="624"/>
      <c r="CU14" s="624"/>
      <c r="CV14" s="624"/>
      <c r="CW14" s="624"/>
      <c r="CX14" s="624"/>
      <c r="CY14" s="625"/>
      <c r="CZ14" s="626">
        <v>3.9</v>
      </c>
      <c r="DA14" s="626"/>
      <c r="DB14" s="626"/>
      <c r="DC14" s="626"/>
      <c r="DD14" s="632">
        <v>32844</v>
      </c>
      <c r="DE14" s="624"/>
      <c r="DF14" s="624"/>
      <c r="DG14" s="624"/>
      <c r="DH14" s="624"/>
      <c r="DI14" s="624"/>
      <c r="DJ14" s="624"/>
      <c r="DK14" s="624"/>
      <c r="DL14" s="624"/>
      <c r="DM14" s="624"/>
      <c r="DN14" s="624"/>
      <c r="DO14" s="624"/>
      <c r="DP14" s="625"/>
      <c r="DQ14" s="632">
        <v>412388</v>
      </c>
      <c r="DR14" s="624"/>
      <c r="DS14" s="624"/>
      <c r="DT14" s="624"/>
      <c r="DU14" s="624"/>
      <c r="DV14" s="624"/>
      <c r="DW14" s="624"/>
      <c r="DX14" s="624"/>
      <c r="DY14" s="624"/>
      <c r="DZ14" s="624"/>
      <c r="EA14" s="624"/>
      <c r="EB14" s="624"/>
      <c r="EC14" s="633"/>
    </row>
    <row r="15" spans="2:143" ht="11.25" customHeight="1">
      <c r="B15" s="620" t="s">
        <v>265</v>
      </c>
      <c r="C15" s="621"/>
      <c r="D15" s="621"/>
      <c r="E15" s="621"/>
      <c r="F15" s="621"/>
      <c r="G15" s="621"/>
      <c r="H15" s="621"/>
      <c r="I15" s="621"/>
      <c r="J15" s="621"/>
      <c r="K15" s="621"/>
      <c r="L15" s="621"/>
      <c r="M15" s="621"/>
      <c r="N15" s="621"/>
      <c r="O15" s="621"/>
      <c r="P15" s="621"/>
      <c r="Q15" s="622"/>
      <c r="R15" s="623" t="s">
        <v>239</v>
      </c>
      <c r="S15" s="624"/>
      <c r="T15" s="624"/>
      <c r="U15" s="624"/>
      <c r="V15" s="624"/>
      <c r="W15" s="624"/>
      <c r="X15" s="624"/>
      <c r="Y15" s="625"/>
      <c r="Z15" s="626" t="s">
        <v>239</v>
      </c>
      <c r="AA15" s="626"/>
      <c r="AB15" s="626"/>
      <c r="AC15" s="626"/>
      <c r="AD15" s="627" t="s">
        <v>233</v>
      </c>
      <c r="AE15" s="627"/>
      <c r="AF15" s="627"/>
      <c r="AG15" s="627"/>
      <c r="AH15" s="627"/>
      <c r="AI15" s="627"/>
      <c r="AJ15" s="627"/>
      <c r="AK15" s="627"/>
      <c r="AL15" s="628" t="s">
        <v>239</v>
      </c>
      <c r="AM15" s="629"/>
      <c r="AN15" s="629"/>
      <c r="AO15" s="630"/>
      <c r="AP15" s="620" t="s">
        <v>266</v>
      </c>
      <c r="AQ15" s="621"/>
      <c r="AR15" s="621"/>
      <c r="AS15" s="621"/>
      <c r="AT15" s="621"/>
      <c r="AU15" s="621"/>
      <c r="AV15" s="621"/>
      <c r="AW15" s="621"/>
      <c r="AX15" s="621"/>
      <c r="AY15" s="621"/>
      <c r="AZ15" s="621"/>
      <c r="BA15" s="621"/>
      <c r="BB15" s="621"/>
      <c r="BC15" s="621"/>
      <c r="BD15" s="621"/>
      <c r="BE15" s="621"/>
      <c r="BF15" s="622"/>
      <c r="BG15" s="623">
        <v>73759</v>
      </c>
      <c r="BH15" s="624"/>
      <c r="BI15" s="624"/>
      <c r="BJ15" s="624"/>
      <c r="BK15" s="624"/>
      <c r="BL15" s="624"/>
      <c r="BM15" s="624"/>
      <c r="BN15" s="625"/>
      <c r="BO15" s="626">
        <v>5.5</v>
      </c>
      <c r="BP15" s="626"/>
      <c r="BQ15" s="626"/>
      <c r="BR15" s="626"/>
      <c r="BS15" s="627" t="s">
        <v>239</v>
      </c>
      <c r="BT15" s="627"/>
      <c r="BU15" s="627"/>
      <c r="BV15" s="627"/>
      <c r="BW15" s="627"/>
      <c r="BX15" s="627"/>
      <c r="BY15" s="627"/>
      <c r="BZ15" s="627"/>
      <c r="CA15" s="627"/>
      <c r="CB15" s="631"/>
      <c r="CD15" s="620" t="s">
        <v>267</v>
      </c>
      <c r="CE15" s="621"/>
      <c r="CF15" s="621"/>
      <c r="CG15" s="621"/>
      <c r="CH15" s="621"/>
      <c r="CI15" s="621"/>
      <c r="CJ15" s="621"/>
      <c r="CK15" s="621"/>
      <c r="CL15" s="621"/>
      <c r="CM15" s="621"/>
      <c r="CN15" s="621"/>
      <c r="CO15" s="621"/>
      <c r="CP15" s="621"/>
      <c r="CQ15" s="622"/>
      <c r="CR15" s="623">
        <v>877640</v>
      </c>
      <c r="CS15" s="624"/>
      <c r="CT15" s="624"/>
      <c r="CU15" s="624"/>
      <c r="CV15" s="624"/>
      <c r="CW15" s="624"/>
      <c r="CX15" s="624"/>
      <c r="CY15" s="625"/>
      <c r="CZ15" s="626">
        <v>7.2</v>
      </c>
      <c r="DA15" s="626"/>
      <c r="DB15" s="626"/>
      <c r="DC15" s="626"/>
      <c r="DD15" s="632">
        <v>113654</v>
      </c>
      <c r="DE15" s="624"/>
      <c r="DF15" s="624"/>
      <c r="DG15" s="624"/>
      <c r="DH15" s="624"/>
      <c r="DI15" s="624"/>
      <c r="DJ15" s="624"/>
      <c r="DK15" s="624"/>
      <c r="DL15" s="624"/>
      <c r="DM15" s="624"/>
      <c r="DN15" s="624"/>
      <c r="DO15" s="624"/>
      <c r="DP15" s="625"/>
      <c r="DQ15" s="632">
        <v>709262</v>
      </c>
      <c r="DR15" s="624"/>
      <c r="DS15" s="624"/>
      <c r="DT15" s="624"/>
      <c r="DU15" s="624"/>
      <c r="DV15" s="624"/>
      <c r="DW15" s="624"/>
      <c r="DX15" s="624"/>
      <c r="DY15" s="624"/>
      <c r="DZ15" s="624"/>
      <c r="EA15" s="624"/>
      <c r="EB15" s="624"/>
      <c r="EC15" s="633"/>
    </row>
    <row r="16" spans="2:143" ht="11.25" customHeight="1">
      <c r="B16" s="620" t="s">
        <v>268</v>
      </c>
      <c r="C16" s="621"/>
      <c r="D16" s="621"/>
      <c r="E16" s="621"/>
      <c r="F16" s="621"/>
      <c r="G16" s="621"/>
      <c r="H16" s="621"/>
      <c r="I16" s="621"/>
      <c r="J16" s="621"/>
      <c r="K16" s="621"/>
      <c r="L16" s="621"/>
      <c r="M16" s="621"/>
      <c r="N16" s="621"/>
      <c r="O16" s="621"/>
      <c r="P16" s="621"/>
      <c r="Q16" s="622"/>
      <c r="R16" s="623">
        <v>15406</v>
      </c>
      <c r="S16" s="624"/>
      <c r="T16" s="624"/>
      <c r="U16" s="624"/>
      <c r="V16" s="624"/>
      <c r="W16" s="624"/>
      <c r="X16" s="624"/>
      <c r="Y16" s="625"/>
      <c r="Z16" s="626">
        <v>0.1</v>
      </c>
      <c r="AA16" s="626"/>
      <c r="AB16" s="626"/>
      <c r="AC16" s="626"/>
      <c r="AD16" s="627">
        <v>15406</v>
      </c>
      <c r="AE16" s="627"/>
      <c r="AF16" s="627"/>
      <c r="AG16" s="627"/>
      <c r="AH16" s="627"/>
      <c r="AI16" s="627"/>
      <c r="AJ16" s="627"/>
      <c r="AK16" s="627"/>
      <c r="AL16" s="628">
        <v>0.2</v>
      </c>
      <c r="AM16" s="629"/>
      <c r="AN16" s="629"/>
      <c r="AO16" s="630"/>
      <c r="AP16" s="620" t="s">
        <v>269</v>
      </c>
      <c r="AQ16" s="621"/>
      <c r="AR16" s="621"/>
      <c r="AS16" s="621"/>
      <c r="AT16" s="621"/>
      <c r="AU16" s="621"/>
      <c r="AV16" s="621"/>
      <c r="AW16" s="621"/>
      <c r="AX16" s="621"/>
      <c r="AY16" s="621"/>
      <c r="AZ16" s="621"/>
      <c r="BA16" s="621"/>
      <c r="BB16" s="621"/>
      <c r="BC16" s="621"/>
      <c r="BD16" s="621"/>
      <c r="BE16" s="621"/>
      <c r="BF16" s="622"/>
      <c r="BG16" s="623" t="s">
        <v>239</v>
      </c>
      <c r="BH16" s="624"/>
      <c r="BI16" s="624"/>
      <c r="BJ16" s="624"/>
      <c r="BK16" s="624"/>
      <c r="BL16" s="624"/>
      <c r="BM16" s="624"/>
      <c r="BN16" s="625"/>
      <c r="BO16" s="626" t="s">
        <v>233</v>
      </c>
      <c r="BP16" s="626"/>
      <c r="BQ16" s="626"/>
      <c r="BR16" s="626"/>
      <c r="BS16" s="627" t="s">
        <v>233</v>
      </c>
      <c r="BT16" s="627"/>
      <c r="BU16" s="627"/>
      <c r="BV16" s="627"/>
      <c r="BW16" s="627"/>
      <c r="BX16" s="627"/>
      <c r="BY16" s="627"/>
      <c r="BZ16" s="627"/>
      <c r="CA16" s="627"/>
      <c r="CB16" s="631"/>
      <c r="CD16" s="620" t="s">
        <v>270</v>
      </c>
      <c r="CE16" s="621"/>
      <c r="CF16" s="621"/>
      <c r="CG16" s="621"/>
      <c r="CH16" s="621"/>
      <c r="CI16" s="621"/>
      <c r="CJ16" s="621"/>
      <c r="CK16" s="621"/>
      <c r="CL16" s="621"/>
      <c r="CM16" s="621"/>
      <c r="CN16" s="621"/>
      <c r="CO16" s="621"/>
      <c r="CP16" s="621"/>
      <c r="CQ16" s="622"/>
      <c r="CR16" s="623">
        <v>67522</v>
      </c>
      <c r="CS16" s="624"/>
      <c r="CT16" s="624"/>
      <c r="CU16" s="624"/>
      <c r="CV16" s="624"/>
      <c r="CW16" s="624"/>
      <c r="CX16" s="624"/>
      <c r="CY16" s="625"/>
      <c r="CZ16" s="626">
        <v>0.6</v>
      </c>
      <c r="DA16" s="626"/>
      <c r="DB16" s="626"/>
      <c r="DC16" s="626"/>
      <c r="DD16" s="632" t="s">
        <v>239</v>
      </c>
      <c r="DE16" s="624"/>
      <c r="DF16" s="624"/>
      <c r="DG16" s="624"/>
      <c r="DH16" s="624"/>
      <c r="DI16" s="624"/>
      <c r="DJ16" s="624"/>
      <c r="DK16" s="624"/>
      <c r="DL16" s="624"/>
      <c r="DM16" s="624"/>
      <c r="DN16" s="624"/>
      <c r="DO16" s="624"/>
      <c r="DP16" s="625"/>
      <c r="DQ16" s="632">
        <v>15221</v>
      </c>
      <c r="DR16" s="624"/>
      <c r="DS16" s="624"/>
      <c r="DT16" s="624"/>
      <c r="DU16" s="624"/>
      <c r="DV16" s="624"/>
      <c r="DW16" s="624"/>
      <c r="DX16" s="624"/>
      <c r="DY16" s="624"/>
      <c r="DZ16" s="624"/>
      <c r="EA16" s="624"/>
      <c r="EB16" s="624"/>
      <c r="EC16" s="633"/>
    </row>
    <row r="17" spans="2:133" ht="11.25" customHeight="1">
      <c r="B17" s="620" t="s">
        <v>271</v>
      </c>
      <c r="C17" s="621"/>
      <c r="D17" s="621"/>
      <c r="E17" s="621"/>
      <c r="F17" s="621"/>
      <c r="G17" s="621"/>
      <c r="H17" s="621"/>
      <c r="I17" s="621"/>
      <c r="J17" s="621"/>
      <c r="K17" s="621"/>
      <c r="L17" s="621"/>
      <c r="M17" s="621"/>
      <c r="N17" s="621"/>
      <c r="O17" s="621"/>
      <c r="P17" s="621"/>
      <c r="Q17" s="622"/>
      <c r="R17" s="623">
        <v>20733</v>
      </c>
      <c r="S17" s="624"/>
      <c r="T17" s="624"/>
      <c r="U17" s="624"/>
      <c r="V17" s="624"/>
      <c r="W17" s="624"/>
      <c r="X17" s="624"/>
      <c r="Y17" s="625"/>
      <c r="Z17" s="626">
        <v>0.2</v>
      </c>
      <c r="AA17" s="626"/>
      <c r="AB17" s="626"/>
      <c r="AC17" s="626"/>
      <c r="AD17" s="627">
        <v>20733</v>
      </c>
      <c r="AE17" s="627"/>
      <c r="AF17" s="627"/>
      <c r="AG17" s="627"/>
      <c r="AH17" s="627"/>
      <c r="AI17" s="627"/>
      <c r="AJ17" s="627"/>
      <c r="AK17" s="627"/>
      <c r="AL17" s="628">
        <v>0.3</v>
      </c>
      <c r="AM17" s="629"/>
      <c r="AN17" s="629"/>
      <c r="AO17" s="630"/>
      <c r="AP17" s="620" t="s">
        <v>272</v>
      </c>
      <c r="AQ17" s="621"/>
      <c r="AR17" s="621"/>
      <c r="AS17" s="621"/>
      <c r="AT17" s="621"/>
      <c r="AU17" s="621"/>
      <c r="AV17" s="621"/>
      <c r="AW17" s="621"/>
      <c r="AX17" s="621"/>
      <c r="AY17" s="621"/>
      <c r="AZ17" s="621"/>
      <c r="BA17" s="621"/>
      <c r="BB17" s="621"/>
      <c r="BC17" s="621"/>
      <c r="BD17" s="621"/>
      <c r="BE17" s="621"/>
      <c r="BF17" s="622"/>
      <c r="BG17" s="623" t="s">
        <v>239</v>
      </c>
      <c r="BH17" s="624"/>
      <c r="BI17" s="624"/>
      <c r="BJ17" s="624"/>
      <c r="BK17" s="624"/>
      <c r="BL17" s="624"/>
      <c r="BM17" s="624"/>
      <c r="BN17" s="625"/>
      <c r="BO17" s="626" t="s">
        <v>239</v>
      </c>
      <c r="BP17" s="626"/>
      <c r="BQ17" s="626"/>
      <c r="BR17" s="626"/>
      <c r="BS17" s="627" t="s">
        <v>233</v>
      </c>
      <c r="BT17" s="627"/>
      <c r="BU17" s="627"/>
      <c r="BV17" s="627"/>
      <c r="BW17" s="627"/>
      <c r="BX17" s="627"/>
      <c r="BY17" s="627"/>
      <c r="BZ17" s="627"/>
      <c r="CA17" s="627"/>
      <c r="CB17" s="631"/>
      <c r="CD17" s="620" t="s">
        <v>273</v>
      </c>
      <c r="CE17" s="621"/>
      <c r="CF17" s="621"/>
      <c r="CG17" s="621"/>
      <c r="CH17" s="621"/>
      <c r="CI17" s="621"/>
      <c r="CJ17" s="621"/>
      <c r="CK17" s="621"/>
      <c r="CL17" s="621"/>
      <c r="CM17" s="621"/>
      <c r="CN17" s="621"/>
      <c r="CO17" s="621"/>
      <c r="CP17" s="621"/>
      <c r="CQ17" s="622"/>
      <c r="CR17" s="623">
        <v>1513571</v>
      </c>
      <c r="CS17" s="624"/>
      <c r="CT17" s="624"/>
      <c r="CU17" s="624"/>
      <c r="CV17" s="624"/>
      <c r="CW17" s="624"/>
      <c r="CX17" s="624"/>
      <c r="CY17" s="625"/>
      <c r="CZ17" s="626">
        <v>12.4</v>
      </c>
      <c r="DA17" s="626"/>
      <c r="DB17" s="626"/>
      <c r="DC17" s="626"/>
      <c r="DD17" s="632" t="s">
        <v>239</v>
      </c>
      <c r="DE17" s="624"/>
      <c r="DF17" s="624"/>
      <c r="DG17" s="624"/>
      <c r="DH17" s="624"/>
      <c r="DI17" s="624"/>
      <c r="DJ17" s="624"/>
      <c r="DK17" s="624"/>
      <c r="DL17" s="624"/>
      <c r="DM17" s="624"/>
      <c r="DN17" s="624"/>
      <c r="DO17" s="624"/>
      <c r="DP17" s="625"/>
      <c r="DQ17" s="632">
        <v>1344375</v>
      </c>
      <c r="DR17" s="624"/>
      <c r="DS17" s="624"/>
      <c r="DT17" s="624"/>
      <c r="DU17" s="624"/>
      <c r="DV17" s="624"/>
      <c r="DW17" s="624"/>
      <c r="DX17" s="624"/>
      <c r="DY17" s="624"/>
      <c r="DZ17" s="624"/>
      <c r="EA17" s="624"/>
      <c r="EB17" s="624"/>
      <c r="EC17" s="633"/>
    </row>
    <row r="18" spans="2:133" ht="11.25" customHeight="1">
      <c r="B18" s="620" t="s">
        <v>274</v>
      </c>
      <c r="C18" s="621"/>
      <c r="D18" s="621"/>
      <c r="E18" s="621"/>
      <c r="F18" s="621"/>
      <c r="G18" s="621"/>
      <c r="H18" s="621"/>
      <c r="I18" s="621"/>
      <c r="J18" s="621"/>
      <c r="K18" s="621"/>
      <c r="L18" s="621"/>
      <c r="M18" s="621"/>
      <c r="N18" s="621"/>
      <c r="O18" s="621"/>
      <c r="P18" s="621"/>
      <c r="Q18" s="622"/>
      <c r="R18" s="623">
        <v>4797</v>
      </c>
      <c r="S18" s="624"/>
      <c r="T18" s="624"/>
      <c r="U18" s="624"/>
      <c r="V18" s="624"/>
      <c r="W18" s="624"/>
      <c r="X18" s="624"/>
      <c r="Y18" s="625"/>
      <c r="Z18" s="626">
        <v>0</v>
      </c>
      <c r="AA18" s="626"/>
      <c r="AB18" s="626"/>
      <c r="AC18" s="626"/>
      <c r="AD18" s="627">
        <v>4797</v>
      </c>
      <c r="AE18" s="627"/>
      <c r="AF18" s="627"/>
      <c r="AG18" s="627"/>
      <c r="AH18" s="627"/>
      <c r="AI18" s="627"/>
      <c r="AJ18" s="627"/>
      <c r="AK18" s="627"/>
      <c r="AL18" s="628">
        <v>0.1</v>
      </c>
      <c r="AM18" s="629"/>
      <c r="AN18" s="629"/>
      <c r="AO18" s="630"/>
      <c r="AP18" s="620" t="s">
        <v>275</v>
      </c>
      <c r="AQ18" s="621"/>
      <c r="AR18" s="621"/>
      <c r="AS18" s="621"/>
      <c r="AT18" s="621"/>
      <c r="AU18" s="621"/>
      <c r="AV18" s="621"/>
      <c r="AW18" s="621"/>
      <c r="AX18" s="621"/>
      <c r="AY18" s="621"/>
      <c r="AZ18" s="621"/>
      <c r="BA18" s="621"/>
      <c r="BB18" s="621"/>
      <c r="BC18" s="621"/>
      <c r="BD18" s="621"/>
      <c r="BE18" s="621"/>
      <c r="BF18" s="622"/>
      <c r="BG18" s="623" t="s">
        <v>233</v>
      </c>
      <c r="BH18" s="624"/>
      <c r="BI18" s="624"/>
      <c r="BJ18" s="624"/>
      <c r="BK18" s="624"/>
      <c r="BL18" s="624"/>
      <c r="BM18" s="624"/>
      <c r="BN18" s="625"/>
      <c r="BO18" s="626" t="s">
        <v>239</v>
      </c>
      <c r="BP18" s="626"/>
      <c r="BQ18" s="626"/>
      <c r="BR18" s="626"/>
      <c r="BS18" s="627" t="s">
        <v>239</v>
      </c>
      <c r="BT18" s="627"/>
      <c r="BU18" s="627"/>
      <c r="BV18" s="627"/>
      <c r="BW18" s="627"/>
      <c r="BX18" s="627"/>
      <c r="BY18" s="627"/>
      <c r="BZ18" s="627"/>
      <c r="CA18" s="627"/>
      <c r="CB18" s="631"/>
      <c r="CD18" s="620" t="s">
        <v>276</v>
      </c>
      <c r="CE18" s="621"/>
      <c r="CF18" s="621"/>
      <c r="CG18" s="621"/>
      <c r="CH18" s="621"/>
      <c r="CI18" s="621"/>
      <c r="CJ18" s="621"/>
      <c r="CK18" s="621"/>
      <c r="CL18" s="621"/>
      <c r="CM18" s="621"/>
      <c r="CN18" s="621"/>
      <c r="CO18" s="621"/>
      <c r="CP18" s="621"/>
      <c r="CQ18" s="622"/>
      <c r="CR18" s="623" t="s">
        <v>239</v>
      </c>
      <c r="CS18" s="624"/>
      <c r="CT18" s="624"/>
      <c r="CU18" s="624"/>
      <c r="CV18" s="624"/>
      <c r="CW18" s="624"/>
      <c r="CX18" s="624"/>
      <c r="CY18" s="625"/>
      <c r="CZ18" s="626" t="s">
        <v>239</v>
      </c>
      <c r="DA18" s="626"/>
      <c r="DB18" s="626"/>
      <c r="DC18" s="626"/>
      <c r="DD18" s="632" t="s">
        <v>233</v>
      </c>
      <c r="DE18" s="624"/>
      <c r="DF18" s="624"/>
      <c r="DG18" s="624"/>
      <c r="DH18" s="624"/>
      <c r="DI18" s="624"/>
      <c r="DJ18" s="624"/>
      <c r="DK18" s="624"/>
      <c r="DL18" s="624"/>
      <c r="DM18" s="624"/>
      <c r="DN18" s="624"/>
      <c r="DO18" s="624"/>
      <c r="DP18" s="625"/>
      <c r="DQ18" s="632" t="s">
        <v>239</v>
      </c>
      <c r="DR18" s="624"/>
      <c r="DS18" s="624"/>
      <c r="DT18" s="624"/>
      <c r="DU18" s="624"/>
      <c r="DV18" s="624"/>
      <c r="DW18" s="624"/>
      <c r="DX18" s="624"/>
      <c r="DY18" s="624"/>
      <c r="DZ18" s="624"/>
      <c r="EA18" s="624"/>
      <c r="EB18" s="624"/>
      <c r="EC18" s="633"/>
    </row>
    <row r="19" spans="2:133" ht="11.25" customHeight="1">
      <c r="B19" s="620" t="s">
        <v>277</v>
      </c>
      <c r="C19" s="621"/>
      <c r="D19" s="621"/>
      <c r="E19" s="621"/>
      <c r="F19" s="621"/>
      <c r="G19" s="621"/>
      <c r="H19" s="621"/>
      <c r="I19" s="621"/>
      <c r="J19" s="621"/>
      <c r="K19" s="621"/>
      <c r="L19" s="621"/>
      <c r="M19" s="621"/>
      <c r="N19" s="621"/>
      <c r="O19" s="621"/>
      <c r="P19" s="621"/>
      <c r="Q19" s="622"/>
      <c r="R19" s="623">
        <v>4797</v>
      </c>
      <c r="S19" s="624"/>
      <c r="T19" s="624"/>
      <c r="U19" s="624"/>
      <c r="V19" s="624"/>
      <c r="W19" s="624"/>
      <c r="X19" s="624"/>
      <c r="Y19" s="625"/>
      <c r="Z19" s="626">
        <v>0</v>
      </c>
      <c r="AA19" s="626"/>
      <c r="AB19" s="626"/>
      <c r="AC19" s="626"/>
      <c r="AD19" s="627">
        <v>4797</v>
      </c>
      <c r="AE19" s="627"/>
      <c r="AF19" s="627"/>
      <c r="AG19" s="627"/>
      <c r="AH19" s="627"/>
      <c r="AI19" s="627"/>
      <c r="AJ19" s="627"/>
      <c r="AK19" s="627"/>
      <c r="AL19" s="628">
        <v>0.1</v>
      </c>
      <c r="AM19" s="629"/>
      <c r="AN19" s="629"/>
      <c r="AO19" s="630"/>
      <c r="AP19" s="620" t="s">
        <v>278</v>
      </c>
      <c r="AQ19" s="621"/>
      <c r="AR19" s="621"/>
      <c r="AS19" s="621"/>
      <c r="AT19" s="621"/>
      <c r="AU19" s="621"/>
      <c r="AV19" s="621"/>
      <c r="AW19" s="621"/>
      <c r="AX19" s="621"/>
      <c r="AY19" s="621"/>
      <c r="AZ19" s="621"/>
      <c r="BA19" s="621"/>
      <c r="BB19" s="621"/>
      <c r="BC19" s="621"/>
      <c r="BD19" s="621"/>
      <c r="BE19" s="621"/>
      <c r="BF19" s="622"/>
      <c r="BG19" s="623">
        <v>25591</v>
      </c>
      <c r="BH19" s="624"/>
      <c r="BI19" s="624"/>
      <c r="BJ19" s="624"/>
      <c r="BK19" s="624"/>
      <c r="BL19" s="624"/>
      <c r="BM19" s="624"/>
      <c r="BN19" s="625"/>
      <c r="BO19" s="626">
        <v>1.9</v>
      </c>
      <c r="BP19" s="626"/>
      <c r="BQ19" s="626"/>
      <c r="BR19" s="626"/>
      <c r="BS19" s="627" t="s">
        <v>239</v>
      </c>
      <c r="BT19" s="627"/>
      <c r="BU19" s="627"/>
      <c r="BV19" s="627"/>
      <c r="BW19" s="627"/>
      <c r="BX19" s="627"/>
      <c r="BY19" s="627"/>
      <c r="BZ19" s="627"/>
      <c r="CA19" s="627"/>
      <c r="CB19" s="631"/>
      <c r="CD19" s="620" t="s">
        <v>279</v>
      </c>
      <c r="CE19" s="621"/>
      <c r="CF19" s="621"/>
      <c r="CG19" s="621"/>
      <c r="CH19" s="621"/>
      <c r="CI19" s="621"/>
      <c r="CJ19" s="621"/>
      <c r="CK19" s="621"/>
      <c r="CL19" s="621"/>
      <c r="CM19" s="621"/>
      <c r="CN19" s="621"/>
      <c r="CO19" s="621"/>
      <c r="CP19" s="621"/>
      <c r="CQ19" s="622"/>
      <c r="CR19" s="623" t="s">
        <v>233</v>
      </c>
      <c r="CS19" s="624"/>
      <c r="CT19" s="624"/>
      <c r="CU19" s="624"/>
      <c r="CV19" s="624"/>
      <c r="CW19" s="624"/>
      <c r="CX19" s="624"/>
      <c r="CY19" s="625"/>
      <c r="CZ19" s="626" t="s">
        <v>239</v>
      </c>
      <c r="DA19" s="626"/>
      <c r="DB19" s="626"/>
      <c r="DC19" s="626"/>
      <c r="DD19" s="632" t="s">
        <v>239</v>
      </c>
      <c r="DE19" s="624"/>
      <c r="DF19" s="624"/>
      <c r="DG19" s="624"/>
      <c r="DH19" s="624"/>
      <c r="DI19" s="624"/>
      <c r="DJ19" s="624"/>
      <c r="DK19" s="624"/>
      <c r="DL19" s="624"/>
      <c r="DM19" s="624"/>
      <c r="DN19" s="624"/>
      <c r="DO19" s="624"/>
      <c r="DP19" s="625"/>
      <c r="DQ19" s="632" t="s">
        <v>239</v>
      </c>
      <c r="DR19" s="624"/>
      <c r="DS19" s="624"/>
      <c r="DT19" s="624"/>
      <c r="DU19" s="624"/>
      <c r="DV19" s="624"/>
      <c r="DW19" s="624"/>
      <c r="DX19" s="624"/>
      <c r="DY19" s="624"/>
      <c r="DZ19" s="624"/>
      <c r="EA19" s="624"/>
      <c r="EB19" s="624"/>
      <c r="EC19" s="633"/>
    </row>
    <row r="20" spans="2:133" ht="11.25" customHeight="1">
      <c r="B20" s="636" t="s">
        <v>280</v>
      </c>
      <c r="C20" s="637"/>
      <c r="D20" s="637"/>
      <c r="E20" s="637"/>
      <c r="F20" s="637"/>
      <c r="G20" s="637"/>
      <c r="H20" s="637"/>
      <c r="I20" s="637"/>
      <c r="J20" s="637"/>
      <c r="K20" s="637"/>
      <c r="L20" s="637"/>
      <c r="M20" s="637"/>
      <c r="N20" s="637"/>
      <c r="O20" s="637"/>
      <c r="P20" s="637"/>
      <c r="Q20" s="638"/>
      <c r="R20" s="623" t="s">
        <v>239</v>
      </c>
      <c r="S20" s="624"/>
      <c r="T20" s="624"/>
      <c r="U20" s="624"/>
      <c r="V20" s="624"/>
      <c r="W20" s="624"/>
      <c r="X20" s="624"/>
      <c r="Y20" s="625"/>
      <c r="Z20" s="626" t="s">
        <v>239</v>
      </c>
      <c r="AA20" s="626"/>
      <c r="AB20" s="626"/>
      <c r="AC20" s="626"/>
      <c r="AD20" s="627" t="s">
        <v>239</v>
      </c>
      <c r="AE20" s="627"/>
      <c r="AF20" s="627"/>
      <c r="AG20" s="627"/>
      <c r="AH20" s="627"/>
      <c r="AI20" s="627"/>
      <c r="AJ20" s="627"/>
      <c r="AK20" s="627"/>
      <c r="AL20" s="628" t="s">
        <v>239</v>
      </c>
      <c r="AM20" s="629"/>
      <c r="AN20" s="629"/>
      <c r="AO20" s="630"/>
      <c r="AP20" s="620" t="s">
        <v>281</v>
      </c>
      <c r="AQ20" s="621"/>
      <c r="AR20" s="621"/>
      <c r="AS20" s="621"/>
      <c r="AT20" s="621"/>
      <c r="AU20" s="621"/>
      <c r="AV20" s="621"/>
      <c r="AW20" s="621"/>
      <c r="AX20" s="621"/>
      <c r="AY20" s="621"/>
      <c r="AZ20" s="621"/>
      <c r="BA20" s="621"/>
      <c r="BB20" s="621"/>
      <c r="BC20" s="621"/>
      <c r="BD20" s="621"/>
      <c r="BE20" s="621"/>
      <c r="BF20" s="622"/>
      <c r="BG20" s="623">
        <v>25591</v>
      </c>
      <c r="BH20" s="624"/>
      <c r="BI20" s="624"/>
      <c r="BJ20" s="624"/>
      <c r="BK20" s="624"/>
      <c r="BL20" s="624"/>
      <c r="BM20" s="624"/>
      <c r="BN20" s="625"/>
      <c r="BO20" s="626">
        <v>1.9</v>
      </c>
      <c r="BP20" s="626"/>
      <c r="BQ20" s="626"/>
      <c r="BR20" s="626"/>
      <c r="BS20" s="627" t="s">
        <v>239</v>
      </c>
      <c r="BT20" s="627"/>
      <c r="BU20" s="627"/>
      <c r="BV20" s="627"/>
      <c r="BW20" s="627"/>
      <c r="BX20" s="627"/>
      <c r="BY20" s="627"/>
      <c r="BZ20" s="627"/>
      <c r="CA20" s="627"/>
      <c r="CB20" s="631"/>
      <c r="CD20" s="620" t="s">
        <v>282</v>
      </c>
      <c r="CE20" s="621"/>
      <c r="CF20" s="621"/>
      <c r="CG20" s="621"/>
      <c r="CH20" s="621"/>
      <c r="CI20" s="621"/>
      <c r="CJ20" s="621"/>
      <c r="CK20" s="621"/>
      <c r="CL20" s="621"/>
      <c r="CM20" s="621"/>
      <c r="CN20" s="621"/>
      <c r="CO20" s="621"/>
      <c r="CP20" s="621"/>
      <c r="CQ20" s="622"/>
      <c r="CR20" s="623">
        <v>12207653</v>
      </c>
      <c r="CS20" s="624"/>
      <c r="CT20" s="624"/>
      <c r="CU20" s="624"/>
      <c r="CV20" s="624"/>
      <c r="CW20" s="624"/>
      <c r="CX20" s="624"/>
      <c r="CY20" s="625"/>
      <c r="CZ20" s="626">
        <v>100</v>
      </c>
      <c r="DA20" s="626"/>
      <c r="DB20" s="626"/>
      <c r="DC20" s="626"/>
      <c r="DD20" s="632">
        <v>1202795</v>
      </c>
      <c r="DE20" s="624"/>
      <c r="DF20" s="624"/>
      <c r="DG20" s="624"/>
      <c r="DH20" s="624"/>
      <c r="DI20" s="624"/>
      <c r="DJ20" s="624"/>
      <c r="DK20" s="624"/>
      <c r="DL20" s="624"/>
      <c r="DM20" s="624"/>
      <c r="DN20" s="624"/>
      <c r="DO20" s="624"/>
      <c r="DP20" s="625"/>
      <c r="DQ20" s="632">
        <v>8047449</v>
      </c>
      <c r="DR20" s="624"/>
      <c r="DS20" s="624"/>
      <c r="DT20" s="624"/>
      <c r="DU20" s="624"/>
      <c r="DV20" s="624"/>
      <c r="DW20" s="624"/>
      <c r="DX20" s="624"/>
      <c r="DY20" s="624"/>
      <c r="DZ20" s="624"/>
      <c r="EA20" s="624"/>
      <c r="EB20" s="624"/>
      <c r="EC20" s="633"/>
    </row>
    <row r="21" spans="2:133" ht="11.25" customHeight="1">
      <c r="B21" s="620" t="s">
        <v>283</v>
      </c>
      <c r="C21" s="621"/>
      <c r="D21" s="621"/>
      <c r="E21" s="621"/>
      <c r="F21" s="621"/>
      <c r="G21" s="621"/>
      <c r="H21" s="621"/>
      <c r="I21" s="621"/>
      <c r="J21" s="621"/>
      <c r="K21" s="621"/>
      <c r="L21" s="621"/>
      <c r="M21" s="621"/>
      <c r="N21" s="621"/>
      <c r="O21" s="621"/>
      <c r="P21" s="621"/>
      <c r="Q21" s="622"/>
      <c r="R21" s="623">
        <v>5397352</v>
      </c>
      <c r="S21" s="624"/>
      <c r="T21" s="624"/>
      <c r="U21" s="624"/>
      <c r="V21" s="624"/>
      <c r="W21" s="624"/>
      <c r="X21" s="624"/>
      <c r="Y21" s="625"/>
      <c r="Z21" s="626">
        <v>41.6</v>
      </c>
      <c r="AA21" s="626"/>
      <c r="AB21" s="626"/>
      <c r="AC21" s="626"/>
      <c r="AD21" s="627">
        <v>4514229</v>
      </c>
      <c r="AE21" s="627"/>
      <c r="AF21" s="627"/>
      <c r="AG21" s="627"/>
      <c r="AH21" s="627"/>
      <c r="AI21" s="627"/>
      <c r="AJ21" s="627"/>
      <c r="AK21" s="627"/>
      <c r="AL21" s="628">
        <v>70.8</v>
      </c>
      <c r="AM21" s="629"/>
      <c r="AN21" s="629"/>
      <c r="AO21" s="630"/>
      <c r="AP21" s="620" t="s">
        <v>284</v>
      </c>
      <c r="AQ21" s="639"/>
      <c r="AR21" s="639"/>
      <c r="AS21" s="639"/>
      <c r="AT21" s="639"/>
      <c r="AU21" s="639"/>
      <c r="AV21" s="639"/>
      <c r="AW21" s="639"/>
      <c r="AX21" s="639"/>
      <c r="AY21" s="639"/>
      <c r="AZ21" s="639"/>
      <c r="BA21" s="639"/>
      <c r="BB21" s="639"/>
      <c r="BC21" s="639"/>
      <c r="BD21" s="639"/>
      <c r="BE21" s="639"/>
      <c r="BF21" s="640"/>
      <c r="BG21" s="623">
        <v>25591</v>
      </c>
      <c r="BH21" s="624"/>
      <c r="BI21" s="624"/>
      <c r="BJ21" s="624"/>
      <c r="BK21" s="624"/>
      <c r="BL21" s="624"/>
      <c r="BM21" s="624"/>
      <c r="BN21" s="625"/>
      <c r="BO21" s="626">
        <v>1.9</v>
      </c>
      <c r="BP21" s="626"/>
      <c r="BQ21" s="626"/>
      <c r="BR21" s="626"/>
      <c r="BS21" s="627" t="s">
        <v>239</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c r="B22" s="620" t="s">
        <v>285</v>
      </c>
      <c r="C22" s="621"/>
      <c r="D22" s="621"/>
      <c r="E22" s="621"/>
      <c r="F22" s="621"/>
      <c r="G22" s="621"/>
      <c r="H22" s="621"/>
      <c r="I22" s="621"/>
      <c r="J22" s="621"/>
      <c r="K22" s="621"/>
      <c r="L22" s="621"/>
      <c r="M22" s="621"/>
      <c r="N22" s="621"/>
      <c r="O22" s="621"/>
      <c r="P22" s="621"/>
      <c r="Q22" s="622"/>
      <c r="R22" s="623">
        <v>4514229</v>
      </c>
      <c r="S22" s="624"/>
      <c r="T22" s="624"/>
      <c r="U22" s="624"/>
      <c r="V22" s="624"/>
      <c r="W22" s="624"/>
      <c r="X22" s="624"/>
      <c r="Y22" s="625"/>
      <c r="Z22" s="626">
        <v>34.799999999999997</v>
      </c>
      <c r="AA22" s="626"/>
      <c r="AB22" s="626"/>
      <c r="AC22" s="626"/>
      <c r="AD22" s="627">
        <v>4514229</v>
      </c>
      <c r="AE22" s="627"/>
      <c r="AF22" s="627"/>
      <c r="AG22" s="627"/>
      <c r="AH22" s="627"/>
      <c r="AI22" s="627"/>
      <c r="AJ22" s="627"/>
      <c r="AK22" s="627"/>
      <c r="AL22" s="628">
        <v>70.8</v>
      </c>
      <c r="AM22" s="629"/>
      <c r="AN22" s="629"/>
      <c r="AO22" s="630"/>
      <c r="AP22" s="620" t="s">
        <v>286</v>
      </c>
      <c r="AQ22" s="639"/>
      <c r="AR22" s="639"/>
      <c r="AS22" s="639"/>
      <c r="AT22" s="639"/>
      <c r="AU22" s="639"/>
      <c r="AV22" s="639"/>
      <c r="AW22" s="639"/>
      <c r="AX22" s="639"/>
      <c r="AY22" s="639"/>
      <c r="AZ22" s="639"/>
      <c r="BA22" s="639"/>
      <c r="BB22" s="639"/>
      <c r="BC22" s="639"/>
      <c r="BD22" s="639"/>
      <c r="BE22" s="639"/>
      <c r="BF22" s="640"/>
      <c r="BG22" s="623" t="s">
        <v>233</v>
      </c>
      <c r="BH22" s="624"/>
      <c r="BI22" s="624"/>
      <c r="BJ22" s="624"/>
      <c r="BK22" s="624"/>
      <c r="BL22" s="624"/>
      <c r="BM22" s="624"/>
      <c r="BN22" s="625"/>
      <c r="BO22" s="626" t="s">
        <v>233</v>
      </c>
      <c r="BP22" s="626"/>
      <c r="BQ22" s="626"/>
      <c r="BR22" s="626"/>
      <c r="BS22" s="627" t="s">
        <v>239</v>
      </c>
      <c r="BT22" s="627"/>
      <c r="BU22" s="627"/>
      <c r="BV22" s="627"/>
      <c r="BW22" s="627"/>
      <c r="BX22" s="627"/>
      <c r="BY22" s="627"/>
      <c r="BZ22" s="627"/>
      <c r="CA22" s="627"/>
      <c r="CB22" s="631"/>
      <c r="CD22" s="605" t="s">
        <v>287</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288</v>
      </c>
      <c r="C23" s="621"/>
      <c r="D23" s="621"/>
      <c r="E23" s="621"/>
      <c r="F23" s="621"/>
      <c r="G23" s="621"/>
      <c r="H23" s="621"/>
      <c r="I23" s="621"/>
      <c r="J23" s="621"/>
      <c r="K23" s="621"/>
      <c r="L23" s="621"/>
      <c r="M23" s="621"/>
      <c r="N23" s="621"/>
      <c r="O23" s="621"/>
      <c r="P23" s="621"/>
      <c r="Q23" s="622"/>
      <c r="R23" s="623">
        <v>883123</v>
      </c>
      <c r="S23" s="624"/>
      <c r="T23" s="624"/>
      <c r="U23" s="624"/>
      <c r="V23" s="624"/>
      <c r="W23" s="624"/>
      <c r="X23" s="624"/>
      <c r="Y23" s="625"/>
      <c r="Z23" s="626">
        <v>6.8</v>
      </c>
      <c r="AA23" s="626"/>
      <c r="AB23" s="626"/>
      <c r="AC23" s="626"/>
      <c r="AD23" s="627" t="s">
        <v>239</v>
      </c>
      <c r="AE23" s="627"/>
      <c r="AF23" s="627"/>
      <c r="AG23" s="627"/>
      <c r="AH23" s="627"/>
      <c r="AI23" s="627"/>
      <c r="AJ23" s="627"/>
      <c r="AK23" s="627"/>
      <c r="AL23" s="628" t="s">
        <v>239</v>
      </c>
      <c r="AM23" s="629"/>
      <c r="AN23" s="629"/>
      <c r="AO23" s="630"/>
      <c r="AP23" s="620" t="s">
        <v>289</v>
      </c>
      <c r="AQ23" s="639"/>
      <c r="AR23" s="639"/>
      <c r="AS23" s="639"/>
      <c r="AT23" s="639"/>
      <c r="AU23" s="639"/>
      <c r="AV23" s="639"/>
      <c r="AW23" s="639"/>
      <c r="AX23" s="639"/>
      <c r="AY23" s="639"/>
      <c r="AZ23" s="639"/>
      <c r="BA23" s="639"/>
      <c r="BB23" s="639"/>
      <c r="BC23" s="639"/>
      <c r="BD23" s="639"/>
      <c r="BE23" s="639"/>
      <c r="BF23" s="640"/>
      <c r="BG23" s="623" t="s">
        <v>233</v>
      </c>
      <c r="BH23" s="624"/>
      <c r="BI23" s="624"/>
      <c r="BJ23" s="624"/>
      <c r="BK23" s="624"/>
      <c r="BL23" s="624"/>
      <c r="BM23" s="624"/>
      <c r="BN23" s="625"/>
      <c r="BO23" s="626" t="s">
        <v>233</v>
      </c>
      <c r="BP23" s="626"/>
      <c r="BQ23" s="626"/>
      <c r="BR23" s="626"/>
      <c r="BS23" s="627" t="s">
        <v>233</v>
      </c>
      <c r="BT23" s="627"/>
      <c r="BU23" s="627"/>
      <c r="BV23" s="627"/>
      <c r="BW23" s="627"/>
      <c r="BX23" s="627"/>
      <c r="BY23" s="627"/>
      <c r="BZ23" s="627"/>
      <c r="CA23" s="627"/>
      <c r="CB23" s="631"/>
      <c r="CD23" s="605" t="s">
        <v>227</v>
      </c>
      <c r="CE23" s="606"/>
      <c r="CF23" s="606"/>
      <c r="CG23" s="606"/>
      <c r="CH23" s="606"/>
      <c r="CI23" s="606"/>
      <c r="CJ23" s="606"/>
      <c r="CK23" s="606"/>
      <c r="CL23" s="606"/>
      <c r="CM23" s="606"/>
      <c r="CN23" s="606"/>
      <c r="CO23" s="606"/>
      <c r="CP23" s="606"/>
      <c r="CQ23" s="607"/>
      <c r="CR23" s="605" t="s">
        <v>290</v>
      </c>
      <c r="CS23" s="606"/>
      <c r="CT23" s="606"/>
      <c r="CU23" s="606"/>
      <c r="CV23" s="606"/>
      <c r="CW23" s="606"/>
      <c r="CX23" s="606"/>
      <c r="CY23" s="607"/>
      <c r="CZ23" s="605" t="s">
        <v>291</v>
      </c>
      <c r="DA23" s="606"/>
      <c r="DB23" s="606"/>
      <c r="DC23" s="607"/>
      <c r="DD23" s="605" t="s">
        <v>292</v>
      </c>
      <c r="DE23" s="606"/>
      <c r="DF23" s="606"/>
      <c r="DG23" s="606"/>
      <c r="DH23" s="606"/>
      <c r="DI23" s="606"/>
      <c r="DJ23" s="606"/>
      <c r="DK23" s="607"/>
      <c r="DL23" s="650" t="s">
        <v>293</v>
      </c>
      <c r="DM23" s="651"/>
      <c r="DN23" s="651"/>
      <c r="DO23" s="651"/>
      <c r="DP23" s="651"/>
      <c r="DQ23" s="651"/>
      <c r="DR23" s="651"/>
      <c r="DS23" s="651"/>
      <c r="DT23" s="651"/>
      <c r="DU23" s="651"/>
      <c r="DV23" s="652"/>
      <c r="DW23" s="605" t="s">
        <v>294</v>
      </c>
      <c r="DX23" s="606"/>
      <c r="DY23" s="606"/>
      <c r="DZ23" s="606"/>
      <c r="EA23" s="606"/>
      <c r="EB23" s="606"/>
      <c r="EC23" s="607"/>
    </row>
    <row r="24" spans="2:133" ht="11.25" customHeight="1">
      <c r="B24" s="620" t="s">
        <v>295</v>
      </c>
      <c r="C24" s="621"/>
      <c r="D24" s="621"/>
      <c r="E24" s="621"/>
      <c r="F24" s="621"/>
      <c r="G24" s="621"/>
      <c r="H24" s="621"/>
      <c r="I24" s="621"/>
      <c r="J24" s="621"/>
      <c r="K24" s="621"/>
      <c r="L24" s="621"/>
      <c r="M24" s="621"/>
      <c r="N24" s="621"/>
      <c r="O24" s="621"/>
      <c r="P24" s="621"/>
      <c r="Q24" s="622"/>
      <c r="R24" s="623" t="s">
        <v>239</v>
      </c>
      <c r="S24" s="624"/>
      <c r="T24" s="624"/>
      <c r="U24" s="624"/>
      <c r="V24" s="624"/>
      <c r="W24" s="624"/>
      <c r="X24" s="624"/>
      <c r="Y24" s="625"/>
      <c r="Z24" s="626" t="s">
        <v>239</v>
      </c>
      <c r="AA24" s="626"/>
      <c r="AB24" s="626"/>
      <c r="AC24" s="626"/>
      <c r="AD24" s="627" t="s">
        <v>239</v>
      </c>
      <c r="AE24" s="627"/>
      <c r="AF24" s="627"/>
      <c r="AG24" s="627"/>
      <c r="AH24" s="627"/>
      <c r="AI24" s="627"/>
      <c r="AJ24" s="627"/>
      <c r="AK24" s="627"/>
      <c r="AL24" s="628" t="s">
        <v>239</v>
      </c>
      <c r="AM24" s="629"/>
      <c r="AN24" s="629"/>
      <c r="AO24" s="630"/>
      <c r="AP24" s="620" t="s">
        <v>296</v>
      </c>
      <c r="AQ24" s="639"/>
      <c r="AR24" s="639"/>
      <c r="AS24" s="639"/>
      <c r="AT24" s="639"/>
      <c r="AU24" s="639"/>
      <c r="AV24" s="639"/>
      <c r="AW24" s="639"/>
      <c r="AX24" s="639"/>
      <c r="AY24" s="639"/>
      <c r="AZ24" s="639"/>
      <c r="BA24" s="639"/>
      <c r="BB24" s="639"/>
      <c r="BC24" s="639"/>
      <c r="BD24" s="639"/>
      <c r="BE24" s="639"/>
      <c r="BF24" s="640"/>
      <c r="BG24" s="623" t="s">
        <v>233</v>
      </c>
      <c r="BH24" s="624"/>
      <c r="BI24" s="624"/>
      <c r="BJ24" s="624"/>
      <c r="BK24" s="624"/>
      <c r="BL24" s="624"/>
      <c r="BM24" s="624"/>
      <c r="BN24" s="625"/>
      <c r="BO24" s="626" t="s">
        <v>239</v>
      </c>
      <c r="BP24" s="626"/>
      <c r="BQ24" s="626"/>
      <c r="BR24" s="626"/>
      <c r="BS24" s="627" t="s">
        <v>239</v>
      </c>
      <c r="BT24" s="627"/>
      <c r="BU24" s="627"/>
      <c r="BV24" s="627"/>
      <c r="BW24" s="627"/>
      <c r="BX24" s="627"/>
      <c r="BY24" s="627"/>
      <c r="BZ24" s="627"/>
      <c r="CA24" s="627"/>
      <c r="CB24" s="631"/>
      <c r="CD24" s="609" t="s">
        <v>297</v>
      </c>
      <c r="CE24" s="610"/>
      <c r="CF24" s="610"/>
      <c r="CG24" s="610"/>
      <c r="CH24" s="610"/>
      <c r="CI24" s="610"/>
      <c r="CJ24" s="610"/>
      <c r="CK24" s="610"/>
      <c r="CL24" s="610"/>
      <c r="CM24" s="610"/>
      <c r="CN24" s="610"/>
      <c r="CO24" s="610"/>
      <c r="CP24" s="610"/>
      <c r="CQ24" s="611"/>
      <c r="CR24" s="612">
        <v>4481824</v>
      </c>
      <c r="CS24" s="613"/>
      <c r="CT24" s="613"/>
      <c r="CU24" s="613"/>
      <c r="CV24" s="613"/>
      <c r="CW24" s="613"/>
      <c r="CX24" s="613"/>
      <c r="CY24" s="614"/>
      <c r="CZ24" s="617">
        <v>36.700000000000003</v>
      </c>
      <c r="DA24" s="618"/>
      <c r="DB24" s="618"/>
      <c r="DC24" s="634"/>
      <c r="DD24" s="653">
        <v>3359613</v>
      </c>
      <c r="DE24" s="613"/>
      <c r="DF24" s="613"/>
      <c r="DG24" s="613"/>
      <c r="DH24" s="613"/>
      <c r="DI24" s="613"/>
      <c r="DJ24" s="613"/>
      <c r="DK24" s="614"/>
      <c r="DL24" s="653">
        <v>3247931</v>
      </c>
      <c r="DM24" s="613"/>
      <c r="DN24" s="613"/>
      <c r="DO24" s="613"/>
      <c r="DP24" s="613"/>
      <c r="DQ24" s="613"/>
      <c r="DR24" s="613"/>
      <c r="DS24" s="613"/>
      <c r="DT24" s="613"/>
      <c r="DU24" s="613"/>
      <c r="DV24" s="614"/>
      <c r="DW24" s="617">
        <v>51</v>
      </c>
      <c r="DX24" s="618"/>
      <c r="DY24" s="618"/>
      <c r="DZ24" s="618"/>
      <c r="EA24" s="618"/>
      <c r="EB24" s="618"/>
      <c r="EC24" s="619"/>
    </row>
    <row r="25" spans="2:133" ht="11.25" customHeight="1">
      <c r="B25" s="620" t="s">
        <v>298</v>
      </c>
      <c r="C25" s="621"/>
      <c r="D25" s="621"/>
      <c r="E25" s="621"/>
      <c r="F25" s="621"/>
      <c r="G25" s="621"/>
      <c r="H25" s="621"/>
      <c r="I25" s="621"/>
      <c r="J25" s="621"/>
      <c r="K25" s="621"/>
      <c r="L25" s="621"/>
      <c r="M25" s="621"/>
      <c r="N25" s="621"/>
      <c r="O25" s="621"/>
      <c r="P25" s="621"/>
      <c r="Q25" s="622"/>
      <c r="R25" s="623">
        <v>7240461</v>
      </c>
      <c r="S25" s="624"/>
      <c r="T25" s="624"/>
      <c r="U25" s="624"/>
      <c r="V25" s="624"/>
      <c r="W25" s="624"/>
      <c r="X25" s="624"/>
      <c r="Y25" s="625"/>
      <c r="Z25" s="626">
        <v>55.7</v>
      </c>
      <c r="AA25" s="626"/>
      <c r="AB25" s="626"/>
      <c r="AC25" s="626"/>
      <c r="AD25" s="627">
        <v>6357338</v>
      </c>
      <c r="AE25" s="627"/>
      <c r="AF25" s="627"/>
      <c r="AG25" s="627"/>
      <c r="AH25" s="627"/>
      <c r="AI25" s="627"/>
      <c r="AJ25" s="627"/>
      <c r="AK25" s="627"/>
      <c r="AL25" s="628">
        <v>99.8</v>
      </c>
      <c r="AM25" s="629"/>
      <c r="AN25" s="629"/>
      <c r="AO25" s="630"/>
      <c r="AP25" s="620" t="s">
        <v>299</v>
      </c>
      <c r="AQ25" s="639"/>
      <c r="AR25" s="639"/>
      <c r="AS25" s="639"/>
      <c r="AT25" s="639"/>
      <c r="AU25" s="639"/>
      <c r="AV25" s="639"/>
      <c r="AW25" s="639"/>
      <c r="AX25" s="639"/>
      <c r="AY25" s="639"/>
      <c r="AZ25" s="639"/>
      <c r="BA25" s="639"/>
      <c r="BB25" s="639"/>
      <c r="BC25" s="639"/>
      <c r="BD25" s="639"/>
      <c r="BE25" s="639"/>
      <c r="BF25" s="640"/>
      <c r="BG25" s="623" t="s">
        <v>239</v>
      </c>
      <c r="BH25" s="624"/>
      <c r="BI25" s="624"/>
      <c r="BJ25" s="624"/>
      <c r="BK25" s="624"/>
      <c r="BL25" s="624"/>
      <c r="BM25" s="624"/>
      <c r="BN25" s="625"/>
      <c r="BO25" s="626" t="s">
        <v>239</v>
      </c>
      <c r="BP25" s="626"/>
      <c r="BQ25" s="626"/>
      <c r="BR25" s="626"/>
      <c r="BS25" s="627" t="s">
        <v>239</v>
      </c>
      <c r="BT25" s="627"/>
      <c r="BU25" s="627"/>
      <c r="BV25" s="627"/>
      <c r="BW25" s="627"/>
      <c r="BX25" s="627"/>
      <c r="BY25" s="627"/>
      <c r="BZ25" s="627"/>
      <c r="CA25" s="627"/>
      <c r="CB25" s="631"/>
      <c r="CD25" s="620" t="s">
        <v>300</v>
      </c>
      <c r="CE25" s="621"/>
      <c r="CF25" s="621"/>
      <c r="CG25" s="621"/>
      <c r="CH25" s="621"/>
      <c r="CI25" s="621"/>
      <c r="CJ25" s="621"/>
      <c r="CK25" s="621"/>
      <c r="CL25" s="621"/>
      <c r="CM25" s="621"/>
      <c r="CN25" s="621"/>
      <c r="CO25" s="621"/>
      <c r="CP25" s="621"/>
      <c r="CQ25" s="622"/>
      <c r="CR25" s="623">
        <v>1837496</v>
      </c>
      <c r="CS25" s="654"/>
      <c r="CT25" s="654"/>
      <c r="CU25" s="654"/>
      <c r="CV25" s="654"/>
      <c r="CW25" s="654"/>
      <c r="CX25" s="654"/>
      <c r="CY25" s="655"/>
      <c r="CZ25" s="628">
        <v>15.1</v>
      </c>
      <c r="DA25" s="656"/>
      <c r="DB25" s="656"/>
      <c r="DC25" s="658"/>
      <c r="DD25" s="632">
        <v>1647339</v>
      </c>
      <c r="DE25" s="654"/>
      <c r="DF25" s="654"/>
      <c r="DG25" s="654"/>
      <c r="DH25" s="654"/>
      <c r="DI25" s="654"/>
      <c r="DJ25" s="654"/>
      <c r="DK25" s="655"/>
      <c r="DL25" s="632">
        <v>1620218</v>
      </c>
      <c r="DM25" s="654"/>
      <c r="DN25" s="654"/>
      <c r="DO25" s="654"/>
      <c r="DP25" s="654"/>
      <c r="DQ25" s="654"/>
      <c r="DR25" s="654"/>
      <c r="DS25" s="654"/>
      <c r="DT25" s="654"/>
      <c r="DU25" s="654"/>
      <c r="DV25" s="655"/>
      <c r="DW25" s="628">
        <v>25.4</v>
      </c>
      <c r="DX25" s="656"/>
      <c r="DY25" s="656"/>
      <c r="DZ25" s="656"/>
      <c r="EA25" s="656"/>
      <c r="EB25" s="656"/>
      <c r="EC25" s="657"/>
    </row>
    <row r="26" spans="2:133" ht="11.25" customHeight="1">
      <c r="B26" s="620" t="s">
        <v>301</v>
      </c>
      <c r="C26" s="621"/>
      <c r="D26" s="621"/>
      <c r="E26" s="621"/>
      <c r="F26" s="621"/>
      <c r="G26" s="621"/>
      <c r="H26" s="621"/>
      <c r="I26" s="621"/>
      <c r="J26" s="621"/>
      <c r="K26" s="621"/>
      <c r="L26" s="621"/>
      <c r="M26" s="621"/>
      <c r="N26" s="621"/>
      <c r="O26" s="621"/>
      <c r="P26" s="621"/>
      <c r="Q26" s="622"/>
      <c r="R26" s="623">
        <v>2221</v>
      </c>
      <c r="S26" s="624"/>
      <c r="T26" s="624"/>
      <c r="U26" s="624"/>
      <c r="V26" s="624"/>
      <c r="W26" s="624"/>
      <c r="X26" s="624"/>
      <c r="Y26" s="625"/>
      <c r="Z26" s="626">
        <v>0</v>
      </c>
      <c r="AA26" s="626"/>
      <c r="AB26" s="626"/>
      <c r="AC26" s="626"/>
      <c r="AD26" s="627">
        <v>2221</v>
      </c>
      <c r="AE26" s="627"/>
      <c r="AF26" s="627"/>
      <c r="AG26" s="627"/>
      <c r="AH26" s="627"/>
      <c r="AI26" s="627"/>
      <c r="AJ26" s="627"/>
      <c r="AK26" s="627"/>
      <c r="AL26" s="628">
        <v>0</v>
      </c>
      <c r="AM26" s="629"/>
      <c r="AN26" s="629"/>
      <c r="AO26" s="630"/>
      <c r="AP26" s="620" t="s">
        <v>302</v>
      </c>
      <c r="AQ26" s="639"/>
      <c r="AR26" s="639"/>
      <c r="AS26" s="639"/>
      <c r="AT26" s="639"/>
      <c r="AU26" s="639"/>
      <c r="AV26" s="639"/>
      <c r="AW26" s="639"/>
      <c r="AX26" s="639"/>
      <c r="AY26" s="639"/>
      <c r="AZ26" s="639"/>
      <c r="BA26" s="639"/>
      <c r="BB26" s="639"/>
      <c r="BC26" s="639"/>
      <c r="BD26" s="639"/>
      <c r="BE26" s="639"/>
      <c r="BF26" s="640"/>
      <c r="BG26" s="623" t="s">
        <v>239</v>
      </c>
      <c r="BH26" s="624"/>
      <c r="BI26" s="624"/>
      <c r="BJ26" s="624"/>
      <c r="BK26" s="624"/>
      <c r="BL26" s="624"/>
      <c r="BM26" s="624"/>
      <c r="BN26" s="625"/>
      <c r="BO26" s="626" t="s">
        <v>233</v>
      </c>
      <c r="BP26" s="626"/>
      <c r="BQ26" s="626"/>
      <c r="BR26" s="626"/>
      <c r="BS26" s="627" t="s">
        <v>239</v>
      </c>
      <c r="BT26" s="627"/>
      <c r="BU26" s="627"/>
      <c r="BV26" s="627"/>
      <c r="BW26" s="627"/>
      <c r="BX26" s="627"/>
      <c r="BY26" s="627"/>
      <c r="BZ26" s="627"/>
      <c r="CA26" s="627"/>
      <c r="CB26" s="631"/>
      <c r="CD26" s="620" t="s">
        <v>303</v>
      </c>
      <c r="CE26" s="621"/>
      <c r="CF26" s="621"/>
      <c r="CG26" s="621"/>
      <c r="CH26" s="621"/>
      <c r="CI26" s="621"/>
      <c r="CJ26" s="621"/>
      <c r="CK26" s="621"/>
      <c r="CL26" s="621"/>
      <c r="CM26" s="621"/>
      <c r="CN26" s="621"/>
      <c r="CO26" s="621"/>
      <c r="CP26" s="621"/>
      <c r="CQ26" s="622"/>
      <c r="CR26" s="623">
        <v>812336</v>
      </c>
      <c r="CS26" s="624"/>
      <c r="CT26" s="624"/>
      <c r="CU26" s="624"/>
      <c r="CV26" s="624"/>
      <c r="CW26" s="624"/>
      <c r="CX26" s="624"/>
      <c r="CY26" s="625"/>
      <c r="CZ26" s="628">
        <v>6.7</v>
      </c>
      <c r="DA26" s="656"/>
      <c r="DB26" s="656"/>
      <c r="DC26" s="658"/>
      <c r="DD26" s="632">
        <v>705073</v>
      </c>
      <c r="DE26" s="624"/>
      <c r="DF26" s="624"/>
      <c r="DG26" s="624"/>
      <c r="DH26" s="624"/>
      <c r="DI26" s="624"/>
      <c r="DJ26" s="624"/>
      <c r="DK26" s="625"/>
      <c r="DL26" s="632" t="s">
        <v>239</v>
      </c>
      <c r="DM26" s="624"/>
      <c r="DN26" s="624"/>
      <c r="DO26" s="624"/>
      <c r="DP26" s="624"/>
      <c r="DQ26" s="624"/>
      <c r="DR26" s="624"/>
      <c r="DS26" s="624"/>
      <c r="DT26" s="624"/>
      <c r="DU26" s="624"/>
      <c r="DV26" s="625"/>
      <c r="DW26" s="628" t="s">
        <v>239</v>
      </c>
      <c r="DX26" s="656"/>
      <c r="DY26" s="656"/>
      <c r="DZ26" s="656"/>
      <c r="EA26" s="656"/>
      <c r="EB26" s="656"/>
      <c r="EC26" s="657"/>
    </row>
    <row r="27" spans="2:133" ht="11.25" customHeight="1">
      <c r="B27" s="620" t="s">
        <v>304</v>
      </c>
      <c r="C27" s="621"/>
      <c r="D27" s="621"/>
      <c r="E27" s="621"/>
      <c r="F27" s="621"/>
      <c r="G27" s="621"/>
      <c r="H27" s="621"/>
      <c r="I27" s="621"/>
      <c r="J27" s="621"/>
      <c r="K27" s="621"/>
      <c r="L27" s="621"/>
      <c r="M27" s="621"/>
      <c r="N27" s="621"/>
      <c r="O27" s="621"/>
      <c r="P27" s="621"/>
      <c r="Q27" s="622"/>
      <c r="R27" s="623">
        <v>8647</v>
      </c>
      <c r="S27" s="624"/>
      <c r="T27" s="624"/>
      <c r="U27" s="624"/>
      <c r="V27" s="624"/>
      <c r="W27" s="624"/>
      <c r="X27" s="624"/>
      <c r="Y27" s="625"/>
      <c r="Z27" s="626">
        <v>0.1</v>
      </c>
      <c r="AA27" s="626"/>
      <c r="AB27" s="626"/>
      <c r="AC27" s="626"/>
      <c r="AD27" s="627" t="s">
        <v>239</v>
      </c>
      <c r="AE27" s="627"/>
      <c r="AF27" s="627"/>
      <c r="AG27" s="627"/>
      <c r="AH27" s="627"/>
      <c r="AI27" s="627"/>
      <c r="AJ27" s="627"/>
      <c r="AK27" s="627"/>
      <c r="AL27" s="628" t="s">
        <v>239</v>
      </c>
      <c r="AM27" s="629"/>
      <c r="AN27" s="629"/>
      <c r="AO27" s="630"/>
      <c r="AP27" s="620" t="s">
        <v>305</v>
      </c>
      <c r="AQ27" s="621"/>
      <c r="AR27" s="621"/>
      <c r="AS27" s="621"/>
      <c r="AT27" s="621"/>
      <c r="AU27" s="621"/>
      <c r="AV27" s="621"/>
      <c r="AW27" s="621"/>
      <c r="AX27" s="621"/>
      <c r="AY27" s="621"/>
      <c r="AZ27" s="621"/>
      <c r="BA27" s="621"/>
      <c r="BB27" s="621"/>
      <c r="BC27" s="621"/>
      <c r="BD27" s="621"/>
      <c r="BE27" s="621"/>
      <c r="BF27" s="622"/>
      <c r="BG27" s="623">
        <v>1350995</v>
      </c>
      <c r="BH27" s="624"/>
      <c r="BI27" s="624"/>
      <c r="BJ27" s="624"/>
      <c r="BK27" s="624"/>
      <c r="BL27" s="624"/>
      <c r="BM27" s="624"/>
      <c r="BN27" s="625"/>
      <c r="BO27" s="626">
        <v>100</v>
      </c>
      <c r="BP27" s="626"/>
      <c r="BQ27" s="626"/>
      <c r="BR27" s="626"/>
      <c r="BS27" s="627" t="s">
        <v>233</v>
      </c>
      <c r="BT27" s="627"/>
      <c r="BU27" s="627"/>
      <c r="BV27" s="627"/>
      <c r="BW27" s="627"/>
      <c r="BX27" s="627"/>
      <c r="BY27" s="627"/>
      <c r="BZ27" s="627"/>
      <c r="CA27" s="627"/>
      <c r="CB27" s="631"/>
      <c r="CD27" s="620" t="s">
        <v>306</v>
      </c>
      <c r="CE27" s="621"/>
      <c r="CF27" s="621"/>
      <c r="CG27" s="621"/>
      <c r="CH27" s="621"/>
      <c r="CI27" s="621"/>
      <c r="CJ27" s="621"/>
      <c r="CK27" s="621"/>
      <c r="CL27" s="621"/>
      <c r="CM27" s="621"/>
      <c r="CN27" s="621"/>
      <c r="CO27" s="621"/>
      <c r="CP27" s="621"/>
      <c r="CQ27" s="622"/>
      <c r="CR27" s="623">
        <v>1130757</v>
      </c>
      <c r="CS27" s="654"/>
      <c r="CT27" s="654"/>
      <c r="CU27" s="654"/>
      <c r="CV27" s="654"/>
      <c r="CW27" s="654"/>
      <c r="CX27" s="654"/>
      <c r="CY27" s="655"/>
      <c r="CZ27" s="628">
        <v>9.3000000000000007</v>
      </c>
      <c r="DA27" s="656"/>
      <c r="DB27" s="656"/>
      <c r="DC27" s="658"/>
      <c r="DD27" s="632">
        <v>367899</v>
      </c>
      <c r="DE27" s="654"/>
      <c r="DF27" s="654"/>
      <c r="DG27" s="654"/>
      <c r="DH27" s="654"/>
      <c r="DI27" s="654"/>
      <c r="DJ27" s="654"/>
      <c r="DK27" s="655"/>
      <c r="DL27" s="632">
        <v>283338</v>
      </c>
      <c r="DM27" s="654"/>
      <c r="DN27" s="654"/>
      <c r="DO27" s="654"/>
      <c r="DP27" s="654"/>
      <c r="DQ27" s="654"/>
      <c r="DR27" s="654"/>
      <c r="DS27" s="654"/>
      <c r="DT27" s="654"/>
      <c r="DU27" s="654"/>
      <c r="DV27" s="655"/>
      <c r="DW27" s="628">
        <v>4.4000000000000004</v>
      </c>
      <c r="DX27" s="656"/>
      <c r="DY27" s="656"/>
      <c r="DZ27" s="656"/>
      <c r="EA27" s="656"/>
      <c r="EB27" s="656"/>
      <c r="EC27" s="657"/>
    </row>
    <row r="28" spans="2:133" ht="11.25" customHeight="1">
      <c r="B28" s="620" t="s">
        <v>307</v>
      </c>
      <c r="C28" s="621"/>
      <c r="D28" s="621"/>
      <c r="E28" s="621"/>
      <c r="F28" s="621"/>
      <c r="G28" s="621"/>
      <c r="H28" s="621"/>
      <c r="I28" s="621"/>
      <c r="J28" s="621"/>
      <c r="K28" s="621"/>
      <c r="L28" s="621"/>
      <c r="M28" s="621"/>
      <c r="N28" s="621"/>
      <c r="O28" s="621"/>
      <c r="P28" s="621"/>
      <c r="Q28" s="622"/>
      <c r="R28" s="623">
        <v>1000609</v>
      </c>
      <c r="S28" s="624"/>
      <c r="T28" s="624"/>
      <c r="U28" s="624"/>
      <c r="V28" s="624"/>
      <c r="W28" s="624"/>
      <c r="X28" s="624"/>
      <c r="Y28" s="625"/>
      <c r="Z28" s="626">
        <v>7.7</v>
      </c>
      <c r="AA28" s="626"/>
      <c r="AB28" s="626"/>
      <c r="AC28" s="626"/>
      <c r="AD28" s="627">
        <v>8504</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308</v>
      </c>
      <c r="CE28" s="621"/>
      <c r="CF28" s="621"/>
      <c r="CG28" s="621"/>
      <c r="CH28" s="621"/>
      <c r="CI28" s="621"/>
      <c r="CJ28" s="621"/>
      <c r="CK28" s="621"/>
      <c r="CL28" s="621"/>
      <c r="CM28" s="621"/>
      <c r="CN28" s="621"/>
      <c r="CO28" s="621"/>
      <c r="CP28" s="621"/>
      <c r="CQ28" s="622"/>
      <c r="CR28" s="623">
        <v>1513571</v>
      </c>
      <c r="CS28" s="624"/>
      <c r="CT28" s="624"/>
      <c r="CU28" s="624"/>
      <c r="CV28" s="624"/>
      <c r="CW28" s="624"/>
      <c r="CX28" s="624"/>
      <c r="CY28" s="625"/>
      <c r="CZ28" s="628">
        <v>12.4</v>
      </c>
      <c r="DA28" s="656"/>
      <c r="DB28" s="656"/>
      <c r="DC28" s="658"/>
      <c r="DD28" s="632">
        <v>1344375</v>
      </c>
      <c r="DE28" s="624"/>
      <c r="DF28" s="624"/>
      <c r="DG28" s="624"/>
      <c r="DH28" s="624"/>
      <c r="DI28" s="624"/>
      <c r="DJ28" s="624"/>
      <c r="DK28" s="625"/>
      <c r="DL28" s="632">
        <v>1344375</v>
      </c>
      <c r="DM28" s="624"/>
      <c r="DN28" s="624"/>
      <c r="DO28" s="624"/>
      <c r="DP28" s="624"/>
      <c r="DQ28" s="624"/>
      <c r="DR28" s="624"/>
      <c r="DS28" s="624"/>
      <c r="DT28" s="624"/>
      <c r="DU28" s="624"/>
      <c r="DV28" s="625"/>
      <c r="DW28" s="628">
        <v>21.1</v>
      </c>
      <c r="DX28" s="656"/>
      <c r="DY28" s="656"/>
      <c r="DZ28" s="656"/>
      <c r="EA28" s="656"/>
      <c r="EB28" s="656"/>
      <c r="EC28" s="657"/>
    </row>
    <row r="29" spans="2:133" ht="11.25" customHeight="1">
      <c r="B29" s="620" t="s">
        <v>309</v>
      </c>
      <c r="C29" s="621"/>
      <c r="D29" s="621"/>
      <c r="E29" s="621"/>
      <c r="F29" s="621"/>
      <c r="G29" s="621"/>
      <c r="H29" s="621"/>
      <c r="I29" s="621"/>
      <c r="J29" s="621"/>
      <c r="K29" s="621"/>
      <c r="L29" s="621"/>
      <c r="M29" s="621"/>
      <c r="N29" s="621"/>
      <c r="O29" s="621"/>
      <c r="P29" s="621"/>
      <c r="Q29" s="622"/>
      <c r="R29" s="623">
        <v>51487</v>
      </c>
      <c r="S29" s="624"/>
      <c r="T29" s="624"/>
      <c r="U29" s="624"/>
      <c r="V29" s="624"/>
      <c r="W29" s="624"/>
      <c r="X29" s="624"/>
      <c r="Y29" s="625"/>
      <c r="Z29" s="626">
        <v>0.4</v>
      </c>
      <c r="AA29" s="626"/>
      <c r="AB29" s="626"/>
      <c r="AC29" s="626"/>
      <c r="AD29" s="627" t="s">
        <v>239</v>
      </c>
      <c r="AE29" s="627"/>
      <c r="AF29" s="627"/>
      <c r="AG29" s="627"/>
      <c r="AH29" s="627"/>
      <c r="AI29" s="627"/>
      <c r="AJ29" s="627"/>
      <c r="AK29" s="627"/>
      <c r="AL29" s="628" t="s">
        <v>239</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310</v>
      </c>
      <c r="CE29" s="662"/>
      <c r="CF29" s="620" t="s">
        <v>311</v>
      </c>
      <c r="CG29" s="621"/>
      <c r="CH29" s="621"/>
      <c r="CI29" s="621"/>
      <c r="CJ29" s="621"/>
      <c r="CK29" s="621"/>
      <c r="CL29" s="621"/>
      <c r="CM29" s="621"/>
      <c r="CN29" s="621"/>
      <c r="CO29" s="621"/>
      <c r="CP29" s="621"/>
      <c r="CQ29" s="622"/>
      <c r="CR29" s="623">
        <v>1512709</v>
      </c>
      <c r="CS29" s="654"/>
      <c r="CT29" s="654"/>
      <c r="CU29" s="654"/>
      <c r="CV29" s="654"/>
      <c r="CW29" s="654"/>
      <c r="CX29" s="654"/>
      <c r="CY29" s="655"/>
      <c r="CZ29" s="628">
        <v>12.4</v>
      </c>
      <c r="DA29" s="656"/>
      <c r="DB29" s="656"/>
      <c r="DC29" s="658"/>
      <c r="DD29" s="632">
        <v>1343513</v>
      </c>
      <c r="DE29" s="654"/>
      <c r="DF29" s="654"/>
      <c r="DG29" s="654"/>
      <c r="DH29" s="654"/>
      <c r="DI29" s="654"/>
      <c r="DJ29" s="654"/>
      <c r="DK29" s="655"/>
      <c r="DL29" s="632">
        <v>1343513</v>
      </c>
      <c r="DM29" s="654"/>
      <c r="DN29" s="654"/>
      <c r="DO29" s="654"/>
      <c r="DP29" s="654"/>
      <c r="DQ29" s="654"/>
      <c r="DR29" s="654"/>
      <c r="DS29" s="654"/>
      <c r="DT29" s="654"/>
      <c r="DU29" s="654"/>
      <c r="DV29" s="655"/>
      <c r="DW29" s="628">
        <v>21.1</v>
      </c>
      <c r="DX29" s="656"/>
      <c r="DY29" s="656"/>
      <c r="DZ29" s="656"/>
      <c r="EA29" s="656"/>
      <c r="EB29" s="656"/>
      <c r="EC29" s="657"/>
    </row>
    <row r="30" spans="2:133" ht="11.25" customHeight="1">
      <c r="B30" s="620" t="s">
        <v>312</v>
      </c>
      <c r="C30" s="621"/>
      <c r="D30" s="621"/>
      <c r="E30" s="621"/>
      <c r="F30" s="621"/>
      <c r="G30" s="621"/>
      <c r="H30" s="621"/>
      <c r="I30" s="621"/>
      <c r="J30" s="621"/>
      <c r="K30" s="621"/>
      <c r="L30" s="621"/>
      <c r="M30" s="621"/>
      <c r="N30" s="621"/>
      <c r="O30" s="621"/>
      <c r="P30" s="621"/>
      <c r="Q30" s="622"/>
      <c r="R30" s="623">
        <v>1398209</v>
      </c>
      <c r="S30" s="624"/>
      <c r="T30" s="624"/>
      <c r="U30" s="624"/>
      <c r="V30" s="624"/>
      <c r="W30" s="624"/>
      <c r="X30" s="624"/>
      <c r="Y30" s="625"/>
      <c r="Z30" s="626">
        <v>10.8</v>
      </c>
      <c r="AA30" s="626"/>
      <c r="AB30" s="626"/>
      <c r="AC30" s="626"/>
      <c r="AD30" s="627" t="s">
        <v>239</v>
      </c>
      <c r="AE30" s="627"/>
      <c r="AF30" s="627"/>
      <c r="AG30" s="627"/>
      <c r="AH30" s="627"/>
      <c r="AI30" s="627"/>
      <c r="AJ30" s="627"/>
      <c r="AK30" s="627"/>
      <c r="AL30" s="628" t="s">
        <v>233</v>
      </c>
      <c r="AM30" s="629"/>
      <c r="AN30" s="629"/>
      <c r="AO30" s="630"/>
      <c r="AP30" s="605" t="s">
        <v>227</v>
      </c>
      <c r="AQ30" s="606"/>
      <c r="AR30" s="606"/>
      <c r="AS30" s="606"/>
      <c r="AT30" s="606"/>
      <c r="AU30" s="606"/>
      <c r="AV30" s="606"/>
      <c r="AW30" s="606"/>
      <c r="AX30" s="606"/>
      <c r="AY30" s="606"/>
      <c r="AZ30" s="606"/>
      <c r="BA30" s="606"/>
      <c r="BB30" s="606"/>
      <c r="BC30" s="606"/>
      <c r="BD30" s="606"/>
      <c r="BE30" s="606"/>
      <c r="BF30" s="607"/>
      <c r="BG30" s="605" t="s">
        <v>313</v>
      </c>
      <c r="BH30" s="659"/>
      <c r="BI30" s="659"/>
      <c r="BJ30" s="659"/>
      <c r="BK30" s="659"/>
      <c r="BL30" s="659"/>
      <c r="BM30" s="659"/>
      <c r="BN30" s="659"/>
      <c r="BO30" s="659"/>
      <c r="BP30" s="659"/>
      <c r="BQ30" s="660"/>
      <c r="BR30" s="605" t="s">
        <v>314</v>
      </c>
      <c r="BS30" s="659"/>
      <c r="BT30" s="659"/>
      <c r="BU30" s="659"/>
      <c r="BV30" s="659"/>
      <c r="BW30" s="659"/>
      <c r="BX30" s="659"/>
      <c r="BY30" s="659"/>
      <c r="BZ30" s="659"/>
      <c r="CA30" s="659"/>
      <c r="CB30" s="660"/>
      <c r="CD30" s="663"/>
      <c r="CE30" s="664"/>
      <c r="CF30" s="620" t="s">
        <v>315</v>
      </c>
      <c r="CG30" s="621"/>
      <c r="CH30" s="621"/>
      <c r="CI30" s="621"/>
      <c r="CJ30" s="621"/>
      <c r="CK30" s="621"/>
      <c r="CL30" s="621"/>
      <c r="CM30" s="621"/>
      <c r="CN30" s="621"/>
      <c r="CO30" s="621"/>
      <c r="CP30" s="621"/>
      <c r="CQ30" s="622"/>
      <c r="CR30" s="623">
        <v>1457967</v>
      </c>
      <c r="CS30" s="624"/>
      <c r="CT30" s="624"/>
      <c r="CU30" s="624"/>
      <c r="CV30" s="624"/>
      <c r="CW30" s="624"/>
      <c r="CX30" s="624"/>
      <c r="CY30" s="625"/>
      <c r="CZ30" s="628">
        <v>11.9</v>
      </c>
      <c r="DA30" s="656"/>
      <c r="DB30" s="656"/>
      <c r="DC30" s="658"/>
      <c r="DD30" s="632">
        <v>1292458</v>
      </c>
      <c r="DE30" s="624"/>
      <c r="DF30" s="624"/>
      <c r="DG30" s="624"/>
      <c r="DH30" s="624"/>
      <c r="DI30" s="624"/>
      <c r="DJ30" s="624"/>
      <c r="DK30" s="625"/>
      <c r="DL30" s="632">
        <v>1292458</v>
      </c>
      <c r="DM30" s="624"/>
      <c r="DN30" s="624"/>
      <c r="DO30" s="624"/>
      <c r="DP30" s="624"/>
      <c r="DQ30" s="624"/>
      <c r="DR30" s="624"/>
      <c r="DS30" s="624"/>
      <c r="DT30" s="624"/>
      <c r="DU30" s="624"/>
      <c r="DV30" s="625"/>
      <c r="DW30" s="628">
        <v>20.3</v>
      </c>
      <c r="DX30" s="656"/>
      <c r="DY30" s="656"/>
      <c r="DZ30" s="656"/>
      <c r="EA30" s="656"/>
      <c r="EB30" s="656"/>
      <c r="EC30" s="657"/>
    </row>
    <row r="31" spans="2:133" ht="11.25" customHeight="1">
      <c r="B31" s="636" t="s">
        <v>316</v>
      </c>
      <c r="C31" s="637"/>
      <c r="D31" s="637"/>
      <c r="E31" s="637"/>
      <c r="F31" s="637"/>
      <c r="G31" s="637"/>
      <c r="H31" s="637"/>
      <c r="I31" s="637"/>
      <c r="J31" s="637"/>
      <c r="K31" s="637"/>
      <c r="L31" s="637"/>
      <c r="M31" s="637"/>
      <c r="N31" s="637"/>
      <c r="O31" s="637"/>
      <c r="P31" s="637"/>
      <c r="Q31" s="638"/>
      <c r="R31" s="623" t="s">
        <v>233</v>
      </c>
      <c r="S31" s="624"/>
      <c r="T31" s="624"/>
      <c r="U31" s="624"/>
      <c r="V31" s="624"/>
      <c r="W31" s="624"/>
      <c r="X31" s="624"/>
      <c r="Y31" s="625"/>
      <c r="Z31" s="626" t="s">
        <v>233</v>
      </c>
      <c r="AA31" s="626"/>
      <c r="AB31" s="626"/>
      <c r="AC31" s="626"/>
      <c r="AD31" s="627" t="s">
        <v>239</v>
      </c>
      <c r="AE31" s="627"/>
      <c r="AF31" s="627"/>
      <c r="AG31" s="627"/>
      <c r="AH31" s="627"/>
      <c r="AI31" s="627"/>
      <c r="AJ31" s="627"/>
      <c r="AK31" s="627"/>
      <c r="AL31" s="628" t="s">
        <v>233</v>
      </c>
      <c r="AM31" s="629"/>
      <c r="AN31" s="629"/>
      <c r="AO31" s="630"/>
      <c r="AP31" s="667" t="s">
        <v>317</v>
      </c>
      <c r="AQ31" s="668"/>
      <c r="AR31" s="668"/>
      <c r="AS31" s="668"/>
      <c r="AT31" s="673" t="s">
        <v>318</v>
      </c>
      <c r="AU31" s="218"/>
      <c r="AV31" s="218"/>
      <c r="AW31" s="218"/>
      <c r="AX31" s="609" t="s">
        <v>189</v>
      </c>
      <c r="AY31" s="610"/>
      <c r="AZ31" s="610"/>
      <c r="BA31" s="610"/>
      <c r="BB31" s="610"/>
      <c r="BC31" s="610"/>
      <c r="BD31" s="610"/>
      <c r="BE31" s="610"/>
      <c r="BF31" s="611"/>
      <c r="BG31" s="676">
        <v>99.4</v>
      </c>
      <c r="BH31" s="677"/>
      <c r="BI31" s="677"/>
      <c r="BJ31" s="677"/>
      <c r="BK31" s="677"/>
      <c r="BL31" s="677"/>
      <c r="BM31" s="618">
        <v>94.3</v>
      </c>
      <c r="BN31" s="677"/>
      <c r="BO31" s="677"/>
      <c r="BP31" s="677"/>
      <c r="BQ31" s="678"/>
      <c r="BR31" s="676">
        <v>99.3</v>
      </c>
      <c r="BS31" s="677"/>
      <c r="BT31" s="677"/>
      <c r="BU31" s="677"/>
      <c r="BV31" s="677"/>
      <c r="BW31" s="677"/>
      <c r="BX31" s="618">
        <v>92.9</v>
      </c>
      <c r="BY31" s="677"/>
      <c r="BZ31" s="677"/>
      <c r="CA31" s="677"/>
      <c r="CB31" s="678"/>
      <c r="CD31" s="663"/>
      <c r="CE31" s="664"/>
      <c r="CF31" s="620" t="s">
        <v>319</v>
      </c>
      <c r="CG31" s="621"/>
      <c r="CH31" s="621"/>
      <c r="CI31" s="621"/>
      <c r="CJ31" s="621"/>
      <c r="CK31" s="621"/>
      <c r="CL31" s="621"/>
      <c r="CM31" s="621"/>
      <c r="CN31" s="621"/>
      <c r="CO31" s="621"/>
      <c r="CP31" s="621"/>
      <c r="CQ31" s="622"/>
      <c r="CR31" s="623">
        <v>54742</v>
      </c>
      <c r="CS31" s="654"/>
      <c r="CT31" s="654"/>
      <c r="CU31" s="654"/>
      <c r="CV31" s="654"/>
      <c r="CW31" s="654"/>
      <c r="CX31" s="654"/>
      <c r="CY31" s="655"/>
      <c r="CZ31" s="628">
        <v>0.4</v>
      </c>
      <c r="DA31" s="656"/>
      <c r="DB31" s="656"/>
      <c r="DC31" s="658"/>
      <c r="DD31" s="632">
        <v>51055</v>
      </c>
      <c r="DE31" s="654"/>
      <c r="DF31" s="654"/>
      <c r="DG31" s="654"/>
      <c r="DH31" s="654"/>
      <c r="DI31" s="654"/>
      <c r="DJ31" s="654"/>
      <c r="DK31" s="655"/>
      <c r="DL31" s="632">
        <v>51055</v>
      </c>
      <c r="DM31" s="654"/>
      <c r="DN31" s="654"/>
      <c r="DO31" s="654"/>
      <c r="DP31" s="654"/>
      <c r="DQ31" s="654"/>
      <c r="DR31" s="654"/>
      <c r="DS31" s="654"/>
      <c r="DT31" s="654"/>
      <c r="DU31" s="654"/>
      <c r="DV31" s="655"/>
      <c r="DW31" s="628">
        <v>0.8</v>
      </c>
      <c r="DX31" s="656"/>
      <c r="DY31" s="656"/>
      <c r="DZ31" s="656"/>
      <c r="EA31" s="656"/>
      <c r="EB31" s="656"/>
      <c r="EC31" s="657"/>
    </row>
    <row r="32" spans="2:133" ht="11.25" customHeight="1">
      <c r="B32" s="620" t="s">
        <v>320</v>
      </c>
      <c r="C32" s="621"/>
      <c r="D32" s="621"/>
      <c r="E32" s="621"/>
      <c r="F32" s="621"/>
      <c r="G32" s="621"/>
      <c r="H32" s="621"/>
      <c r="I32" s="621"/>
      <c r="J32" s="621"/>
      <c r="K32" s="621"/>
      <c r="L32" s="621"/>
      <c r="M32" s="621"/>
      <c r="N32" s="621"/>
      <c r="O32" s="621"/>
      <c r="P32" s="621"/>
      <c r="Q32" s="622"/>
      <c r="R32" s="623">
        <v>830876</v>
      </c>
      <c r="S32" s="624"/>
      <c r="T32" s="624"/>
      <c r="U32" s="624"/>
      <c r="V32" s="624"/>
      <c r="W32" s="624"/>
      <c r="X32" s="624"/>
      <c r="Y32" s="625"/>
      <c r="Z32" s="626">
        <v>6.4</v>
      </c>
      <c r="AA32" s="626"/>
      <c r="AB32" s="626"/>
      <c r="AC32" s="626"/>
      <c r="AD32" s="627" t="s">
        <v>239</v>
      </c>
      <c r="AE32" s="627"/>
      <c r="AF32" s="627"/>
      <c r="AG32" s="627"/>
      <c r="AH32" s="627"/>
      <c r="AI32" s="627"/>
      <c r="AJ32" s="627"/>
      <c r="AK32" s="627"/>
      <c r="AL32" s="628" t="s">
        <v>239</v>
      </c>
      <c r="AM32" s="629"/>
      <c r="AN32" s="629"/>
      <c r="AO32" s="630"/>
      <c r="AP32" s="669"/>
      <c r="AQ32" s="670"/>
      <c r="AR32" s="670"/>
      <c r="AS32" s="670"/>
      <c r="AT32" s="674"/>
      <c r="AU32" s="214" t="s">
        <v>321</v>
      </c>
      <c r="AX32" s="620" t="s">
        <v>322</v>
      </c>
      <c r="AY32" s="621"/>
      <c r="AZ32" s="621"/>
      <c r="BA32" s="621"/>
      <c r="BB32" s="621"/>
      <c r="BC32" s="621"/>
      <c r="BD32" s="621"/>
      <c r="BE32" s="621"/>
      <c r="BF32" s="622"/>
      <c r="BG32" s="679">
        <v>99.4</v>
      </c>
      <c r="BH32" s="654"/>
      <c r="BI32" s="654"/>
      <c r="BJ32" s="654"/>
      <c r="BK32" s="654"/>
      <c r="BL32" s="654"/>
      <c r="BM32" s="629">
        <v>96.9</v>
      </c>
      <c r="BN32" s="654"/>
      <c r="BO32" s="654"/>
      <c r="BP32" s="654"/>
      <c r="BQ32" s="680"/>
      <c r="BR32" s="679">
        <v>99.3</v>
      </c>
      <c r="BS32" s="654"/>
      <c r="BT32" s="654"/>
      <c r="BU32" s="654"/>
      <c r="BV32" s="654"/>
      <c r="BW32" s="654"/>
      <c r="BX32" s="629">
        <v>96.6</v>
      </c>
      <c r="BY32" s="654"/>
      <c r="BZ32" s="654"/>
      <c r="CA32" s="654"/>
      <c r="CB32" s="680"/>
      <c r="CD32" s="665"/>
      <c r="CE32" s="666"/>
      <c r="CF32" s="620" t="s">
        <v>323</v>
      </c>
      <c r="CG32" s="621"/>
      <c r="CH32" s="621"/>
      <c r="CI32" s="621"/>
      <c r="CJ32" s="621"/>
      <c r="CK32" s="621"/>
      <c r="CL32" s="621"/>
      <c r="CM32" s="621"/>
      <c r="CN32" s="621"/>
      <c r="CO32" s="621"/>
      <c r="CP32" s="621"/>
      <c r="CQ32" s="622"/>
      <c r="CR32" s="623">
        <v>862</v>
      </c>
      <c r="CS32" s="624"/>
      <c r="CT32" s="624"/>
      <c r="CU32" s="624"/>
      <c r="CV32" s="624"/>
      <c r="CW32" s="624"/>
      <c r="CX32" s="624"/>
      <c r="CY32" s="625"/>
      <c r="CZ32" s="628">
        <v>0</v>
      </c>
      <c r="DA32" s="656"/>
      <c r="DB32" s="656"/>
      <c r="DC32" s="658"/>
      <c r="DD32" s="632">
        <v>862</v>
      </c>
      <c r="DE32" s="624"/>
      <c r="DF32" s="624"/>
      <c r="DG32" s="624"/>
      <c r="DH32" s="624"/>
      <c r="DI32" s="624"/>
      <c r="DJ32" s="624"/>
      <c r="DK32" s="625"/>
      <c r="DL32" s="632">
        <v>862</v>
      </c>
      <c r="DM32" s="624"/>
      <c r="DN32" s="624"/>
      <c r="DO32" s="624"/>
      <c r="DP32" s="624"/>
      <c r="DQ32" s="624"/>
      <c r="DR32" s="624"/>
      <c r="DS32" s="624"/>
      <c r="DT32" s="624"/>
      <c r="DU32" s="624"/>
      <c r="DV32" s="625"/>
      <c r="DW32" s="628">
        <v>0</v>
      </c>
      <c r="DX32" s="656"/>
      <c r="DY32" s="656"/>
      <c r="DZ32" s="656"/>
      <c r="EA32" s="656"/>
      <c r="EB32" s="656"/>
      <c r="EC32" s="657"/>
    </row>
    <row r="33" spans="2:133" ht="11.25" customHeight="1">
      <c r="B33" s="620" t="s">
        <v>324</v>
      </c>
      <c r="C33" s="621"/>
      <c r="D33" s="621"/>
      <c r="E33" s="621"/>
      <c r="F33" s="621"/>
      <c r="G33" s="621"/>
      <c r="H33" s="621"/>
      <c r="I33" s="621"/>
      <c r="J33" s="621"/>
      <c r="K33" s="621"/>
      <c r="L33" s="621"/>
      <c r="M33" s="621"/>
      <c r="N33" s="621"/>
      <c r="O33" s="621"/>
      <c r="P33" s="621"/>
      <c r="Q33" s="622"/>
      <c r="R33" s="623">
        <v>15525</v>
      </c>
      <c r="S33" s="624"/>
      <c r="T33" s="624"/>
      <c r="U33" s="624"/>
      <c r="V33" s="624"/>
      <c r="W33" s="624"/>
      <c r="X33" s="624"/>
      <c r="Y33" s="625"/>
      <c r="Z33" s="626">
        <v>0.1</v>
      </c>
      <c r="AA33" s="626"/>
      <c r="AB33" s="626"/>
      <c r="AC33" s="626"/>
      <c r="AD33" s="627">
        <v>4431</v>
      </c>
      <c r="AE33" s="627"/>
      <c r="AF33" s="627"/>
      <c r="AG33" s="627"/>
      <c r="AH33" s="627"/>
      <c r="AI33" s="627"/>
      <c r="AJ33" s="627"/>
      <c r="AK33" s="627"/>
      <c r="AL33" s="628">
        <v>0.1</v>
      </c>
      <c r="AM33" s="629"/>
      <c r="AN33" s="629"/>
      <c r="AO33" s="630"/>
      <c r="AP33" s="671"/>
      <c r="AQ33" s="672"/>
      <c r="AR33" s="672"/>
      <c r="AS33" s="672"/>
      <c r="AT33" s="675"/>
      <c r="AU33" s="219"/>
      <c r="AV33" s="219"/>
      <c r="AW33" s="219"/>
      <c r="AX33" s="644" t="s">
        <v>325</v>
      </c>
      <c r="AY33" s="645"/>
      <c r="AZ33" s="645"/>
      <c r="BA33" s="645"/>
      <c r="BB33" s="645"/>
      <c r="BC33" s="645"/>
      <c r="BD33" s="645"/>
      <c r="BE33" s="645"/>
      <c r="BF33" s="646"/>
      <c r="BG33" s="681">
        <v>99.3</v>
      </c>
      <c r="BH33" s="682"/>
      <c r="BI33" s="682"/>
      <c r="BJ33" s="682"/>
      <c r="BK33" s="682"/>
      <c r="BL33" s="682"/>
      <c r="BM33" s="683">
        <v>91.2</v>
      </c>
      <c r="BN33" s="682"/>
      <c r="BO33" s="682"/>
      <c r="BP33" s="682"/>
      <c r="BQ33" s="684"/>
      <c r="BR33" s="681">
        <v>99.2</v>
      </c>
      <c r="BS33" s="682"/>
      <c r="BT33" s="682"/>
      <c r="BU33" s="682"/>
      <c r="BV33" s="682"/>
      <c r="BW33" s="682"/>
      <c r="BX33" s="683">
        <v>88.6</v>
      </c>
      <c r="BY33" s="682"/>
      <c r="BZ33" s="682"/>
      <c r="CA33" s="682"/>
      <c r="CB33" s="684"/>
      <c r="CD33" s="620" t="s">
        <v>326</v>
      </c>
      <c r="CE33" s="621"/>
      <c r="CF33" s="621"/>
      <c r="CG33" s="621"/>
      <c r="CH33" s="621"/>
      <c r="CI33" s="621"/>
      <c r="CJ33" s="621"/>
      <c r="CK33" s="621"/>
      <c r="CL33" s="621"/>
      <c r="CM33" s="621"/>
      <c r="CN33" s="621"/>
      <c r="CO33" s="621"/>
      <c r="CP33" s="621"/>
      <c r="CQ33" s="622"/>
      <c r="CR33" s="623">
        <v>6455512</v>
      </c>
      <c r="CS33" s="654"/>
      <c r="CT33" s="654"/>
      <c r="CU33" s="654"/>
      <c r="CV33" s="654"/>
      <c r="CW33" s="654"/>
      <c r="CX33" s="654"/>
      <c r="CY33" s="655"/>
      <c r="CZ33" s="628">
        <v>52.9</v>
      </c>
      <c r="DA33" s="656"/>
      <c r="DB33" s="656"/>
      <c r="DC33" s="658"/>
      <c r="DD33" s="632">
        <v>4481133</v>
      </c>
      <c r="DE33" s="654"/>
      <c r="DF33" s="654"/>
      <c r="DG33" s="654"/>
      <c r="DH33" s="654"/>
      <c r="DI33" s="654"/>
      <c r="DJ33" s="654"/>
      <c r="DK33" s="655"/>
      <c r="DL33" s="632">
        <v>2344746</v>
      </c>
      <c r="DM33" s="654"/>
      <c r="DN33" s="654"/>
      <c r="DO33" s="654"/>
      <c r="DP33" s="654"/>
      <c r="DQ33" s="654"/>
      <c r="DR33" s="654"/>
      <c r="DS33" s="654"/>
      <c r="DT33" s="654"/>
      <c r="DU33" s="654"/>
      <c r="DV33" s="655"/>
      <c r="DW33" s="628">
        <v>36.799999999999997</v>
      </c>
      <c r="DX33" s="656"/>
      <c r="DY33" s="656"/>
      <c r="DZ33" s="656"/>
      <c r="EA33" s="656"/>
      <c r="EB33" s="656"/>
      <c r="EC33" s="657"/>
    </row>
    <row r="34" spans="2:133" ht="11.25" customHeight="1">
      <c r="B34" s="620" t="s">
        <v>327</v>
      </c>
      <c r="C34" s="621"/>
      <c r="D34" s="621"/>
      <c r="E34" s="621"/>
      <c r="F34" s="621"/>
      <c r="G34" s="621"/>
      <c r="H34" s="621"/>
      <c r="I34" s="621"/>
      <c r="J34" s="621"/>
      <c r="K34" s="621"/>
      <c r="L34" s="621"/>
      <c r="M34" s="621"/>
      <c r="N34" s="621"/>
      <c r="O34" s="621"/>
      <c r="P34" s="621"/>
      <c r="Q34" s="622"/>
      <c r="R34" s="623">
        <v>292027</v>
      </c>
      <c r="S34" s="624"/>
      <c r="T34" s="624"/>
      <c r="U34" s="624"/>
      <c r="V34" s="624"/>
      <c r="W34" s="624"/>
      <c r="X34" s="624"/>
      <c r="Y34" s="625"/>
      <c r="Z34" s="626">
        <v>2.2000000000000002</v>
      </c>
      <c r="AA34" s="626"/>
      <c r="AB34" s="626"/>
      <c r="AC34" s="626"/>
      <c r="AD34" s="627" t="s">
        <v>239</v>
      </c>
      <c r="AE34" s="627"/>
      <c r="AF34" s="627"/>
      <c r="AG34" s="627"/>
      <c r="AH34" s="627"/>
      <c r="AI34" s="627"/>
      <c r="AJ34" s="627"/>
      <c r="AK34" s="627"/>
      <c r="AL34" s="628" t="s">
        <v>233</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328</v>
      </c>
      <c r="CE34" s="621"/>
      <c r="CF34" s="621"/>
      <c r="CG34" s="621"/>
      <c r="CH34" s="621"/>
      <c r="CI34" s="621"/>
      <c r="CJ34" s="621"/>
      <c r="CK34" s="621"/>
      <c r="CL34" s="621"/>
      <c r="CM34" s="621"/>
      <c r="CN34" s="621"/>
      <c r="CO34" s="621"/>
      <c r="CP34" s="621"/>
      <c r="CQ34" s="622"/>
      <c r="CR34" s="623">
        <v>1975903</v>
      </c>
      <c r="CS34" s="624"/>
      <c r="CT34" s="624"/>
      <c r="CU34" s="624"/>
      <c r="CV34" s="624"/>
      <c r="CW34" s="624"/>
      <c r="CX34" s="624"/>
      <c r="CY34" s="625"/>
      <c r="CZ34" s="628">
        <v>16.2</v>
      </c>
      <c r="DA34" s="656"/>
      <c r="DB34" s="656"/>
      <c r="DC34" s="658"/>
      <c r="DD34" s="632">
        <v>1233308</v>
      </c>
      <c r="DE34" s="624"/>
      <c r="DF34" s="624"/>
      <c r="DG34" s="624"/>
      <c r="DH34" s="624"/>
      <c r="DI34" s="624"/>
      <c r="DJ34" s="624"/>
      <c r="DK34" s="625"/>
      <c r="DL34" s="632">
        <v>733974</v>
      </c>
      <c r="DM34" s="624"/>
      <c r="DN34" s="624"/>
      <c r="DO34" s="624"/>
      <c r="DP34" s="624"/>
      <c r="DQ34" s="624"/>
      <c r="DR34" s="624"/>
      <c r="DS34" s="624"/>
      <c r="DT34" s="624"/>
      <c r="DU34" s="624"/>
      <c r="DV34" s="625"/>
      <c r="DW34" s="628">
        <v>11.5</v>
      </c>
      <c r="DX34" s="656"/>
      <c r="DY34" s="656"/>
      <c r="DZ34" s="656"/>
      <c r="EA34" s="656"/>
      <c r="EB34" s="656"/>
      <c r="EC34" s="657"/>
    </row>
    <row r="35" spans="2:133" ht="11.25" customHeight="1">
      <c r="B35" s="620" t="s">
        <v>329</v>
      </c>
      <c r="C35" s="621"/>
      <c r="D35" s="621"/>
      <c r="E35" s="621"/>
      <c r="F35" s="621"/>
      <c r="G35" s="621"/>
      <c r="H35" s="621"/>
      <c r="I35" s="621"/>
      <c r="J35" s="621"/>
      <c r="K35" s="621"/>
      <c r="L35" s="621"/>
      <c r="M35" s="621"/>
      <c r="N35" s="621"/>
      <c r="O35" s="621"/>
      <c r="P35" s="621"/>
      <c r="Q35" s="622"/>
      <c r="R35" s="623">
        <v>320019</v>
      </c>
      <c r="S35" s="624"/>
      <c r="T35" s="624"/>
      <c r="U35" s="624"/>
      <c r="V35" s="624"/>
      <c r="W35" s="624"/>
      <c r="X35" s="624"/>
      <c r="Y35" s="625"/>
      <c r="Z35" s="626">
        <v>2.5</v>
      </c>
      <c r="AA35" s="626"/>
      <c r="AB35" s="626"/>
      <c r="AC35" s="626"/>
      <c r="AD35" s="627" t="s">
        <v>239</v>
      </c>
      <c r="AE35" s="627"/>
      <c r="AF35" s="627"/>
      <c r="AG35" s="627"/>
      <c r="AH35" s="627"/>
      <c r="AI35" s="627"/>
      <c r="AJ35" s="627"/>
      <c r="AK35" s="627"/>
      <c r="AL35" s="628" t="s">
        <v>233</v>
      </c>
      <c r="AM35" s="629"/>
      <c r="AN35" s="629"/>
      <c r="AO35" s="630"/>
      <c r="AP35" s="222"/>
      <c r="AQ35" s="605" t="s">
        <v>330</v>
      </c>
      <c r="AR35" s="606"/>
      <c r="AS35" s="606"/>
      <c r="AT35" s="606"/>
      <c r="AU35" s="606"/>
      <c r="AV35" s="606"/>
      <c r="AW35" s="606"/>
      <c r="AX35" s="606"/>
      <c r="AY35" s="606"/>
      <c r="AZ35" s="606"/>
      <c r="BA35" s="606"/>
      <c r="BB35" s="606"/>
      <c r="BC35" s="606"/>
      <c r="BD35" s="606"/>
      <c r="BE35" s="606"/>
      <c r="BF35" s="607"/>
      <c r="BG35" s="605" t="s">
        <v>331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332</v>
      </c>
      <c r="CE35" s="621"/>
      <c r="CF35" s="621"/>
      <c r="CG35" s="621"/>
      <c r="CH35" s="621"/>
      <c r="CI35" s="621"/>
      <c r="CJ35" s="621"/>
      <c r="CK35" s="621"/>
      <c r="CL35" s="621"/>
      <c r="CM35" s="621"/>
      <c r="CN35" s="621"/>
      <c r="CO35" s="621"/>
      <c r="CP35" s="621"/>
      <c r="CQ35" s="622"/>
      <c r="CR35" s="623">
        <v>221207</v>
      </c>
      <c r="CS35" s="654"/>
      <c r="CT35" s="654"/>
      <c r="CU35" s="654"/>
      <c r="CV35" s="654"/>
      <c r="CW35" s="654"/>
      <c r="CX35" s="654"/>
      <c r="CY35" s="655"/>
      <c r="CZ35" s="628">
        <v>1.8</v>
      </c>
      <c r="DA35" s="656"/>
      <c r="DB35" s="656"/>
      <c r="DC35" s="658"/>
      <c r="DD35" s="632">
        <v>174227</v>
      </c>
      <c r="DE35" s="654"/>
      <c r="DF35" s="654"/>
      <c r="DG35" s="654"/>
      <c r="DH35" s="654"/>
      <c r="DI35" s="654"/>
      <c r="DJ35" s="654"/>
      <c r="DK35" s="655"/>
      <c r="DL35" s="632">
        <v>100985</v>
      </c>
      <c r="DM35" s="654"/>
      <c r="DN35" s="654"/>
      <c r="DO35" s="654"/>
      <c r="DP35" s="654"/>
      <c r="DQ35" s="654"/>
      <c r="DR35" s="654"/>
      <c r="DS35" s="654"/>
      <c r="DT35" s="654"/>
      <c r="DU35" s="654"/>
      <c r="DV35" s="655"/>
      <c r="DW35" s="628">
        <v>1.6</v>
      </c>
      <c r="DX35" s="656"/>
      <c r="DY35" s="656"/>
      <c r="DZ35" s="656"/>
      <c r="EA35" s="656"/>
      <c r="EB35" s="656"/>
      <c r="EC35" s="657"/>
    </row>
    <row r="36" spans="2:133" ht="11.25" customHeight="1">
      <c r="B36" s="620" t="s">
        <v>333</v>
      </c>
      <c r="C36" s="621"/>
      <c r="D36" s="621"/>
      <c r="E36" s="621"/>
      <c r="F36" s="621"/>
      <c r="G36" s="621"/>
      <c r="H36" s="621"/>
      <c r="I36" s="621"/>
      <c r="J36" s="621"/>
      <c r="K36" s="621"/>
      <c r="L36" s="621"/>
      <c r="M36" s="621"/>
      <c r="N36" s="621"/>
      <c r="O36" s="621"/>
      <c r="P36" s="621"/>
      <c r="Q36" s="622"/>
      <c r="R36" s="623">
        <v>630551</v>
      </c>
      <c r="S36" s="624"/>
      <c r="T36" s="624"/>
      <c r="U36" s="624"/>
      <c r="V36" s="624"/>
      <c r="W36" s="624"/>
      <c r="X36" s="624"/>
      <c r="Y36" s="625"/>
      <c r="Z36" s="626">
        <v>4.9000000000000004</v>
      </c>
      <c r="AA36" s="626"/>
      <c r="AB36" s="626"/>
      <c r="AC36" s="626"/>
      <c r="AD36" s="627" t="s">
        <v>239</v>
      </c>
      <c r="AE36" s="627"/>
      <c r="AF36" s="627"/>
      <c r="AG36" s="627"/>
      <c r="AH36" s="627"/>
      <c r="AI36" s="627"/>
      <c r="AJ36" s="627"/>
      <c r="AK36" s="627"/>
      <c r="AL36" s="628" t="s">
        <v>239</v>
      </c>
      <c r="AM36" s="629"/>
      <c r="AN36" s="629"/>
      <c r="AO36" s="630"/>
      <c r="AP36" s="222"/>
      <c r="AQ36" s="685" t="s">
        <v>334</v>
      </c>
      <c r="AR36" s="686"/>
      <c r="AS36" s="686"/>
      <c r="AT36" s="686"/>
      <c r="AU36" s="686"/>
      <c r="AV36" s="686"/>
      <c r="AW36" s="686"/>
      <c r="AX36" s="686"/>
      <c r="AY36" s="687"/>
      <c r="AZ36" s="612">
        <v>1965622</v>
      </c>
      <c r="BA36" s="613"/>
      <c r="BB36" s="613"/>
      <c r="BC36" s="613"/>
      <c r="BD36" s="613"/>
      <c r="BE36" s="613"/>
      <c r="BF36" s="688"/>
      <c r="BG36" s="609" t="s">
        <v>335</v>
      </c>
      <c r="BH36" s="610"/>
      <c r="BI36" s="610"/>
      <c r="BJ36" s="610"/>
      <c r="BK36" s="610"/>
      <c r="BL36" s="610"/>
      <c r="BM36" s="610"/>
      <c r="BN36" s="610"/>
      <c r="BO36" s="610"/>
      <c r="BP36" s="610"/>
      <c r="BQ36" s="610"/>
      <c r="BR36" s="610"/>
      <c r="BS36" s="610"/>
      <c r="BT36" s="610"/>
      <c r="BU36" s="611"/>
      <c r="BV36" s="612">
        <v>9157</v>
      </c>
      <c r="BW36" s="613"/>
      <c r="BX36" s="613"/>
      <c r="BY36" s="613"/>
      <c r="BZ36" s="613"/>
      <c r="CA36" s="613"/>
      <c r="CB36" s="688"/>
      <c r="CD36" s="620" t="s">
        <v>336</v>
      </c>
      <c r="CE36" s="621"/>
      <c r="CF36" s="621"/>
      <c r="CG36" s="621"/>
      <c r="CH36" s="621"/>
      <c r="CI36" s="621"/>
      <c r="CJ36" s="621"/>
      <c r="CK36" s="621"/>
      <c r="CL36" s="621"/>
      <c r="CM36" s="621"/>
      <c r="CN36" s="621"/>
      <c r="CO36" s="621"/>
      <c r="CP36" s="621"/>
      <c r="CQ36" s="622"/>
      <c r="CR36" s="623">
        <v>2141350</v>
      </c>
      <c r="CS36" s="624"/>
      <c r="CT36" s="624"/>
      <c r="CU36" s="624"/>
      <c r="CV36" s="624"/>
      <c r="CW36" s="624"/>
      <c r="CX36" s="624"/>
      <c r="CY36" s="625"/>
      <c r="CZ36" s="628">
        <v>17.5</v>
      </c>
      <c r="DA36" s="656"/>
      <c r="DB36" s="656"/>
      <c r="DC36" s="658"/>
      <c r="DD36" s="632">
        <v>1874071</v>
      </c>
      <c r="DE36" s="624"/>
      <c r="DF36" s="624"/>
      <c r="DG36" s="624"/>
      <c r="DH36" s="624"/>
      <c r="DI36" s="624"/>
      <c r="DJ36" s="624"/>
      <c r="DK36" s="625"/>
      <c r="DL36" s="632">
        <v>906936</v>
      </c>
      <c r="DM36" s="624"/>
      <c r="DN36" s="624"/>
      <c r="DO36" s="624"/>
      <c r="DP36" s="624"/>
      <c r="DQ36" s="624"/>
      <c r="DR36" s="624"/>
      <c r="DS36" s="624"/>
      <c r="DT36" s="624"/>
      <c r="DU36" s="624"/>
      <c r="DV36" s="625"/>
      <c r="DW36" s="628">
        <v>14.2</v>
      </c>
      <c r="DX36" s="656"/>
      <c r="DY36" s="656"/>
      <c r="DZ36" s="656"/>
      <c r="EA36" s="656"/>
      <c r="EB36" s="656"/>
      <c r="EC36" s="657"/>
    </row>
    <row r="37" spans="2:133" ht="11.25" customHeight="1">
      <c r="B37" s="620" t="s">
        <v>337</v>
      </c>
      <c r="C37" s="621"/>
      <c r="D37" s="621"/>
      <c r="E37" s="621"/>
      <c r="F37" s="621"/>
      <c r="G37" s="621"/>
      <c r="H37" s="621"/>
      <c r="I37" s="621"/>
      <c r="J37" s="621"/>
      <c r="K37" s="621"/>
      <c r="L37" s="621"/>
      <c r="M37" s="621"/>
      <c r="N37" s="621"/>
      <c r="O37" s="621"/>
      <c r="P37" s="621"/>
      <c r="Q37" s="622"/>
      <c r="R37" s="623">
        <v>386246</v>
      </c>
      <c r="S37" s="624"/>
      <c r="T37" s="624"/>
      <c r="U37" s="624"/>
      <c r="V37" s="624"/>
      <c r="W37" s="624"/>
      <c r="X37" s="624"/>
      <c r="Y37" s="625"/>
      <c r="Z37" s="626">
        <v>3</v>
      </c>
      <c r="AA37" s="626"/>
      <c r="AB37" s="626"/>
      <c r="AC37" s="626"/>
      <c r="AD37" s="627" t="s">
        <v>239</v>
      </c>
      <c r="AE37" s="627"/>
      <c r="AF37" s="627"/>
      <c r="AG37" s="627"/>
      <c r="AH37" s="627"/>
      <c r="AI37" s="627"/>
      <c r="AJ37" s="627"/>
      <c r="AK37" s="627"/>
      <c r="AL37" s="628" t="s">
        <v>233</v>
      </c>
      <c r="AM37" s="629"/>
      <c r="AN37" s="629"/>
      <c r="AO37" s="630"/>
      <c r="AQ37" s="689" t="s">
        <v>338</v>
      </c>
      <c r="AR37" s="690"/>
      <c r="AS37" s="690"/>
      <c r="AT37" s="690"/>
      <c r="AU37" s="690"/>
      <c r="AV37" s="690"/>
      <c r="AW37" s="690"/>
      <c r="AX37" s="690"/>
      <c r="AY37" s="691"/>
      <c r="AZ37" s="623">
        <v>557896</v>
      </c>
      <c r="BA37" s="624"/>
      <c r="BB37" s="624"/>
      <c r="BC37" s="624"/>
      <c r="BD37" s="654"/>
      <c r="BE37" s="654"/>
      <c r="BF37" s="680"/>
      <c r="BG37" s="620" t="s">
        <v>339</v>
      </c>
      <c r="BH37" s="621"/>
      <c r="BI37" s="621"/>
      <c r="BJ37" s="621"/>
      <c r="BK37" s="621"/>
      <c r="BL37" s="621"/>
      <c r="BM37" s="621"/>
      <c r="BN37" s="621"/>
      <c r="BO37" s="621"/>
      <c r="BP37" s="621"/>
      <c r="BQ37" s="621"/>
      <c r="BR37" s="621"/>
      <c r="BS37" s="621"/>
      <c r="BT37" s="621"/>
      <c r="BU37" s="622"/>
      <c r="BV37" s="623">
        <v>-10402</v>
      </c>
      <c r="BW37" s="624"/>
      <c r="BX37" s="624"/>
      <c r="BY37" s="624"/>
      <c r="BZ37" s="624"/>
      <c r="CA37" s="624"/>
      <c r="CB37" s="633"/>
      <c r="CD37" s="620" t="s">
        <v>340</v>
      </c>
      <c r="CE37" s="621"/>
      <c r="CF37" s="621"/>
      <c r="CG37" s="621"/>
      <c r="CH37" s="621"/>
      <c r="CI37" s="621"/>
      <c r="CJ37" s="621"/>
      <c r="CK37" s="621"/>
      <c r="CL37" s="621"/>
      <c r="CM37" s="621"/>
      <c r="CN37" s="621"/>
      <c r="CO37" s="621"/>
      <c r="CP37" s="621"/>
      <c r="CQ37" s="622"/>
      <c r="CR37" s="623">
        <v>433287</v>
      </c>
      <c r="CS37" s="654"/>
      <c r="CT37" s="654"/>
      <c r="CU37" s="654"/>
      <c r="CV37" s="654"/>
      <c r="CW37" s="654"/>
      <c r="CX37" s="654"/>
      <c r="CY37" s="655"/>
      <c r="CZ37" s="628">
        <v>3.5</v>
      </c>
      <c r="DA37" s="656"/>
      <c r="DB37" s="656"/>
      <c r="DC37" s="658"/>
      <c r="DD37" s="632">
        <v>398990</v>
      </c>
      <c r="DE37" s="654"/>
      <c r="DF37" s="654"/>
      <c r="DG37" s="654"/>
      <c r="DH37" s="654"/>
      <c r="DI37" s="654"/>
      <c r="DJ37" s="654"/>
      <c r="DK37" s="655"/>
      <c r="DL37" s="632">
        <v>379063</v>
      </c>
      <c r="DM37" s="654"/>
      <c r="DN37" s="654"/>
      <c r="DO37" s="654"/>
      <c r="DP37" s="654"/>
      <c r="DQ37" s="654"/>
      <c r="DR37" s="654"/>
      <c r="DS37" s="654"/>
      <c r="DT37" s="654"/>
      <c r="DU37" s="654"/>
      <c r="DV37" s="655"/>
      <c r="DW37" s="628">
        <v>5.9</v>
      </c>
      <c r="DX37" s="656"/>
      <c r="DY37" s="656"/>
      <c r="DZ37" s="656"/>
      <c r="EA37" s="656"/>
      <c r="EB37" s="656"/>
      <c r="EC37" s="657"/>
    </row>
    <row r="38" spans="2:133" ht="11.25" customHeight="1">
      <c r="B38" s="620" t="s">
        <v>341</v>
      </c>
      <c r="C38" s="621"/>
      <c r="D38" s="621"/>
      <c r="E38" s="621"/>
      <c r="F38" s="621"/>
      <c r="G38" s="621"/>
      <c r="H38" s="621"/>
      <c r="I38" s="621"/>
      <c r="J38" s="621"/>
      <c r="K38" s="621"/>
      <c r="L38" s="621"/>
      <c r="M38" s="621"/>
      <c r="N38" s="621"/>
      <c r="O38" s="621"/>
      <c r="P38" s="621"/>
      <c r="Q38" s="622"/>
      <c r="R38" s="623">
        <v>811000</v>
      </c>
      <c r="S38" s="624"/>
      <c r="T38" s="624"/>
      <c r="U38" s="624"/>
      <c r="V38" s="624"/>
      <c r="W38" s="624"/>
      <c r="X38" s="624"/>
      <c r="Y38" s="625"/>
      <c r="Z38" s="626">
        <v>6.2</v>
      </c>
      <c r="AA38" s="626"/>
      <c r="AB38" s="626"/>
      <c r="AC38" s="626"/>
      <c r="AD38" s="627" t="s">
        <v>233</v>
      </c>
      <c r="AE38" s="627"/>
      <c r="AF38" s="627"/>
      <c r="AG38" s="627"/>
      <c r="AH38" s="627"/>
      <c r="AI38" s="627"/>
      <c r="AJ38" s="627"/>
      <c r="AK38" s="627"/>
      <c r="AL38" s="628" t="s">
        <v>239</v>
      </c>
      <c r="AM38" s="629"/>
      <c r="AN38" s="629"/>
      <c r="AO38" s="630"/>
      <c r="AQ38" s="689" t="s">
        <v>342</v>
      </c>
      <c r="AR38" s="690"/>
      <c r="AS38" s="690"/>
      <c r="AT38" s="690"/>
      <c r="AU38" s="690"/>
      <c r="AV38" s="690"/>
      <c r="AW38" s="690"/>
      <c r="AX38" s="690"/>
      <c r="AY38" s="691"/>
      <c r="AZ38" s="623">
        <v>517701</v>
      </c>
      <c r="BA38" s="624"/>
      <c r="BB38" s="624"/>
      <c r="BC38" s="624"/>
      <c r="BD38" s="654"/>
      <c r="BE38" s="654"/>
      <c r="BF38" s="680"/>
      <c r="BG38" s="620" t="s">
        <v>343</v>
      </c>
      <c r="BH38" s="621"/>
      <c r="BI38" s="621"/>
      <c r="BJ38" s="621"/>
      <c r="BK38" s="621"/>
      <c r="BL38" s="621"/>
      <c r="BM38" s="621"/>
      <c r="BN38" s="621"/>
      <c r="BO38" s="621"/>
      <c r="BP38" s="621"/>
      <c r="BQ38" s="621"/>
      <c r="BR38" s="621"/>
      <c r="BS38" s="621"/>
      <c r="BT38" s="621"/>
      <c r="BU38" s="622"/>
      <c r="BV38" s="623">
        <v>2018</v>
      </c>
      <c r="BW38" s="624"/>
      <c r="BX38" s="624"/>
      <c r="BY38" s="624"/>
      <c r="BZ38" s="624"/>
      <c r="CA38" s="624"/>
      <c r="CB38" s="633"/>
      <c r="CD38" s="620" t="s">
        <v>344</v>
      </c>
      <c r="CE38" s="621"/>
      <c r="CF38" s="621"/>
      <c r="CG38" s="621"/>
      <c r="CH38" s="621"/>
      <c r="CI38" s="621"/>
      <c r="CJ38" s="621"/>
      <c r="CK38" s="621"/>
      <c r="CL38" s="621"/>
      <c r="CM38" s="621"/>
      <c r="CN38" s="621"/>
      <c r="CO38" s="621"/>
      <c r="CP38" s="621"/>
      <c r="CQ38" s="622"/>
      <c r="CR38" s="623">
        <v>748204</v>
      </c>
      <c r="CS38" s="624"/>
      <c r="CT38" s="624"/>
      <c r="CU38" s="624"/>
      <c r="CV38" s="624"/>
      <c r="CW38" s="624"/>
      <c r="CX38" s="624"/>
      <c r="CY38" s="625"/>
      <c r="CZ38" s="628">
        <v>6.1</v>
      </c>
      <c r="DA38" s="656"/>
      <c r="DB38" s="656"/>
      <c r="DC38" s="658"/>
      <c r="DD38" s="632">
        <v>627490</v>
      </c>
      <c r="DE38" s="624"/>
      <c r="DF38" s="624"/>
      <c r="DG38" s="624"/>
      <c r="DH38" s="624"/>
      <c r="DI38" s="624"/>
      <c r="DJ38" s="624"/>
      <c r="DK38" s="625"/>
      <c r="DL38" s="632">
        <v>602851</v>
      </c>
      <c r="DM38" s="624"/>
      <c r="DN38" s="624"/>
      <c r="DO38" s="624"/>
      <c r="DP38" s="624"/>
      <c r="DQ38" s="624"/>
      <c r="DR38" s="624"/>
      <c r="DS38" s="624"/>
      <c r="DT38" s="624"/>
      <c r="DU38" s="624"/>
      <c r="DV38" s="625"/>
      <c r="DW38" s="628">
        <v>9.5</v>
      </c>
      <c r="DX38" s="656"/>
      <c r="DY38" s="656"/>
      <c r="DZ38" s="656"/>
      <c r="EA38" s="656"/>
      <c r="EB38" s="656"/>
      <c r="EC38" s="657"/>
    </row>
    <row r="39" spans="2:133" ht="11.25" customHeight="1">
      <c r="B39" s="620" t="s">
        <v>345</v>
      </c>
      <c r="C39" s="621"/>
      <c r="D39" s="621"/>
      <c r="E39" s="621"/>
      <c r="F39" s="621"/>
      <c r="G39" s="621"/>
      <c r="H39" s="621"/>
      <c r="I39" s="621"/>
      <c r="J39" s="621"/>
      <c r="K39" s="621"/>
      <c r="L39" s="621"/>
      <c r="M39" s="621"/>
      <c r="N39" s="621"/>
      <c r="O39" s="621"/>
      <c r="P39" s="621"/>
      <c r="Q39" s="622"/>
      <c r="R39" s="623" t="s">
        <v>239</v>
      </c>
      <c r="S39" s="624"/>
      <c r="T39" s="624"/>
      <c r="U39" s="624"/>
      <c r="V39" s="624"/>
      <c r="W39" s="624"/>
      <c r="X39" s="624"/>
      <c r="Y39" s="625"/>
      <c r="Z39" s="626" t="s">
        <v>233</v>
      </c>
      <c r="AA39" s="626"/>
      <c r="AB39" s="626"/>
      <c r="AC39" s="626"/>
      <c r="AD39" s="627" t="s">
        <v>239</v>
      </c>
      <c r="AE39" s="627"/>
      <c r="AF39" s="627"/>
      <c r="AG39" s="627"/>
      <c r="AH39" s="627"/>
      <c r="AI39" s="627"/>
      <c r="AJ39" s="627"/>
      <c r="AK39" s="627"/>
      <c r="AL39" s="628" t="s">
        <v>239</v>
      </c>
      <c r="AM39" s="629"/>
      <c r="AN39" s="629"/>
      <c r="AO39" s="630"/>
      <c r="AQ39" s="689" t="s">
        <v>346</v>
      </c>
      <c r="AR39" s="690"/>
      <c r="AS39" s="690"/>
      <c r="AT39" s="690"/>
      <c r="AU39" s="690"/>
      <c r="AV39" s="690"/>
      <c r="AW39" s="690"/>
      <c r="AX39" s="690"/>
      <c r="AY39" s="691"/>
      <c r="AZ39" s="623">
        <v>140986</v>
      </c>
      <c r="BA39" s="624"/>
      <c r="BB39" s="624"/>
      <c r="BC39" s="624"/>
      <c r="BD39" s="654"/>
      <c r="BE39" s="654"/>
      <c r="BF39" s="680"/>
      <c r="BG39" s="620" t="s">
        <v>347</v>
      </c>
      <c r="BH39" s="621"/>
      <c r="BI39" s="621"/>
      <c r="BJ39" s="621"/>
      <c r="BK39" s="621"/>
      <c r="BL39" s="621"/>
      <c r="BM39" s="621"/>
      <c r="BN39" s="621"/>
      <c r="BO39" s="621"/>
      <c r="BP39" s="621"/>
      <c r="BQ39" s="621"/>
      <c r="BR39" s="621"/>
      <c r="BS39" s="621"/>
      <c r="BT39" s="621"/>
      <c r="BU39" s="622"/>
      <c r="BV39" s="623">
        <v>3098</v>
      </c>
      <c r="BW39" s="624"/>
      <c r="BX39" s="624"/>
      <c r="BY39" s="624"/>
      <c r="BZ39" s="624"/>
      <c r="CA39" s="624"/>
      <c r="CB39" s="633"/>
      <c r="CD39" s="620" t="s">
        <v>348</v>
      </c>
      <c r="CE39" s="621"/>
      <c r="CF39" s="621"/>
      <c r="CG39" s="621"/>
      <c r="CH39" s="621"/>
      <c r="CI39" s="621"/>
      <c r="CJ39" s="621"/>
      <c r="CK39" s="621"/>
      <c r="CL39" s="621"/>
      <c r="CM39" s="621"/>
      <c r="CN39" s="621"/>
      <c r="CO39" s="621"/>
      <c r="CP39" s="621"/>
      <c r="CQ39" s="622"/>
      <c r="CR39" s="623">
        <v>955345</v>
      </c>
      <c r="CS39" s="654"/>
      <c r="CT39" s="654"/>
      <c r="CU39" s="654"/>
      <c r="CV39" s="654"/>
      <c r="CW39" s="654"/>
      <c r="CX39" s="654"/>
      <c r="CY39" s="655"/>
      <c r="CZ39" s="628">
        <v>7.8</v>
      </c>
      <c r="DA39" s="656"/>
      <c r="DB39" s="656"/>
      <c r="DC39" s="658"/>
      <c r="DD39" s="632">
        <v>275334</v>
      </c>
      <c r="DE39" s="654"/>
      <c r="DF39" s="654"/>
      <c r="DG39" s="654"/>
      <c r="DH39" s="654"/>
      <c r="DI39" s="654"/>
      <c r="DJ39" s="654"/>
      <c r="DK39" s="655"/>
      <c r="DL39" s="632" t="s">
        <v>239</v>
      </c>
      <c r="DM39" s="654"/>
      <c r="DN39" s="654"/>
      <c r="DO39" s="654"/>
      <c r="DP39" s="654"/>
      <c r="DQ39" s="654"/>
      <c r="DR39" s="654"/>
      <c r="DS39" s="654"/>
      <c r="DT39" s="654"/>
      <c r="DU39" s="654"/>
      <c r="DV39" s="655"/>
      <c r="DW39" s="628" t="s">
        <v>233</v>
      </c>
      <c r="DX39" s="656"/>
      <c r="DY39" s="656"/>
      <c r="DZ39" s="656"/>
      <c r="EA39" s="656"/>
      <c r="EB39" s="656"/>
      <c r="EC39" s="657"/>
    </row>
    <row r="40" spans="2:133" ht="11.25" customHeight="1">
      <c r="B40" s="620" t="s">
        <v>349</v>
      </c>
      <c r="C40" s="621"/>
      <c r="D40" s="621"/>
      <c r="E40" s="621"/>
      <c r="F40" s="621"/>
      <c r="G40" s="621"/>
      <c r="H40" s="621"/>
      <c r="I40" s="621"/>
      <c r="J40" s="621"/>
      <c r="K40" s="621"/>
      <c r="L40" s="621"/>
      <c r="M40" s="621"/>
      <c r="N40" s="621"/>
      <c r="O40" s="621"/>
      <c r="P40" s="621"/>
      <c r="Q40" s="622"/>
      <c r="R40" s="623" t="s">
        <v>233</v>
      </c>
      <c r="S40" s="624"/>
      <c r="T40" s="624"/>
      <c r="U40" s="624"/>
      <c r="V40" s="624"/>
      <c r="W40" s="624"/>
      <c r="X40" s="624"/>
      <c r="Y40" s="625"/>
      <c r="Z40" s="626" t="s">
        <v>239</v>
      </c>
      <c r="AA40" s="626"/>
      <c r="AB40" s="626"/>
      <c r="AC40" s="626"/>
      <c r="AD40" s="627" t="s">
        <v>233</v>
      </c>
      <c r="AE40" s="627"/>
      <c r="AF40" s="627"/>
      <c r="AG40" s="627"/>
      <c r="AH40" s="627"/>
      <c r="AI40" s="627"/>
      <c r="AJ40" s="627"/>
      <c r="AK40" s="627"/>
      <c r="AL40" s="628" t="s">
        <v>239</v>
      </c>
      <c r="AM40" s="629"/>
      <c r="AN40" s="629"/>
      <c r="AO40" s="630"/>
      <c r="AQ40" s="689" t="s">
        <v>350</v>
      </c>
      <c r="AR40" s="690"/>
      <c r="AS40" s="690"/>
      <c r="AT40" s="690"/>
      <c r="AU40" s="690"/>
      <c r="AV40" s="690"/>
      <c r="AW40" s="690"/>
      <c r="AX40" s="690"/>
      <c r="AY40" s="691"/>
      <c r="AZ40" s="623">
        <v>835</v>
      </c>
      <c r="BA40" s="624"/>
      <c r="BB40" s="624"/>
      <c r="BC40" s="624"/>
      <c r="BD40" s="654"/>
      <c r="BE40" s="654"/>
      <c r="BF40" s="680"/>
      <c r="BG40" s="669" t="s">
        <v>351</v>
      </c>
      <c r="BH40" s="670"/>
      <c r="BI40" s="670"/>
      <c r="BJ40" s="670"/>
      <c r="BK40" s="670"/>
      <c r="BL40" s="223"/>
      <c r="BM40" s="621" t="s">
        <v>352</v>
      </c>
      <c r="BN40" s="621"/>
      <c r="BO40" s="621"/>
      <c r="BP40" s="621"/>
      <c r="BQ40" s="621"/>
      <c r="BR40" s="621"/>
      <c r="BS40" s="621"/>
      <c r="BT40" s="621"/>
      <c r="BU40" s="622"/>
      <c r="BV40" s="623">
        <v>81</v>
      </c>
      <c r="BW40" s="624"/>
      <c r="BX40" s="624"/>
      <c r="BY40" s="624"/>
      <c r="BZ40" s="624"/>
      <c r="CA40" s="624"/>
      <c r="CB40" s="633"/>
      <c r="CD40" s="620" t="s">
        <v>353</v>
      </c>
      <c r="CE40" s="621"/>
      <c r="CF40" s="621"/>
      <c r="CG40" s="621"/>
      <c r="CH40" s="621"/>
      <c r="CI40" s="621"/>
      <c r="CJ40" s="621"/>
      <c r="CK40" s="621"/>
      <c r="CL40" s="621"/>
      <c r="CM40" s="621"/>
      <c r="CN40" s="621"/>
      <c r="CO40" s="621"/>
      <c r="CP40" s="621"/>
      <c r="CQ40" s="622"/>
      <c r="CR40" s="623">
        <v>413503</v>
      </c>
      <c r="CS40" s="624"/>
      <c r="CT40" s="624"/>
      <c r="CU40" s="624"/>
      <c r="CV40" s="624"/>
      <c r="CW40" s="624"/>
      <c r="CX40" s="624"/>
      <c r="CY40" s="625"/>
      <c r="CZ40" s="628">
        <v>3.4</v>
      </c>
      <c r="DA40" s="656"/>
      <c r="DB40" s="656"/>
      <c r="DC40" s="658"/>
      <c r="DD40" s="632">
        <v>296703</v>
      </c>
      <c r="DE40" s="624"/>
      <c r="DF40" s="624"/>
      <c r="DG40" s="624"/>
      <c r="DH40" s="624"/>
      <c r="DI40" s="624"/>
      <c r="DJ40" s="624"/>
      <c r="DK40" s="625"/>
      <c r="DL40" s="632" t="s">
        <v>233</v>
      </c>
      <c r="DM40" s="624"/>
      <c r="DN40" s="624"/>
      <c r="DO40" s="624"/>
      <c r="DP40" s="624"/>
      <c r="DQ40" s="624"/>
      <c r="DR40" s="624"/>
      <c r="DS40" s="624"/>
      <c r="DT40" s="624"/>
      <c r="DU40" s="624"/>
      <c r="DV40" s="625"/>
      <c r="DW40" s="628" t="s">
        <v>239</v>
      </c>
      <c r="DX40" s="656"/>
      <c r="DY40" s="656"/>
      <c r="DZ40" s="656"/>
      <c r="EA40" s="656"/>
      <c r="EB40" s="656"/>
      <c r="EC40" s="657"/>
    </row>
    <row r="41" spans="2:133" ht="11.25" customHeight="1">
      <c r="B41" s="644" t="s">
        <v>354</v>
      </c>
      <c r="C41" s="645"/>
      <c r="D41" s="645"/>
      <c r="E41" s="645"/>
      <c r="F41" s="645"/>
      <c r="G41" s="645"/>
      <c r="H41" s="645"/>
      <c r="I41" s="645"/>
      <c r="J41" s="645"/>
      <c r="K41" s="645"/>
      <c r="L41" s="645"/>
      <c r="M41" s="645"/>
      <c r="N41" s="645"/>
      <c r="O41" s="645"/>
      <c r="P41" s="645"/>
      <c r="Q41" s="646"/>
      <c r="R41" s="698">
        <v>12987878</v>
      </c>
      <c r="S41" s="699"/>
      <c r="T41" s="699"/>
      <c r="U41" s="699"/>
      <c r="V41" s="699"/>
      <c r="W41" s="699"/>
      <c r="X41" s="699"/>
      <c r="Y41" s="700"/>
      <c r="Z41" s="701">
        <v>100</v>
      </c>
      <c r="AA41" s="701"/>
      <c r="AB41" s="701"/>
      <c r="AC41" s="701"/>
      <c r="AD41" s="702">
        <v>6372494</v>
      </c>
      <c r="AE41" s="702"/>
      <c r="AF41" s="702"/>
      <c r="AG41" s="702"/>
      <c r="AH41" s="702"/>
      <c r="AI41" s="702"/>
      <c r="AJ41" s="702"/>
      <c r="AK41" s="702"/>
      <c r="AL41" s="703">
        <v>100</v>
      </c>
      <c r="AM41" s="683"/>
      <c r="AN41" s="683"/>
      <c r="AO41" s="704"/>
      <c r="AQ41" s="689" t="s">
        <v>355</v>
      </c>
      <c r="AR41" s="690"/>
      <c r="AS41" s="690"/>
      <c r="AT41" s="690"/>
      <c r="AU41" s="690"/>
      <c r="AV41" s="690"/>
      <c r="AW41" s="690"/>
      <c r="AX41" s="690"/>
      <c r="AY41" s="691"/>
      <c r="AZ41" s="623">
        <v>154876</v>
      </c>
      <c r="BA41" s="624"/>
      <c r="BB41" s="624"/>
      <c r="BC41" s="624"/>
      <c r="BD41" s="654"/>
      <c r="BE41" s="654"/>
      <c r="BF41" s="680"/>
      <c r="BG41" s="669"/>
      <c r="BH41" s="670"/>
      <c r="BI41" s="670"/>
      <c r="BJ41" s="670"/>
      <c r="BK41" s="670"/>
      <c r="BL41" s="223"/>
      <c r="BM41" s="621" t="s">
        <v>356</v>
      </c>
      <c r="BN41" s="621"/>
      <c r="BO41" s="621"/>
      <c r="BP41" s="621"/>
      <c r="BQ41" s="621"/>
      <c r="BR41" s="621"/>
      <c r="BS41" s="621"/>
      <c r="BT41" s="621"/>
      <c r="BU41" s="622"/>
      <c r="BV41" s="623" t="s">
        <v>233</v>
      </c>
      <c r="BW41" s="624"/>
      <c r="BX41" s="624"/>
      <c r="BY41" s="624"/>
      <c r="BZ41" s="624"/>
      <c r="CA41" s="624"/>
      <c r="CB41" s="633"/>
      <c r="CD41" s="620" t="s">
        <v>357</v>
      </c>
      <c r="CE41" s="621"/>
      <c r="CF41" s="621"/>
      <c r="CG41" s="621"/>
      <c r="CH41" s="621"/>
      <c r="CI41" s="621"/>
      <c r="CJ41" s="621"/>
      <c r="CK41" s="621"/>
      <c r="CL41" s="621"/>
      <c r="CM41" s="621"/>
      <c r="CN41" s="621"/>
      <c r="CO41" s="621"/>
      <c r="CP41" s="621"/>
      <c r="CQ41" s="622"/>
      <c r="CR41" s="623" t="s">
        <v>233</v>
      </c>
      <c r="CS41" s="654"/>
      <c r="CT41" s="654"/>
      <c r="CU41" s="654"/>
      <c r="CV41" s="654"/>
      <c r="CW41" s="654"/>
      <c r="CX41" s="654"/>
      <c r="CY41" s="655"/>
      <c r="CZ41" s="628" t="s">
        <v>233</v>
      </c>
      <c r="DA41" s="656"/>
      <c r="DB41" s="656"/>
      <c r="DC41" s="658"/>
      <c r="DD41" s="632" t="s">
        <v>233</v>
      </c>
      <c r="DE41" s="654"/>
      <c r="DF41" s="654"/>
      <c r="DG41" s="654"/>
      <c r="DH41" s="654"/>
      <c r="DI41" s="654"/>
      <c r="DJ41" s="654"/>
      <c r="DK41" s="655"/>
      <c r="DL41" s="692"/>
      <c r="DM41" s="693"/>
      <c r="DN41" s="693"/>
      <c r="DO41" s="693"/>
      <c r="DP41" s="693"/>
      <c r="DQ41" s="693"/>
      <c r="DR41" s="693"/>
      <c r="DS41" s="693"/>
      <c r="DT41" s="693"/>
      <c r="DU41" s="693"/>
      <c r="DV41" s="694"/>
      <c r="DW41" s="695"/>
      <c r="DX41" s="696"/>
      <c r="DY41" s="696"/>
      <c r="DZ41" s="696"/>
      <c r="EA41" s="696"/>
      <c r="EB41" s="696"/>
      <c r="EC41" s="697"/>
    </row>
    <row r="42" spans="2:133" ht="11.25" customHeight="1">
      <c r="AQ42" s="705" t="s">
        <v>358</v>
      </c>
      <c r="AR42" s="706"/>
      <c r="AS42" s="706"/>
      <c r="AT42" s="706"/>
      <c r="AU42" s="706"/>
      <c r="AV42" s="706"/>
      <c r="AW42" s="706"/>
      <c r="AX42" s="706"/>
      <c r="AY42" s="707"/>
      <c r="AZ42" s="698">
        <v>593328</v>
      </c>
      <c r="BA42" s="699"/>
      <c r="BB42" s="699"/>
      <c r="BC42" s="699"/>
      <c r="BD42" s="682"/>
      <c r="BE42" s="682"/>
      <c r="BF42" s="684"/>
      <c r="BG42" s="671"/>
      <c r="BH42" s="672"/>
      <c r="BI42" s="672"/>
      <c r="BJ42" s="672"/>
      <c r="BK42" s="672"/>
      <c r="BL42" s="224"/>
      <c r="BM42" s="645" t="s">
        <v>359</v>
      </c>
      <c r="BN42" s="645"/>
      <c r="BO42" s="645"/>
      <c r="BP42" s="645"/>
      <c r="BQ42" s="645"/>
      <c r="BR42" s="645"/>
      <c r="BS42" s="645"/>
      <c r="BT42" s="645"/>
      <c r="BU42" s="646"/>
      <c r="BV42" s="698">
        <v>424</v>
      </c>
      <c r="BW42" s="699"/>
      <c r="BX42" s="699"/>
      <c r="BY42" s="699"/>
      <c r="BZ42" s="699"/>
      <c r="CA42" s="699"/>
      <c r="CB42" s="708"/>
      <c r="CD42" s="620" t="s">
        <v>360</v>
      </c>
      <c r="CE42" s="621"/>
      <c r="CF42" s="621"/>
      <c r="CG42" s="621"/>
      <c r="CH42" s="621"/>
      <c r="CI42" s="621"/>
      <c r="CJ42" s="621"/>
      <c r="CK42" s="621"/>
      <c r="CL42" s="621"/>
      <c r="CM42" s="621"/>
      <c r="CN42" s="621"/>
      <c r="CO42" s="621"/>
      <c r="CP42" s="621"/>
      <c r="CQ42" s="622"/>
      <c r="CR42" s="623">
        <v>1270317</v>
      </c>
      <c r="CS42" s="654"/>
      <c r="CT42" s="654"/>
      <c r="CU42" s="654"/>
      <c r="CV42" s="654"/>
      <c r="CW42" s="654"/>
      <c r="CX42" s="654"/>
      <c r="CY42" s="655"/>
      <c r="CZ42" s="628">
        <v>10.4</v>
      </c>
      <c r="DA42" s="656"/>
      <c r="DB42" s="656"/>
      <c r="DC42" s="658"/>
      <c r="DD42" s="632">
        <v>206703</v>
      </c>
      <c r="DE42" s="654"/>
      <c r="DF42" s="654"/>
      <c r="DG42" s="654"/>
      <c r="DH42" s="654"/>
      <c r="DI42" s="654"/>
      <c r="DJ42" s="654"/>
      <c r="DK42" s="655"/>
      <c r="DL42" s="692"/>
      <c r="DM42" s="693"/>
      <c r="DN42" s="693"/>
      <c r="DO42" s="693"/>
      <c r="DP42" s="693"/>
      <c r="DQ42" s="693"/>
      <c r="DR42" s="693"/>
      <c r="DS42" s="693"/>
      <c r="DT42" s="693"/>
      <c r="DU42" s="693"/>
      <c r="DV42" s="694"/>
      <c r="DW42" s="695"/>
      <c r="DX42" s="696"/>
      <c r="DY42" s="696"/>
      <c r="DZ42" s="696"/>
      <c r="EA42" s="696"/>
      <c r="EB42" s="696"/>
      <c r="EC42" s="697"/>
    </row>
    <row r="43" spans="2:133" ht="11.25" customHeight="1">
      <c r="B43" s="214" t="s">
        <v>361</v>
      </c>
      <c r="CD43" s="620" t="s">
        <v>362</v>
      </c>
      <c r="CE43" s="621"/>
      <c r="CF43" s="621"/>
      <c r="CG43" s="621"/>
      <c r="CH43" s="621"/>
      <c r="CI43" s="621"/>
      <c r="CJ43" s="621"/>
      <c r="CK43" s="621"/>
      <c r="CL43" s="621"/>
      <c r="CM43" s="621"/>
      <c r="CN43" s="621"/>
      <c r="CO43" s="621"/>
      <c r="CP43" s="621"/>
      <c r="CQ43" s="622"/>
      <c r="CR43" s="623">
        <v>106224</v>
      </c>
      <c r="CS43" s="654"/>
      <c r="CT43" s="654"/>
      <c r="CU43" s="654"/>
      <c r="CV43" s="654"/>
      <c r="CW43" s="654"/>
      <c r="CX43" s="654"/>
      <c r="CY43" s="655"/>
      <c r="CZ43" s="628">
        <v>0.9</v>
      </c>
      <c r="DA43" s="656"/>
      <c r="DB43" s="656"/>
      <c r="DC43" s="658"/>
      <c r="DD43" s="632">
        <v>93468</v>
      </c>
      <c r="DE43" s="654"/>
      <c r="DF43" s="654"/>
      <c r="DG43" s="654"/>
      <c r="DH43" s="654"/>
      <c r="DI43" s="654"/>
      <c r="DJ43" s="654"/>
      <c r="DK43" s="655"/>
      <c r="DL43" s="692"/>
      <c r="DM43" s="693"/>
      <c r="DN43" s="693"/>
      <c r="DO43" s="693"/>
      <c r="DP43" s="693"/>
      <c r="DQ43" s="693"/>
      <c r="DR43" s="693"/>
      <c r="DS43" s="693"/>
      <c r="DT43" s="693"/>
      <c r="DU43" s="693"/>
      <c r="DV43" s="694"/>
      <c r="DW43" s="695"/>
      <c r="DX43" s="696"/>
      <c r="DY43" s="696"/>
      <c r="DZ43" s="696"/>
      <c r="EA43" s="696"/>
      <c r="EB43" s="696"/>
      <c r="EC43" s="697"/>
    </row>
    <row r="44" spans="2:133" ht="11.25" customHeight="1">
      <c r="B44" s="709" t="s">
        <v>363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310</v>
      </c>
      <c r="CE44" s="662"/>
      <c r="CF44" s="620" t="s">
        <v>364</v>
      </c>
      <c r="CG44" s="621"/>
      <c r="CH44" s="621"/>
      <c r="CI44" s="621"/>
      <c r="CJ44" s="621"/>
      <c r="CK44" s="621"/>
      <c r="CL44" s="621"/>
      <c r="CM44" s="621"/>
      <c r="CN44" s="621"/>
      <c r="CO44" s="621"/>
      <c r="CP44" s="621"/>
      <c r="CQ44" s="622"/>
      <c r="CR44" s="623">
        <v>1202795</v>
      </c>
      <c r="CS44" s="624"/>
      <c r="CT44" s="624"/>
      <c r="CU44" s="624"/>
      <c r="CV44" s="624"/>
      <c r="CW44" s="624"/>
      <c r="CX44" s="624"/>
      <c r="CY44" s="625"/>
      <c r="CZ44" s="628">
        <v>9.9</v>
      </c>
      <c r="DA44" s="629"/>
      <c r="DB44" s="629"/>
      <c r="DC44" s="635"/>
      <c r="DD44" s="632">
        <v>191482</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c r="B45" s="709" t="s">
        <v>365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366</v>
      </c>
      <c r="CG45" s="621"/>
      <c r="CH45" s="621"/>
      <c r="CI45" s="621"/>
      <c r="CJ45" s="621"/>
      <c r="CK45" s="621"/>
      <c r="CL45" s="621"/>
      <c r="CM45" s="621"/>
      <c r="CN45" s="621"/>
      <c r="CO45" s="621"/>
      <c r="CP45" s="621"/>
      <c r="CQ45" s="622"/>
      <c r="CR45" s="623">
        <v>444346</v>
      </c>
      <c r="CS45" s="654"/>
      <c r="CT45" s="654"/>
      <c r="CU45" s="654"/>
      <c r="CV45" s="654"/>
      <c r="CW45" s="654"/>
      <c r="CX45" s="654"/>
      <c r="CY45" s="655"/>
      <c r="CZ45" s="628">
        <v>3.6</v>
      </c>
      <c r="DA45" s="656"/>
      <c r="DB45" s="656"/>
      <c r="DC45" s="658"/>
      <c r="DD45" s="632">
        <v>11288</v>
      </c>
      <c r="DE45" s="654"/>
      <c r="DF45" s="654"/>
      <c r="DG45" s="654"/>
      <c r="DH45" s="654"/>
      <c r="DI45" s="654"/>
      <c r="DJ45" s="654"/>
      <c r="DK45" s="655"/>
      <c r="DL45" s="692"/>
      <c r="DM45" s="693"/>
      <c r="DN45" s="693"/>
      <c r="DO45" s="693"/>
      <c r="DP45" s="693"/>
      <c r="DQ45" s="693"/>
      <c r="DR45" s="693"/>
      <c r="DS45" s="693"/>
      <c r="DT45" s="693"/>
      <c r="DU45" s="693"/>
      <c r="DV45" s="694"/>
      <c r="DW45" s="695"/>
      <c r="DX45" s="696"/>
      <c r="DY45" s="696"/>
      <c r="DZ45" s="696"/>
      <c r="EA45" s="696"/>
      <c r="EB45" s="696"/>
      <c r="EC45" s="697"/>
    </row>
    <row r="46" spans="2:133" ht="11.25" customHeight="1">
      <c r="B46" s="225"/>
      <c r="CD46" s="663"/>
      <c r="CE46" s="664"/>
      <c r="CF46" s="620" t="s">
        <v>367</v>
      </c>
      <c r="CG46" s="621"/>
      <c r="CH46" s="621"/>
      <c r="CI46" s="621"/>
      <c r="CJ46" s="621"/>
      <c r="CK46" s="621"/>
      <c r="CL46" s="621"/>
      <c r="CM46" s="621"/>
      <c r="CN46" s="621"/>
      <c r="CO46" s="621"/>
      <c r="CP46" s="621"/>
      <c r="CQ46" s="622"/>
      <c r="CR46" s="623">
        <v>684724</v>
      </c>
      <c r="CS46" s="624"/>
      <c r="CT46" s="624"/>
      <c r="CU46" s="624"/>
      <c r="CV46" s="624"/>
      <c r="CW46" s="624"/>
      <c r="CX46" s="624"/>
      <c r="CY46" s="625"/>
      <c r="CZ46" s="628">
        <v>5.6</v>
      </c>
      <c r="DA46" s="629"/>
      <c r="DB46" s="629"/>
      <c r="DC46" s="635"/>
      <c r="DD46" s="632">
        <v>177077</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c r="B47" s="225"/>
      <c r="CD47" s="663"/>
      <c r="CE47" s="664"/>
      <c r="CF47" s="620" t="s">
        <v>368</v>
      </c>
      <c r="CG47" s="621"/>
      <c r="CH47" s="621"/>
      <c r="CI47" s="621"/>
      <c r="CJ47" s="621"/>
      <c r="CK47" s="621"/>
      <c r="CL47" s="621"/>
      <c r="CM47" s="621"/>
      <c r="CN47" s="621"/>
      <c r="CO47" s="621"/>
      <c r="CP47" s="621"/>
      <c r="CQ47" s="622"/>
      <c r="CR47" s="623">
        <v>67522</v>
      </c>
      <c r="CS47" s="654"/>
      <c r="CT47" s="654"/>
      <c r="CU47" s="654"/>
      <c r="CV47" s="654"/>
      <c r="CW47" s="654"/>
      <c r="CX47" s="654"/>
      <c r="CY47" s="655"/>
      <c r="CZ47" s="628">
        <v>0.6</v>
      </c>
      <c r="DA47" s="656"/>
      <c r="DB47" s="656"/>
      <c r="DC47" s="658"/>
      <c r="DD47" s="632">
        <v>15221</v>
      </c>
      <c r="DE47" s="654"/>
      <c r="DF47" s="654"/>
      <c r="DG47" s="654"/>
      <c r="DH47" s="654"/>
      <c r="DI47" s="654"/>
      <c r="DJ47" s="654"/>
      <c r="DK47" s="655"/>
      <c r="DL47" s="692"/>
      <c r="DM47" s="693"/>
      <c r="DN47" s="693"/>
      <c r="DO47" s="693"/>
      <c r="DP47" s="693"/>
      <c r="DQ47" s="693"/>
      <c r="DR47" s="693"/>
      <c r="DS47" s="693"/>
      <c r="DT47" s="693"/>
      <c r="DU47" s="693"/>
      <c r="DV47" s="694"/>
      <c r="DW47" s="695"/>
      <c r="DX47" s="696"/>
      <c r="DY47" s="696"/>
      <c r="DZ47" s="696"/>
      <c r="EA47" s="696"/>
      <c r="EB47" s="696"/>
      <c r="EC47" s="697"/>
    </row>
    <row r="48" spans="2:133">
      <c r="B48" s="225"/>
      <c r="CD48" s="665"/>
      <c r="CE48" s="666"/>
      <c r="CF48" s="620" t="s">
        <v>369</v>
      </c>
      <c r="CG48" s="621"/>
      <c r="CH48" s="621"/>
      <c r="CI48" s="621"/>
      <c r="CJ48" s="621"/>
      <c r="CK48" s="621"/>
      <c r="CL48" s="621"/>
      <c r="CM48" s="621"/>
      <c r="CN48" s="621"/>
      <c r="CO48" s="621"/>
      <c r="CP48" s="621"/>
      <c r="CQ48" s="622"/>
      <c r="CR48" s="623" t="s">
        <v>239</v>
      </c>
      <c r="CS48" s="624"/>
      <c r="CT48" s="624"/>
      <c r="CU48" s="624"/>
      <c r="CV48" s="624"/>
      <c r="CW48" s="624"/>
      <c r="CX48" s="624"/>
      <c r="CY48" s="625"/>
      <c r="CZ48" s="628" t="s">
        <v>233</v>
      </c>
      <c r="DA48" s="629"/>
      <c r="DB48" s="629"/>
      <c r="DC48" s="635"/>
      <c r="DD48" s="632" t="s">
        <v>239</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c r="B49" s="225"/>
      <c r="CD49" s="644" t="s">
        <v>370</v>
      </c>
      <c r="CE49" s="645"/>
      <c r="CF49" s="645"/>
      <c r="CG49" s="645"/>
      <c r="CH49" s="645"/>
      <c r="CI49" s="645"/>
      <c r="CJ49" s="645"/>
      <c r="CK49" s="645"/>
      <c r="CL49" s="645"/>
      <c r="CM49" s="645"/>
      <c r="CN49" s="645"/>
      <c r="CO49" s="645"/>
      <c r="CP49" s="645"/>
      <c r="CQ49" s="646"/>
      <c r="CR49" s="698">
        <v>12207653</v>
      </c>
      <c r="CS49" s="682"/>
      <c r="CT49" s="682"/>
      <c r="CU49" s="682"/>
      <c r="CV49" s="682"/>
      <c r="CW49" s="682"/>
      <c r="CX49" s="682"/>
      <c r="CY49" s="711"/>
      <c r="CZ49" s="703">
        <v>100</v>
      </c>
      <c r="DA49" s="712"/>
      <c r="DB49" s="712"/>
      <c r="DC49" s="713"/>
      <c r="DD49" s="714">
        <v>8047449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0q1oP1NGJVauS/IC+mnXK1SGcOAYmfb1KmG7HiCt9TNVdCkriTfxr+g/AUeGYr8aUMUpPK8SpNufFwnirtf/Q==" saltValue="7OqAPzVwEBqmXX3uzonexA=="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735" t="s">
        <v>371</v>
      </c>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36" t="s">
        <v>372</v>
      </c>
      <c r="DK2" s="737"/>
      <c r="DL2" s="737"/>
      <c r="DM2" s="737"/>
      <c r="DN2" s="737"/>
      <c r="DO2" s="738"/>
      <c r="DP2" s="228"/>
      <c r="DQ2" s="736" t="s">
        <v>373</v>
      </c>
      <c r="DR2" s="737"/>
      <c r="DS2" s="737"/>
      <c r="DT2" s="737"/>
      <c r="DU2" s="737"/>
      <c r="DV2" s="737"/>
      <c r="DW2" s="737"/>
      <c r="DX2" s="737"/>
      <c r="DY2" s="737"/>
      <c r="DZ2" s="738"/>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739" t="s">
        <v>374</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32"/>
      <c r="BA4" s="232"/>
      <c r="BB4" s="232"/>
      <c r="BC4" s="232"/>
      <c r="BD4" s="232"/>
      <c r="BE4" s="233"/>
      <c r="BF4" s="233"/>
      <c r="BG4" s="233"/>
      <c r="BH4" s="233"/>
      <c r="BI4" s="233"/>
      <c r="BJ4" s="233"/>
      <c r="BK4" s="233"/>
      <c r="BL4" s="233"/>
      <c r="BM4" s="233"/>
      <c r="BN4" s="233"/>
      <c r="BO4" s="233"/>
      <c r="BP4" s="233"/>
      <c r="BQ4" s="740" t="s">
        <v>375</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34"/>
    </row>
    <row r="5" spans="1:131" s="235" customFormat="1" ht="26.25" customHeight="1">
      <c r="A5" s="729" t="s">
        <v>376</v>
      </c>
      <c r="B5" s="730"/>
      <c r="C5" s="730"/>
      <c r="D5" s="730"/>
      <c r="E5" s="730"/>
      <c r="F5" s="730"/>
      <c r="G5" s="730"/>
      <c r="H5" s="730"/>
      <c r="I5" s="730"/>
      <c r="J5" s="730"/>
      <c r="K5" s="730"/>
      <c r="L5" s="730"/>
      <c r="M5" s="730"/>
      <c r="N5" s="730"/>
      <c r="O5" s="730"/>
      <c r="P5" s="731"/>
      <c r="Q5" s="725" t="s">
        <v>377</v>
      </c>
      <c r="R5" s="721"/>
      <c r="S5" s="721"/>
      <c r="T5" s="721"/>
      <c r="U5" s="722"/>
      <c r="V5" s="725" t="s">
        <v>378</v>
      </c>
      <c r="W5" s="721"/>
      <c r="X5" s="721"/>
      <c r="Y5" s="721"/>
      <c r="Z5" s="722"/>
      <c r="AA5" s="725" t="s">
        <v>379</v>
      </c>
      <c r="AB5" s="721"/>
      <c r="AC5" s="721"/>
      <c r="AD5" s="721"/>
      <c r="AE5" s="721"/>
      <c r="AF5" s="741" t="s">
        <v>380</v>
      </c>
      <c r="AG5" s="721"/>
      <c r="AH5" s="721"/>
      <c r="AI5" s="721"/>
      <c r="AJ5" s="727"/>
      <c r="AK5" s="721" t="s">
        <v>381</v>
      </c>
      <c r="AL5" s="721"/>
      <c r="AM5" s="721"/>
      <c r="AN5" s="721"/>
      <c r="AO5" s="722"/>
      <c r="AP5" s="725" t="s">
        <v>382</v>
      </c>
      <c r="AQ5" s="721"/>
      <c r="AR5" s="721"/>
      <c r="AS5" s="721"/>
      <c r="AT5" s="722"/>
      <c r="AU5" s="725" t="s">
        <v>383</v>
      </c>
      <c r="AV5" s="721"/>
      <c r="AW5" s="721"/>
      <c r="AX5" s="721"/>
      <c r="AY5" s="727"/>
      <c r="AZ5" s="232"/>
      <c r="BA5" s="232"/>
      <c r="BB5" s="232"/>
      <c r="BC5" s="232"/>
      <c r="BD5" s="232"/>
      <c r="BE5" s="233"/>
      <c r="BF5" s="233"/>
      <c r="BG5" s="233"/>
      <c r="BH5" s="233"/>
      <c r="BI5" s="233"/>
      <c r="BJ5" s="233"/>
      <c r="BK5" s="233"/>
      <c r="BL5" s="233"/>
      <c r="BM5" s="233"/>
      <c r="BN5" s="233"/>
      <c r="BO5" s="233"/>
      <c r="BP5" s="233"/>
      <c r="BQ5" s="729" t="s">
        <v>384</v>
      </c>
      <c r="BR5" s="730"/>
      <c r="BS5" s="730"/>
      <c r="BT5" s="730"/>
      <c r="BU5" s="730"/>
      <c r="BV5" s="730"/>
      <c r="BW5" s="730"/>
      <c r="BX5" s="730"/>
      <c r="BY5" s="730"/>
      <c r="BZ5" s="730"/>
      <c r="CA5" s="730"/>
      <c r="CB5" s="730"/>
      <c r="CC5" s="730"/>
      <c r="CD5" s="730"/>
      <c r="CE5" s="730"/>
      <c r="CF5" s="730"/>
      <c r="CG5" s="731"/>
      <c r="CH5" s="725" t="s">
        <v>385</v>
      </c>
      <c r="CI5" s="721"/>
      <c r="CJ5" s="721"/>
      <c r="CK5" s="721"/>
      <c r="CL5" s="722"/>
      <c r="CM5" s="725" t="s">
        <v>386</v>
      </c>
      <c r="CN5" s="721"/>
      <c r="CO5" s="721"/>
      <c r="CP5" s="721"/>
      <c r="CQ5" s="722"/>
      <c r="CR5" s="725" t="s">
        <v>387</v>
      </c>
      <c r="CS5" s="721"/>
      <c r="CT5" s="721"/>
      <c r="CU5" s="721"/>
      <c r="CV5" s="722"/>
      <c r="CW5" s="725" t="s">
        <v>388</v>
      </c>
      <c r="CX5" s="721"/>
      <c r="CY5" s="721"/>
      <c r="CZ5" s="721"/>
      <c r="DA5" s="722"/>
      <c r="DB5" s="725" t="s">
        <v>389</v>
      </c>
      <c r="DC5" s="721"/>
      <c r="DD5" s="721"/>
      <c r="DE5" s="721"/>
      <c r="DF5" s="722"/>
      <c r="DG5" s="774" t="s">
        <v>390</v>
      </c>
      <c r="DH5" s="775"/>
      <c r="DI5" s="775"/>
      <c r="DJ5" s="775"/>
      <c r="DK5" s="776"/>
      <c r="DL5" s="774" t="s">
        <v>391</v>
      </c>
      <c r="DM5" s="775"/>
      <c r="DN5" s="775"/>
      <c r="DO5" s="775"/>
      <c r="DP5" s="776"/>
      <c r="DQ5" s="725" t="s">
        <v>392</v>
      </c>
      <c r="DR5" s="721"/>
      <c r="DS5" s="721"/>
      <c r="DT5" s="721"/>
      <c r="DU5" s="722"/>
      <c r="DV5" s="725" t="s">
        <v>383</v>
      </c>
      <c r="DW5" s="721"/>
      <c r="DX5" s="721"/>
      <c r="DY5" s="721"/>
      <c r="DZ5" s="727"/>
      <c r="EA5" s="234"/>
    </row>
    <row r="6" spans="1:131" s="235" customFormat="1" ht="26.25" customHeight="1" thickBot="1">
      <c r="A6" s="732"/>
      <c r="B6" s="733"/>
      <c r="C6" s="733"/>
      <c r="D6" s="733"/>
      <c r="E6" s="733"/>
      <c r="F6" s="733"/>
      <c r="G6" s="733"/>
      <c r="H6" s="733"/>
      <c r="I6" s="733"/>
      <c r="J6" s="733"/>
      <c r="K6" s="733"/>
      <c r="L6" s="733"/>
      <c r="M6" s="733"/>
      <c r="N6" s="733"/>
      <c r="O6" s="733"/>
      <c r="P6" s="734"/>
      <c r="Q6" s="726"/>
      <c r="R6" s="723"/>
      <c r="S6" s="723"/>
      <c r="T6" s="723"/>
      <c r="U6" s="724"/>
      <c r="V6" s="726"/>
      <c r="W6" s="723"/>
      <c r="X6" s="723"/>
      <c r="Y6" s="723"/>
      <c r="Z6" s="724"/>
      <c r="AA6" s="726"/>
      <c r="AB6" s="723"/>
      <c r="AC6" s="723"/>
      <c r="AD6" s="723"/>
      <c r="AE6" s="723"/>
      <c r="AF6" s="742"/>
      <c r="AG6" s="723"/>
      <c r="AH6" s="723"/>
      <c r="AI6" s="723"/>
      <c r="AJ6" s="728"/>
      <c r="AK6" s="723"/>
      <c r="AL6" s="723"/>
      <c r="AM6" s="723"/>
      <c r="AN6" s="723"/>
      <c r="AO6" s="724"/>
      <c r="AP6" s="726"/>
      <c r="AQ6" s="723"/>
      <c r="AR6" s="723"/>
      <c r="AS6" s="723"/>
      <c r="AT6" s="724"/>
      <c r="AU6" s="726"/>
      <c r="AV6" s="723"/>
      <c r="AW6" s="723"/>
      <c r="AX6" s="723"/>
      <c r="AY6" s="728"/>
      <c r="AZ6" s="232"/>
      <c r="BA6" s="232"/>
      <c r="BB6" s="232"/>
      <c r="BC6" s="232"/>
      <c r="BD6" s="232"/>
      <c r="BE6" s="233"/>
      <c r="BF6" s="233"/>
      <c r="BG6" s="233"/>
      <c r="BH6" s="233"/>
      <c r="BI6" s="233"/>
      <c r="BJ6" s="233"/>
      <c r="BK6" s="233"/>
      <c r="BL6" s="233"/>
      <c r="BM6" s="233"/>
      <c r="BN6" s="233"/>
      <c r="BO6" s="233"/>
      <c r="BP6" s="233"/>
      <c r="BQ6" s="732"/>
      <c r="BR6" s="733"/>
      <c r="BS6" s="733"/>
      <c r="BT6" s="733"/>
      <c r="BU6" s="733"/>
      <c r="BV6" s="733"/>
      <c r="BW6" s="733"/>
      <c r="BX6" s="733"/>
      <c r="BY6" s="733"/>
      <c r="BZ6" s="733"/>
      <c r="CA6" s="733"/>
      <c r="CB6" s="733"/>
      <c r="CC6" s="733"/>
      <c r="CD6" s="733"/>
      <c r="CE6" s="733"/>
      <c r="CF6" s="733"/>
      <c r="CG6" s="734"/>
      <c r="CH6" s="726"/>
      <c r="CI6" s="723"/>
      <c r="CJ6" s="723"/>
      <c r="CK6" s="723"/>
      <c r="CL6" s="724"/>
      <c r="CM6" s="726"/>
      <c r="CN6" s="723"/>
      <c r="CO6" s="723"/>
      <c r="CP6" s="723"/>
      <c r="CQ6" s="724"/>
      <c r="CR6" s="726"/>
      <c r="CS6" s="723"/>
      <c r="CT6" s="723"/>
      <c r="CU6" s="723"/>
      <c r="CV6" s="724"/>
      <c r="CW6" s="726"/>
      <c r="CX6" s="723"/>
      <c r="CY6" s="723"/>
      <c r="CZ6" s="723"/>
      <c r="DA6" s="724"/>
      <c r="DB6" s="726"/>
      <c r="DC6" s="723"/>
      <c r="DD6" s="723"/>
      <c r="DE6" s="723"/>
      <c r="DF6" s="724"/>
      <c r="DG6" s="777"/>
      <c r="DH6" s="778"/>
      <c r="DI6" s="778"/>
      <c r="DJ6" s="778"/>
      <c r="DK6" s="779"/>
      <c r="DL6" s="777"/>
      <c r="DM6" s="778"/>
      <c r="DN6" s="778"/>
      <c r="DO6" s="778"/>
      <c r="DP6" s="779"/>
      <c r="DQ6" s="726"/>
      <c r="DR6" s="723"/>
      <c r="DS6" s="723"/>
      <c r="DT6" s="723"/>
      <c r="DU6" s="724"/>
      <c r="DV6" s="726"/>
      <c r="DW6" s="723"/>
      <c r="DX6" s="723"/>
      <c r="DY6" s="723"/>
      <c r="DZ6" s="728"/>
      <c r="EA6" s="234"/>
    </row>
    <row r="7" spans="1:131" s="235" customFormat="1" ht="26.25" customHeight="1" thickTop="1">
      <c r="A7" s="236">
        <v>1</v>
      </c>
      <c r="B7" s="760" t="s">
        <v>393</v>
      </c>
      <c r="C7" s="761"/>
      <c r="D7" s="761"/>
      <c r="E7" s="761"/>
      <c r="F7" s="761"/>
      <c r="G7" s="761"/>
      <c r="H7" s="761"/>
      <c r="I7" s="761"/>
      <c r="J7" s="761"/>
      <c r="K7" s="761"/>
      <c r="L7" s="761"/>
      <c r="M7" s="761"/>
      <c r="N7" s="761"/>
      <c r="O7" s="761"/>
      <c r="P7" s="762"/>
      <c r="Q7" s="763">
        <v>11821</v>
      </c>
      <c r="R7" s="764"/>
      <c r="S7" s="764"/>
      <c r="T7" s="764"/>
      <c r="U7" s="764"/>
      <c r="V7" s="764">
        <v>11524</v>
      </c>
      <c r="W7" s="764"/>
      <c r="X7" s="764"/>
      <c r="Y7" s="764"/>
      <c r="Z7" s="764"/>
      <c r="AA7" s="764">
        <v>297</v>
      </c>
      <c r="AB7" s="764"/>
      <c r="AC7" s="764"/>
      <c r="AD7" s="764"/>
      <c r="AE7" s="765"/>
      <c r="AF7" s="766">
        <v>233</v>
      </c>
      <c r="AG7" s="767"/>
      <c r="AH7" s="767"/>
      <c r="AI7" s="767"/>
      <c r="AJ7" s="768"/>
      <c r="AK7" s="769" t="s">
        <v>538</v>
      </c>
      <c r="AL7" s="770"/>
      <c r="AM7" s="770"/>
      <c r="AN7" s="770"/>
      <c r="AO7" s="770"/>
      <c r="AP7" s="770">
        <v>12969</v>
      </c>
      <c r="AQ7" s="770"/>
      <c r="AR7" s="770"/>
      <c r="AS7" s="770"/>
      <c r="AT7" s="770"/>
      <c r="AU7" s="771"/>
      <c r="AV7" s="771"/>
      <c r="AW7" s="771"/>
      <c r="AX7" s="771"/>
      <c r="AY7" s="772"/>
      <c r="AZ7" s="232"/>
      <c r="BA7" s="232"/>
      <c r="BB7" s="232"/>
      <c r="BC7" s="232"/>
      <c r="BD7" s="232"/>
      <c r="BE7" s="233"/>
      <c r="BF7" s="233"/>
      <c r="BG7" s="233"/>
      <c r="BH7" s="233"/>
      <c r="BI7" s="233"/>
      <c r="BJ7" s="233"/>
      <c r="BK7" s="233"/>
      <c r="BL7" s="233"/>
      <c r="BM7" s="233"/>
      <c r="BN7" s="233"/>
      <c r="BO7" s="233"/>
      <c r="BP7" s="233"/>
      <c r="BQ7" s="236">
        <v>1</v>
      </c>
      <c r="BR7" s="237"/>
      <c r="BS7" s="746" t="s">
        <v>611</v>
      </c>
      <c r="BT7" s="747"/>
      <c r="BU7" s="747"/>
      <c r="BV7" s="747"/>
      <c r="BW7" s="747"/>
      <c r="BX7" s="747"/>
      <c r="BY7" s="747"/>
      <c r="BZ7" s="747"/>
      <c r="CA7" s="747"/>
      <c r="CB7" s="747"/>
      <c r="CC7" s="747"/>
      <c r="CD7" s="747"/>
      <c r="CE7" s="747"/>
      <c r="CF7" s="747"/>
      <c r="CG7" s="773"/>
      <c r="CH7" s="743">
        <v>-4</v>
      </c>
      <c r="CI7" s="744"/>
      <c r="CJ7" s="744"/>
      <c r="CK7" s="744"/>
      <c r="CL7" s="745"/>
      <c r="CM7" s="743">
        <v>95</v>
      </c>
      <c r="CN7" s="744"/>
      <c r="CO7" s="744"/>
      <c r="CP7" s="744"/>
      <c r="CQ7" s="745"/>
      <c r="CR7" s="743">
        <v>10</v>
      </c>
      <c r="CS7" s="744"/>
      <c r="CT7" s="744"/>
      <c r="CU7" s="744"/>
      <c r="CV7" s="745"/>
      <c r="CW7" s="743" t="s">
        <v>538</v>
      </c>
      <c r="CX7" s="744"/>
      <c r="CY7" s="744"/>
      <c r="CZ7" s="744"/>
      <c r="DA7" s="745"/>
      <c r="DB7" s="743" t="s">
        <v>538</v>
      </c>
      <c r="DC7" s="744"/>
      <c r="DD7" s="744"/>
      <c r="DE7" s="744"/>
      <c r="DF7" s="745"/>
      <c r="DG7" s="743" t="s">
        <v>538</v>
      </c>
      <c r="DH7" s="744"/>
      <c r="DI7" s="744"/>
      <c r="DJ7" s="744"/>
      <c r="DK7" s="745"/>
      <c r="DL7" s="743" t="s">
        <v>538</v>
      </c>
      <c r="DM7" s="744"/>
      <c r="DN7" s="744"/>
      <c r="DO7" s="744"/>
      <c r="DP7" s="745"/>
      <c r="DQ7" s="743" t="s">
        <v>538</v>
      </c>
      <c r="DR7" s="744"/>
      <c r="DS7" s="744"/>
      <c r="DT7" s="744"/>
      <c r="DU7" s="745"/>
      <c r="DV7" s="746"/>
      <c r="DW7" s="747"/>
      <c r="DX7" s="747"/>
      <c r="DY7" s="747"/>
      <c r="DZ7" s="748"/>
      <c r="EA7" s="234"/>
    </row>
    <row r="8" spans="1:131" s="235" customFormat="1" ht="26.25" customHeight="1">
      <c r="A8" s="238">
        <v>2</v>
      </c>
      <c r="B8" s="749" t="s">
        <v>394</v>
      </c>
      <c r="C8" s="750"/>
      <c r="D8" s="750"/>
      <c r="E8" s="750"/>
      <c r="F8" s="750"/>
      <c r="G8" s="750"/>
      <c r="H8" s="750"/>
      <c r="I8" s="750"/>
      <c r="J8" s="750"/>
      <c r="K8" s="750"/>
      <c r="L8" s="750"/>
      <c r="M8" s="750"/>
      <c r="N8" s="750"/>
      <c r="O8" s="750"/>
      <c r="P8" s="751"/>
      <c r="Q8" s="752">
        <v>1049</v>
      </c>
      <c r="R8" s="753"/>
      <c r="S8" s="753"/>
      <c r="T8" s="753"/>
      <c r="U8" s="753"/>
      <c r="V8" s="753">
        <v>661</v>
      </c>
      <c r="W8" s="753"/>
      <c r="X8" s="753"/>
      <c r="Y8" s="753"/>
      <c r="Z8" s="753"/>
      <c r="AA8" s="753">
        <v>388</v>
      </c>
      <c r="AB8" s="753"/>
      <c r="AC8" s="753"/>
      <c r="AD8" s="753"/>
      <c r="AE8" s="754"/>
      <c r="AF8" s="755">
        <v>338</v>
      </c>
      <c r="AG8" s="756"/>
      <c r="AH8" s="756"/>
      <c r="AI8" s="756"/>
      <c r="AJ8" s="757"/>
      <c r="AK8" s="758" t="s">
        <v>538</v>
      </c>
      <c r="AL8" s="759"/>
      <c r="AM8" s="759"/>
      <c r="AN8" s="759"/>
      <c r="AO8" s="759"/>
      <c r="AP8" s="759">
        <v>1204</v>
      </c>
      <c r="AQ8" s="759"/>
      <c r="AR8" s="759"/>
      <c r="AS8" s="759"/>
      <c r="AT8" s="759"/>
      <c r="AU8" s="780"/>
      <c r="AV8" s="780"/>
      <c r="AW8" s="780"/>
      <c r="AX8" s="780"/>
      <c r="AY8" s="781"/>
      <c r="AZ8" s="232"/>
      <c r="BA8" s="232"/>
      <c r="BB8" s="232"/>
      <c r="BC8" s="232"/>
      <c r="BD8" s="232"/>
      <c r="BE8" s="233"/>
      <c r="BF8" s="233"/>
      <c r="BG8" s="233"/>
      <c r="BH8" s="233"/>
      <c r="BI8" s="233"/>
      <c r="BJ8" s="233"/>
      <c r="BK8" s="233"/>
      <c r="BL8" s="233"/>
      <c r="BM8" s="233"/>
      <c r="BN8" s="233"/>
      <c r="BO8" s="233"/>
      <c r="BP8" s="233"/>
      <c r="BQ8" s="238">
        <v>2</v>
      </c>
      <c r="BR8" s="239"/>
      <c r="BS8" s="782"/>
      <c r="BT8" s="783"/>
      <c r="BU8" s="783"/>
      <c r="BV8" s="783"/>
      <c r="BW8" s="783"/>
      <c r="BX8" s="783"/>
      <c r="BY8" s="783"/>
      <c r="BZ8" s="783"/>
      <c r="CA8" s="783"/>
      <c r="CB8" s="783"/>
      <c r="CC8" s="783"/>
      <c r="CD8" s="783"/>
      <c r="CE8" s="783"/>
      <c r="CF8" s="783"/>
      <c r="CG8" s="784"/>
      <c r="CH8" s="785"/>
      <c r="CI8" s="786"/>
      <c r="CJ8" s="786"/>
      <c r="CK8" s="786"/>
      <c r="CL8" s="787"/>
      <c r="CM8" s="785"/>
      <c r="CN8" s="786"/>
      <c r="CO8" s="786"/>
      <c r="CP8" s="786"/>
      <c r="CQ8" s="787"/>
      <c r="CR8" s="785"/>
      <c r="CS8" s="786"/>
      <c r="CT8" s="786"/>
      <c r="CU8" s="786"/>
      <c r="CV8" s="787"/>
      <c r="CW8" s="785"/>
      <c r="CX8" s="786"/>
      <c r="CY8" s="786"/>
      <c r="CZ8" s="786"/>
      <c r="DA8" s="787"/>
      <c r="DB8" s="785"/>
      <c r="DC8" s="786"/>
      <c r="DD8" s="786"/>
      <c r="DE8" s="786"/>
      <c r="DF8" s="787"/>
      <c r="DG8" s="785"/>
      <c r="DH8" s="786"/>
      <c r="DI8" s="786"/>
      <c r="DJ8" s="786"/>
      <c r="DK8" s="787"/>
      <c r="DL8" s="785"/>
      <c r="DM8" s="786"/>
      <c r="DN8" s="786"/>
      <c r="DO8" s="786"/>
      <c r="DP8" s="787"/>
      <c r="DQ8" s="785"/>
      <c r="DR8" s="786"/>
      <c r="DS8" s="786"/>
      <c r="DT8" s="786"/>
      <c r="DU8" s="787"/>
      <c r="DV8" s="782"/>
      <c r="DW8" s="783"/>
      <c r="DX8" s="783"/>
      <c r="DY8" s="783"/>
      <c r="DZ8" s="788"/>
      <c r="EA8" s="234"/>
    </row>
    <row r="9" spans="1:131" s="235" customFormat="1" ht="26.25" customHeight="1">
      <c r="A9" s="238">
        <v>3</v>
      </c>
      <c r="B9" s="749" t="s">
        <v>395</v>
      </c>
      <c r="C9" s="750"/>
      <c r="D9" s="750"/>
      <c r="E9" s="750"/>
      <c r="F9" s="750"/>
      <c r="G9" s="750"/>
      <c r="H9" s="750"/>
      <c r="I9" s="750"/>
      <c r="J9" s="750"/>
      <c r="K9" s="750"/>
      <c r="L9" s="750"/>
      <c r="M9" s="750"/>
      <c r="N9" s="750"/>
      <c r="O9" s="750"/>
      <c r="P9" s="751"/>
      <c r="Q9" s="752">
        <v>117</v>
      </c>
      <c r="R9" s="753"/>
      <c r="S9" s="753"/>
      <c r="T9" s="753"/>
      <c r="U9" s="753"/>
      <c r="V9" s="753">
        <v>22</v>
      </c>
      <c r="W9" s="753"/>
      <c r="X9" s="753"/>
      <c r="Y9" s="753"/>
      <c r="Z9" s="753"/>
      <c r="AA9" s="753">
        <v>95</v>
      </c>
      <c r="AB9" s="753"/>
      <c r="AC9" s="753"/>
      <c r="AD9" s="753"/>
      <c r="AE9" s="754"/>
      <c r="AF9" s="755">
        <v>95</v>
      </c>
      <c r="AG9" s="756"/>
      <c r="AH9" s="756"/>
      <c r="AI9" s="756"/>
      <c r="AJ9" s="757"/>
      <c r="AK9" s="758" t="s">
        <v>538</v>
      </c>
      <c r="AL9" s="759"/>
      <c r="AM9" s="759"/>
      <c r="AN9" s="759"/>
      <c r="AO9" s="759"/>
      <c r="AP9" s="759" t="s">
        <v>538</v>
      </c>
      <c r="AQ9" s="759"/>
      <c r="AR9" s="759"/>
      <c r="AS9" s="759"/>
      <c r="AT9" s="759"/>
      <c r="AU9" s="780"/>
      <c r="AV9" s="780"/>
      <c r="AW9" s="780"/>
      <c r="AX9" s="780"/>
      <c r="AY9" s="781"/>
      <c r="AZ9" s="232"/>
      <c r="BA9" s="232"/>
      <c r="BB9" s="232"/>
      <c r="BC9" s="232"/>
      <c r="BD9" s="232"/>
      <c r="BE9" s="233"/>
      <c r="BF9" s="233"/>
      <c r="BG9" s="233"/>
      <c r="BH9" s="233"/>
      <c r="BI9" s="233"/>
      <c r="BJ9" s="233"/>
      <c r="BK9" s="233"/>
      <c r="BL9" s="233"/>
      <c r="BM9" s="233"/>
      <c r="BN9" s="233"/>
      <c r="BO9" s="233"/>
      <c r="BP9" s="233"/>
      <c r="BQ9" s="238">
        <v>3</v>
      </c>
      <c r="BR9" s="239"/>
      <c r="BS9" s="782"/>
      <c r="BT9" s="783"/>
      <c r="BU9" s="783"/>
      <c r="BV9" s="783"/>
      <c r="BW9" s="783"/>
      <c r="BX9" s="783"/>
      <c r="BY9" s="783"/>
      <c r="BZ9" s="783"/>
      <c r="CA9" s="783"/>
      <c r="CB9" s="783"/>
      <c r="CC9" s="783"/>
      <c r="CD9" s="783"/>
      <c r="CE9" s="783"/>
      <c r="CF9" s="783"/>
      <c r="CG9" s="784"/>
      <c r="CH9" s="785"/>
      <c r="CI9" s="786"/>
      <c r="CJ9" s="786"/>
      <c r="CK9" s="786"/>
      <c r="CL9" s="787"/>
      <c r="CM9" s="785"/>
      <c r="CN9" s="786"/>
      <c r="CO9" s="786"/>
      <c r="CP9" s="786"/>
      <c r="CQ9" s="787"/>
      <c r="CR9" s="785"/>
      <c r="CS9" s="786"/>
      <c r="CT9" s="786"/>
      <c r="CU9" s="786"/>
      <c r="CV9" s="787"/>
      <c r="CW9" s="785"/>
      <c r="CX9" s="786"/>
      <c r="CY9" s="786"/>
      <c r="CZ9" s="786"/>
      <c r="DA9" s="787"/>
      <c r="DB9" s="785"/>
      <c r="DC9" s="786"/>
      <c r="DD9" s="786"/>
      <c r="DE9" s="786"/>
      <c r="DF9" s="787"/>
      <c r="DG9" s="785"/>
      <c r="DH9" s="786"/>
      <c r="DI9" s="786"/>
      <c r="DJ9" s="786"/>
      <c r="DK9" s="787"/>
      <c r="DL9" s="785"/>
      <c r="DM9" s="786"/>
      <c r="DN9" s="786"/>
      <c r="DO9" s="786"/>
      <c r="DP9" s="787"/>
      <c r="DQ9" s="785"/>
      <c r="DR9" s="786"/>
      <c r="DS9" s="786"/>
      <c r="DT9" s="786"/>
      <c r="DU9" s="787"/>
      <c r="DV9" s="782"/>
      <c r="DW9" s="783"/>
      <c r="DX9" s="783"/>
      <c r="DY9" s="783"/>
      <c r="DZ9" s="788"/>
      <c r="EA9" s="234"/>
    </row>
    <row r="10" spans="1:131" s="235" customFormat="1" ht="26.25" customHeight="1">
      <c r="A10" s="238">
        <v>4</v>
      </c>
      <c r="B10" s="749"/>
      <c r="C10" s="750"/>
      <c r="D10" s="750"/>
      <c r="E10" s="750"/>
      <c r="F10" s="750"/>
      <c r="G10" s="750"/>
      <c r="H10" s="750"/>
      <c r="I10" s="750"/>
      <c r="J10" s="750"/>
      <c r="K10" s="750"/>
      <c r="L10" s="750"/>
      <c r="M10" s="750"/>
      <c r="N10" s="750"/>
      <c r="O10" s="750"/>
      <c r="P10" s="751"/>
      <c r="Q10" s="752"/>
      <c r="R10" s="753"/>
      <c r="S10" s="753"/>
      <c r="T10" s="753"/>
      <c r="U10" s="753"/>
      <c r="V10" s="753"/>
      <c r="W10" s="753"/>
      <c r="X10" s="753"/>
      <c r="Y10" s="753"/>
      <c r="Z10" s="753"/>
      <c r="AA10" s="753"/>
      <c r="AB10" s="753"/>
      <c r="AC10" s="753"/>
      <c r="AD10" s="753"/>
      <c r="AE10" s="754"/>
      <c r="AF10" s="755"/>
      <c r="AG10" s="756"/>
      <c r="AH10" s="756"/>
      <c r="AI10" s="756"/>
      <c r="AJ10" s="757"/>
      <c r="AK10" s="758"/>
      <c r="AL10" s="759"/>
      <c r="AM10" s="759"/>
      <c r="AN10" s="759"/>
      <c r="AO10" s="759"/>
      <c r="AP10" s="759"/>
      <c r="AQ10" s="759"/>
      <c r="AR10" s="759"/>
      <c r="AS10" s="759"/>
      <c r="AT10" s="759"/>
      <c r="AU10" s="780"/>
      <c r="AV10" s="780"/>
      <c r="AW10" s="780"/>
      <c r="AX10" s="780"/>
      <c r="AY10" s="781"/>
      <c r="AZ10" s="232"/>
      <c r="BA10" s="232"/>
      <c r="BB10" s="232"/>
      <c r="BC10" s="232"/>
      <c r="BD10" s="232"/>
      <c r="BE10" s="233"/>
      <c r="BF10" s="233"/>
      <c r="BG10" s="233"/>
      <c r="BH10" s="233"/>
      <c r="BI10" s="233"/>
      <c r="BJ10" s="233"/>
      <c r="BK10" s="233"/>
      <c r="BL10" s="233"/>
      <c r="BM10" s="233"/>
      <c r="BN10" s="233"/>
      <c r="BO10" s="233"/>
      <c r="BP10" s="233"/>
      <c r="BQ10" s="238">
        <v>4</v>
      </c>
      <c r="BR10" s="239"/>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34"/>
    </row>
    <row r="11" spans="1:131" s="235" customFormat="1" ht="26.25" customHeight="1">
      <c r="A11" s="238">
        <v>5</v>
      </c>
      <c r="B11" s="749"/>
      <c r="C11" s="750"/>
      <c r="D11" s="750"/>
      <c r="E11" s="750"/>
      <c r="F11" s="750"/>
      <c r="G11" s="750"/>
      <c r="H11" s="750"/>
      <c r="I11" s="750"/>
      <c r="J11" s="750"/>
      <c r="K11" s="750"/>
      <c r="L11" s="750"/>
      <c r="M11" s="750"/>
      <c r="N11" s="750"/>
      <c r="O11" s="750"/>
      <c r="P11" s="751"/>
      <c r="Q11" s="752"/>
      <c r="R11" s="753"/>
      <c r="S11" s="753"/>
      <c r="T11" s="753"/>
      <c r="U11" s="753"/>
      <c r="V11" s="753"/>
      <c r="W11" s="753"/>
      <c r="X11" s="753"/>
      <c r="Y11" s="753"/>
      <c r="Z11" s="753"/>
      <c r="AA11" s="753"/>
      <c r="AB11" s="753"/>
      <c r="AC11" s="753"/>
      <c r="AD11" s="753"/>
      <c r="AE11" s="754"/>
      <c r="AF11" s="755"/>
      <c r="AG11" s="756"/>
      <c r="AH11" s="756"/>
      <c r="AI11" s="756"/>
      <c r="AJ11" s="757"/>
      <c r="AK11" s="758"/>
      <c r="AL11" s="759"/>
      <c r="AM11" s="759"/>
      <c r="AN11" s="759"/>
      <c r="AO11" s="759"/>
      <c r="AP11" s="759"/>
      <c r="AQ11" s="759"/>
      <c r="AR11" s="759"/>
      <c r="AS11" s="759"/>
      <c r="AT11" s="759"/>
      <c r="AU11" s="780"/>
      <c r="AV11" s="780"/>
      <c r="AW11" s="780"/>
      <c r="AX11" s="780"/>
      <c r="AY11" s="781"/>
      <c r="AZ11" s="232"/>
      <c r="BA11" s="232"/>
      <c r="BB11" s="232"/>
      <c r="BC11" s="232"/>
      <c r="BD11" s="232"/>
      <c r="BE11" s="233"/>
      <c r="BF11" s="233"/>
      <c r="BG11" s="233"/>
      <c r="BH11" s="233"/>
      <c r="BI11" s="233"/>
      <c r="BJ11" s="233"/>
      <c r="BK11" s="233"/>
      <c r="BL11" s="233"/>
      <c r="BM11" s="233"/>
      <c r="BN11" s="233"/>
      <c r="BO11" s="233"/>
      <c r="BP11" s="233"/>
      <c r="BQ11" s="238">
        <v>5</v>
      </c>
      <c r="BR11" s="239"/>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34"/>
    </row>
    <row r="12" spans="1:131" s="235" customFormat="1" ht="26.25" customHeight="1">
      <c r="A12" s="238">
        <v>6</v>
      </c>
      <c r="B12" s="749"/>
      <c r="C12" s="750"/>
      <c r="D12" s="750"/>
      <c r="E12" s="750"/>
      <c r="F12" s="750"/>
      <c r="G12" s="750"/>
      <c r="H12" s="750"/>
      <c r="I12" s="750"/>
      <c r="J12" s="750"/>
      <c r="K12" s="750"/>
      <c r="L12" s="750"/>
      <c r="M12" s="750"/>
      <c r="N12" s="750"/>
      <c r="O12" s="750"/>
      <c r="P12" s="751"/>
      <c r="Q12" s="752"/>
      <c r="R12" s="753"/>
      <c r="S12" s="753"/>
      <c r="T12" s="753"/>
      <c r="U12" s="753"/>
      <c r="V12" s="753"/>
      <c r="W12" s="753"/>
      <c r="X12" s="753"/>
      <c r="Y12" s="753"/>
      <c r="Z12" s="753"/>
      <c r="AA12" s="753"/>
      <c r="AB12" s="753"/>
      <c r="AC12" s="753"/>
      <c r="AD12" s="753"/>
      <c r="AE12" s="754"/>
      <c r="AF12" s="755"/>
      <c r="AG12" s="756"/>
      <c r="AH12" s="756"/>
      <c r="AI12" s="756"/>
      <c r="AJ12" s="757"/>
      <c r="AK12" s="758"/>
      <c r="AL12" s="759"/>
      <c r="AM12" s="759"/>
      <c r="AN12" s="759"/>
      <c r="AO12" s="759"/>
      <c r="AP12" s="759"/>
      <c r="AQ12" s="759"/>
      <c r="AR12" s="759"/>
      <c r="AS12" s="759"/>
      <c r="AT12" s="759"/>
      <c r="AU12" s="780"/>
      <c r="AV12" s="780"/>
      <c r="AW12" s="780"/>
      <c r="AX12" s="780"/>
      <c r="AY12" s="781"/>
      <c r="AZ12" s="232"/>
      <c r="BA12" s="232"/>
      <c r="BB12" s="232"/>
      <c r="BC12" s="232"/>
      <c r="BD12" s="232"/>
      <c r="BE12" s="233"/>
      <c r="BF12" s="233"/>
      <c r="BG12" s="233"/>
      <c r="BH12" s="233"/>
      <c r="BI12" s="233"/>
      <c r="BJ12" s="233"/>
      <c r="BK12" s="233"/>
      <c r="BL12" s="233"/>
      <c r="BM12" s="233"/>
      <c r="BN12" s="233"/>
      <c r="BO12" s="233"/>
      <c r="BP12" s="233"/>
      <c r="BQ12" s="238">
        <v>6</v>
      </c>
      <c r="BR12" s="239"/>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34"/>
    </row>
    <row r="13" spans="1:131" s="235" customFormat="1" ht="26.25" customHeight="1">
      <c r="A13" s="238">
        <v>7</v>
      </c>
      <c r="B13" s="749"/>
      <c r="C13" s="750"/>
      <c r="D13" s="750"/>
      <c r="E13" s="750"/>
      <c r="F13" s="750"/>
      <c r="G13" s="750"/>
      <c r="H13" s="750"/>
      <c r="I13" s="750"/>
      <c r="J13" s="750"/>
      <c r="K13" s="750"/>
      <c r="L13" s="750"/>
      <c r="M13" s="750"/>
      <c r="N13" s="750"/>
      <c r="O13" s="750"/>
      <c r="P13" s="751"/>
      <c r="Q13" s="752"/>
      <c r="R13" s="753"/>
      <c r="S13" s="753"/>
      <c r="T13" s="753"/>
      <c r="U13" s="753"/>
      <c r="V13" s="753"/>
      <c r="W13" s="753"/>
      <c r="X13" s="753"/>
      <c r="Y13" s="753"/>
      <c r="Z13" s="753"/>
      <c r="AA13" s="753"/>
      <c r="AB13" s="753"/>
      <c r="AC13" s="753"/>
      <c r="AD13" s="753"/>
      <c r="AE13" s="754"/>
      <c r="AF13" s="755"/>
      <c r="AG13" s="756"/>
      <c r="AH13" s="756"/>
      <c r="AI13" s="756"/>
      <c r="AJ13" s="757"/>
      <c r="AK13" s="758"/>
      <c r="AL13" s="759"/>
      <c r="AM13" s="759"/>
      <c r="AN13" s="759"/>
      <c r="AO13" s="759"/>
      <c r="AP13" s="759"/>
      <c r="AQ13" s="759"/>
      <c r="AR13" s="759"/>
      <c r="AS13" s="759"/>
      <c r="AT13" s="759"/>
      <c r="AU13" s="780"/>
      <c r="AV13" s="780"/>
      <c r="AW13" s="780"/>
      <c r="AX13" s="780"/>
      <c r="AY13" s="781"/>
      <c r="AZ13" s="232"/>
      <c r="BA13" s="232"/>
      <c r="BB13" s="232"/>
      <c r="BC13" s="232"/>
      <c r="BD13" s="232"/>
      <c r="BE13" s="233"/>
      <c r="BF13" s="233"/>
      <c r="BG13" s="233"/>
      <c r="BH13" s="233"/>
      <c r="BI13" s="233"/>
      <c r="BJ13" s="233"/>
      <c r="BK13" s="233"/>
      <c r="BL13" s="233"/>
      <c r="BM13" s="233"/>
      <c r="BN13" s="233"/>
      <c r="BO13" s="233"/>
      <c r="BP13" s="233"/>
      <c r="BQ13" s="238">
        <v>7</v>
      </c>
      <c r="BR13" s="239"/>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34"/>
    </row>
    <row r="14" spans="1:131" s="235" customFormat="1" ht="26.25" customHeight="1">
      <c r="A14" s="238">
        <v>8</v>
      </c>
      <c r="B14" s="749"/>
      <c r="C14" s="750"/>
      <c r="D14" s="750"/>
      <c r="E14" s="750"/>
      <c r="F14" s="750"/>
      <c r="G14" s="750"/>
      <c r="H14" s="750"/>
      <c r="I14" s="750"/>
      <c r="J14" s="750"/>
      <c r="K14" s="750"/>
      <c r="L14" s="750"/>
      <c r="M14" s="750"/>
      <c r="N14" s="750"/>
      <c r="O14" s="750"/>
      <c r="P14" s="751"/>
      <c r="Q14" s="752"/>
      <c r="R14" s="753"/>
      <c r="S14" s="753"/>
      <c r="T14" s="753"/>
      <c r="U14" s="753"/>
      <c r="V14" s="753"/>
      <c r="W14" s="753"/>
      <c r="X14" s="753"/>
      <c r="Y14" s="753"/>
      <c r="Z14" s="753"/>
      <c r="AA14" s="753"/>
      <c r="AB14" s="753"/>
      <c r="AC14" s="753"/>
      <c r="AD14" s="753"/>
      <c r="AE14" s="754"/>
      <c r="AF14" s="755"/>
      <c r="AG14" s="756"/>
      <c r="AH14" s="756"/>
      <c r="AI14" s="756"/>
      <c r="AJ14" s="757"/>
      <c r="AK14" s="758"/>
      <c r="AL14" s="759"/>
      <c r="AM14" s="759"/>
      <c r="AN14" s="759"/>
      <c r="AO14" s="759"/>
      <c r="AP14" s="759"/>
      <c r="AQ14" s="759"/>
      <c r="AR14" s="759"/>
      <c r="AS14" s="759"/>
      <c r="AT14" s="759"/>
      <c r="AU14" s="780"/>
      <c r="AV14" s="780"/>
      <c r="AW14" s="780"/>
      <c r="AX14" s="780"/>
      <c r="AY14" s="781"/>
      <c r="AZ14" s="232"/>
      <c r="BA14" s="232"/>
      <c r="BB14" s="232"/>
      <c r="BC14" s="232"/>
      <c r="BD14" s="232"/>
      <c r="BE14" s="233"/>
      <c r="BF14" s="233"/>
      <c r="BG14" s="233"/>
      <c r="BH14" s="233"/>
      <c r="BI14" s="233"/>
      <c r="BJ14" s="233"/>
      <c r="BK14" s="233"/>
      <c r="BL14" s="233"/>
      <c r="BM14" s="233"/>
      <c r="BN14" s="233"/>
      <c r="BO14" s="233"/>
      <c r="BP14" s="233"/>
      <c r="BQ14" s="238">
        <v>8</v>
      </c>
      <c r="BR14" s="239"/>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34"/>
    </row>
    <row r="15" spans="1:131" s="235" customFormat="1" ht="26.25" customHeight="1">
      <c r="A15" s="238">
        <v>9</v>
      </c>
      <c r="B15" s="749"/>
      <c r="C15" s="750"/>
      <c r="D15" s="750"/>
      <c r="E15" s="750"/>
      <c r="F15" s="750"/>
      <c r="G15" s="750"/>
      <c r="H15" s="750"/>
      <c r="I15" s="750"/>
      <c r="J15" s="750"/>
      <c r="K15" s="750"/>
      <c r="L15" s="750"/>
      <c r="M15" s="750"/>
      <c r="N15" s="750"/>
      <c r="O15" s="750"/>
      <c r="P15" s="751"/>
      <c r="Q15" s="752"/>
      <c r="R15" s="753"/>
      <c r="S15" s="753"/>
      <c r="T15" s="753"/>
      <c r="U15" s="753"/>
      <c r="V15" s="753"/>
      <c r="W15" s="753"/>
      <c r="X15" s="753"/>
      <c r="Y15" s="753"/>
      <c r="Z15" s="753"/>
      <c r="AA15" s="753"/>
      <c r="AB15" s="753"/>
      <c r="AC15" s="753"/>
      <c r="AD15" s="753"/>
      <c r="AE15" s="754"/>
      <c r="AF15" s="755"/>
      <c r="AG15" s="756"/>
      <c r="AH15" s="756"/>
      <c r="AI15" s="756"/>
      <c r="AJ15" s="757"/>
      <c r="AK15" s="758"/>
      <c r="AL15" s="759"/>
      <c r="AM15" s="759"/>
      <c r="AN15" s="759"/>
      <c r="AO15" s="759"/>
      <c r="AP15" s="759"/>
      <c r="AQ15" s="759"/>
      <c r="AR15" s="759"/>
      <c r="AS15" s="759"/>
      <c r="AT15" s="759"/>
      <c r="AU15" s="780"/>
      <c r="AV15" s="780"/>
      <c r="AW15" s="780"/>
      <c r="AX15" s="780"/>
      <c r="AY15" s="781"/>
      <c r="AZ15" s="232"/>
      <c r="BA15" s="232"/>
      <c r="BB15" s="232"/>
      <c r="BC15" s="232"/>
      <c r="BD15" s="232"/>
      <c r="BE15" s="233"/>
      <c r="BF15" s="233"/>
      <c r="BG15" s="233"/>
      <c r="BH15" s="233"/>
      <c r="BI15" s="233"/>
      <c r="BJ15" s="233"/>
      <c r="BK15" s="233"/>
      <c r="BL15" s="233"/>
      <c r="BM15" s="233"/>
      <c r="BN15" s="233"/>
      <c r="BO15" s="233"/>
      <c r="BP15" s="233"/>
      <c r="BQ15" s="238">
        <v>9</v>
      </c>
      <c r="BR15" s="239"/>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34"/>
    </row>
    <row r="16" spans="1:131" s="235" customFormat="1" ht="26.25" customHeight="1">
      <c r="A16" s="238">
        <v>10</v>
      </c>
      <c r="B16" s="749"/>
      <c r="C16" s="750"/>
      <c r="D16" s="750"/>
      <c r="E16" s="750"/>
      <c r="F16" s="750"/>
      <c r="G16" s="750"/>
      <c r="H16" s="750"/>
      <c r="I16" s="750"/>
      <c r="J16" s="750"/>
      <c r="K16" s="750"/>
      <c r="L16" s="750"/>
      <c r="M16" s="750"/>
      <c r="N16" s="750"/>
      <c r="O16" s="750"/>
      <c r="P16" s="751"/>
      <c r="Q16" s="752"/>
      <c r="R16" s="753"/>
      <c r="S16" s="753"/>
      <c r="T16" s="753"/>
      <c r="U16" s="753"/>
      <c r="V16" s="753"/>
      <c r="W16" s="753"/>
      <c r="X16" s="753"/>
      <c r="Y16" s="753"/>
      <c r="Z16" s="753"/>
      <c r="AA16" s="753"/>
      <c r="AB16" s="753"/>
      <c r="AC16" s="753"/>
      <c r="AD16" s="753"/>
      <c r="AE16" s="754"/>
      <c r="AF16" s="755"/>
      <c r="AG16" s="756"/>
      <c r="AH16" s="756"/>
      <c r="AI16" s="756"/>
      <c r="AJ16" s="757"/>
      <c r="AK16" s="758"/>
      <c r="AL16" s="759"/>
      <c r="AM16" s="759"/>
      <c r="AN16" s="759"/>
      <c r="AO16" s="759"/>
      <c r="AP16" s="759"/>
      <c r="AQ16" s="759"/>
      <c r="AR16" s="759"/>
      <c r="AS16" s="759"/>
      <c r="AT16" s="759"/>
      <c r="AU16" s="780"/>
      <c r="AV16" s="780"/>
      <c r="AW16" s="780"/>
      <c r="AX16" s="780"/>
      <c r="AY16" s="781"/>
      <c r="AZ16" s="232"/>
      <c r="BA16" s="232"/>
      <c r="BB16" s="232"/>
      <c r="BC16" s="232"/>
      <c r="BD16" s="232"/>
      <c r="BE16" s="233"/>
      <c r="BF16" s="233"/>
      <c r="BG16" s="233"/>
      <c r="BH16" s="233"/>
      <c r="BI16" s="233"/>
      <c r="BJ16" s="233"/>
      <c r="BK16" s="233"/>
      <c r="BL16" s="233"/>
      <c r="BM16" s="233"/>
      <c r="BN16" s="233"/>
      <c r="BO16" s="233"/>
      <c r="BP16" s="233"/>
      <c r="BQ16" s="238">
        <v>10</v>
      </c>
      <c r="BR16" s="239"/>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34"/>
    </row>
    <row r="17" spans="1:131" s="235" customFormat="1" ht="26.25" customHeight="1">
      <c r="A17" s="238">
        <v>11</v>
      </c>
      <c r="B17" s="749"/>
      <c r="C17" s="750"/>
      <c r="D17" s="750"/>
      <c r="E17" s="750"/>
      <c r="F17" s="750"/>
      <c r="G17" s="750"/>
      <c r="H17" s="750"/>
      <c r="I17" s="750"/>
      <c r="J17" s="750"/>
      <c r="K17" s="750"/>
      <c r="L17" s="750"/>
      <c r="M17" s="750"/>
      <c r="N17" s="750"/>
      <c r="O17" s="750"/>
      <c r="P17" s="751"/>
      <c r="Q17" s="752"/>
      <c r="R17" s="753"/>
      <c r="S17" s="753"/>
      <c r="T17" s="753"/>
      <c r="U17" s="753"/>
      <c r="V17" s="753"/>
      <c r="W17" s="753"/>
      <c r="X17" s="753"/>
      <c r="Y17" s="753"/>
      <c r="Z17" s="753"/>
      <c r="AA17" s="753"/>
      <c r="AB17" s="753"/>
      <c r="AC17" s="753"/>
      <c r="AD17" s="753"/>
      <c r="AE17" s="754"/>
      <c r="AF17" s="755"/>
      <c r="AG17" s="756"/>
      <c r="AH17" s="756"/>
      <c r="AI17" s="756"/>
      <c r="AJ17" s="757"/>
      <c r="AK17" s="758"/>
      <c r="AL17" s="759"/>
      <c r="AM17" s="759"/>
      <c r="AN17" s="759"/>
      <c r="AO17" s="759"/>
      <c r="AP17" s="759"/>
      <c r="AQ17" s="759"/>
      <c r="AR17" s="759"/>
      <c r="AS17" s="759"/>
      <c r="AT17" s="759"/>
      <c r="AU17" s="780"/>
      <c r="AV17" s="780"/>
      <c r="AW17" s="780"/>
      <c r="AX17" s="780"/>
      <c r="AY17" s="781"/>
      <c r="AZ17" s="232"/>
      <c r="BA17" s="232"/>
      <c r="BB17" s="232"/>
      <c r="BC17" s="232"/>
      <c r="BD17" s="232"/>
      <c r="BE17" s="233"/>
      <c r="BF17" s="233"/>
      <c r="BG17" s="233"/>
      <c r="BH17" s="233"/>
      <c r="BI17" s="233"/>
      <c r="BJ17" s="233"/>
      <c r="BK17" s="233"/>
      <c r="BL17" s="233"/>
      <c r="BM17" s="233"/>
      <c r="BN17" s="233"/>
      <c r="BO17" s="233"/>
      <c r="BP17" s="233"/>
      <c r="BQ17" s="238">
        <v>11</v>
      </c>
      <c r="BR17" s="239"/>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34"/>
    </row>
    <row r="18" spans="1:131" s="235" customFormat="1" ht="26.25" customHeight="1">
      <c r="A18" s="238">
        <v>12</v>
      </c>
      <c r="B18" s="749"/>
      <c r="C18" s="750"/>
      <c r="D18" s="750"/>
      <c r="E18" s="750"/>
      <c r="F18" s="750"/>
      <c r="G18" s="750"/>
      <c r="H18" s="750"/>
      <c r="I18" s="750"/>
      <c r="J18" s="750"/>
      <c r="K18" s="750"/>
      <c r="L18" s="750"/>
      <c r="M18" s="750"/>
      <c r="N18" s="750"/>
      <c r="O18" s="750"/>
      <c r="P18" s="751"/>
      <c r="Q18" s="752"/>
      <c r="R18" s="753"/>
      <c r="S18" s="753"/>
      <c r="T18" s="753"/>
      <c r="U18" s="753"/>
      <c r="V18" s="753"/>
      <c r="W18" s="753"/>
      <c r="X18" s="753"/>
      <c r="Y18" s="753"/>
      <c r="Z18" s="753"/>
      <c r="AA18" s="753"/>
      <c r="AB18" s="753"/>
      <c r="AC18" s="753"/>
      <c r="AD18" s="753"/>
      <c r="AE18" s="754"/>
      <c r="AF18" s="755"/>
      <c r="AG18" s="756"/>
      <c r="AH18" s="756"/>
      <c r="AI18" s="756"/>
      <c r="AJ18" s="757"/>
      <c r="AK18" s="758"/>
      <c r="AL18" s="759"/>
      <c r="AM18" s="759"/>
      <c r="AN18" s="759"/>
      <c r="AO18" s="759"/>
      <c r="AP18" s="759"/>
      <c r="AQ18" s="759"/>
      <c r="AR18" s="759"/>
      <c r="AS18" s="759"/>
      <c r="AT18" s="759"/>
      <c r="AU18" s="780"/>
      <c r="AV18" s="780"/>
      <c r="AW18" s="780"/>
      <c r="AX18" s="780"/>
      <c r="AY18" s="781"/>
      <c r="AZ18" s="232"/>
      <c r="BA18" s="232"/>
      <c r="BB18" s="232"/>
      <c r="BC18" s="232"/>
      <c r="BD18" s="232"/>
      <c r="BE18" s="233"/>
      <c r="BF18" s="233"/>
      <c r="BG18" s="233"/>
      <c r="BH18" s="233"/>
      <c r="BI18" s="233"/>
      <c r="BJ18" s="233"/>
      <c r="BK18" s="233"/>
      <c r="BL18" s="233"/>
      <c r="BM18" s="233"/>
      <c r="BN18" s="233"/>
      <c r="BO18" s="233"/>
      <c r="BP18" s="233"/>
      <c r="BQ18" s="238">
        <v>12</v>
      </c>
      <c r="BR18" s="239"/>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34"/>
    </row>
    <row r="19" spans="1:131" s="235" customFormat="1" ht="26.25" customHeight="1">
      <c r="A19" s="238">
        <v>13</v>
      </c>
      <c r="B19" s="749"/>
      <c r="C19" s="750"/>
      <c r="D19" s="750"/>
      <c r="E19" s="750"/>
      <c r="F19" s="750"/>
      <c r="G19" s="750"/>
      <c r="H19" s="750"/>
      <c r="I19" s="750"/>
      <c r="J19" s="750"/>
      <c r="K19" s="750"/>
      <c r="L19" s="750"/>
      <c r="M19" s="750"/>
      <c r="N19" s="750"/>
      <c r="O19" s="750"/>
      <c r="P19" s="751"/>
      <c r="Q19" s="752"/>
      <c r="R19" s="753"/>
      <c r="S19" s="753"/>
      <c r="T19" s="753"/>
      <c r="U19" s="753"/>
      <c r="V19" s="753"/>
      <c r="W19" s="753"/>
      <c r="X19" s="753"/>
      <c r="Y19" s="753"/>
      <c r="Z19" s="753"/>
      <c r="AA19" s="753"/>
      <c r="AB19" s="753"/>
      <c r="AC19" s="753"/>
      <c r="AD19" s="753"/>
      <c r="AE19" s="754"/>
      <c r="AF19" s="755"/>
      <c r="AG19" s="756"/>
      <c r="AH19" s="756"/>
      <c r="AI19" s="756"/>
      <c r="AJ19" s="757"/>
      <c r="AK19" s="758"/>
      <c r="AL19" s="759"/>
      <c r="AM19" s="759"/>
      <c r="AN19" s="759"/>
      <c r="AO19" s="759"/>
      <c r="AP19" s="759"/>
      <c r="AQ19" s="759"/>
      <c r="AR19" s="759"/>
      <c r="AS19" s="759"/>
      <c r="AT19" s="759"/>
      <c r="AU19" s="780"/>
      <c r="AV19" s="780"/>
      <c r="AW19" s="780"/>
      <c r="AX19" s="780"/>
      <c r="AY19" s="781"/>
      <c r="AZ19" s="232"/>
      <c r="BA19" s="232"/>
      <c r="BB19" s="232"/>
      <c r="BC19" s="232"/>
      <c r="BD19" s="232"/>
      <c r="BE19" s="233"/>
      <c r="BF19" s="233"/>
      <c r="BG19" s="233"/>
      <c r="BH19" s="233"/>
      <c r="BI19" s="233"/>
      <c r="BJ19" s="233"/>
      <c r="BK19" s="233"/>
      <c r="BL19" s="233"/>
      <c r="BM19" s="233"/>
      <c r="BN19" s="233"/>
      <c r="BO19" s="233"/>
      <c r="BP19" s="233"/>
      <c r="BQ19" s="238">
        <v>13</v>
      </c>
      <c r="BR19" s="239"/>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34"/>
    </row>
    <row r="20" spans="1:131" s="235" customFormat="1" ht="26.25" customHeight="1">
      <c r="A20" s="238">
        <v>14</v>
      </c>
      <c r="B20" s="749"/>
      <c r="C20" s="750"/>
      <c r="D20" s="750"/>
      <c r="E20" s="750"/>
      <c r="F20" s="750"/>
      <c r="G20" s="750"/>
      <c r="H20" s="750"/>
      <c r="I20" s="750"/>
      <c r="J20" s="750"/>
      <c r="K20" s="750"/>
      <c r="L20" s="750"/>
      <c r="M20" s="750"/>
      <c r="N20" s="750"/>
      <c r="O20" s="750"/>
      <c r="P20" s="751"/>
      <c r="Q20" s="752"/>
      <c r="R20" s="753"/>
      <c r="S20" s="753"/>
      <c r="T20" s="753"/>
      <c r="U20" s="753"/>
      <c r="V20" s="753"/>
      <c r="W20" s="753"/>
      <c r="X20" s="753"/>
      <c r="Y20" s="753"/>
      <c r="Z20" s="753"/>
      <c r="AA20" s="753"/>
      <c r="AB20" s="753"/>
      <c r="AC20" s="753"/>
      <c r="AD20" s="753"/>
      <c r="AE20" s="754"/>
      <c r="AF20" s="755"/>
      <c r="AG20" s="756"/>
      <c r="AH20" s="756"/>
      <c r="AI20" s="756"/>
      <c r="AJ20" s="757"/>
      <c r="AK20" s="758"/>
      <c r="AL20" s="759"/>
      <c r="AM20" s="759"/>
      <c r="AN20" s="759"/>
      <c r="AO20" s="759"/>
      <c r="AP20" s="759"/>
      <c r="AQ20" s="759"/>
      <c r="AR20" s="759"/>
      <c r="AS20" s="759"/>
      <c r="AT20" s="759"/>
      <c r="AU20" s="780"/>
      <c r="AV20" s="780"/>
      <c r="AW20" s="780"/>
      <c r="AX20" s="780"/>
      <c r="AY20" s="781"/>
      <c r="AZ20" s="232"/>
      <c r="BA20" s="232"/>
      <c r="BB20" s="232"/>
      <c r="BC20" s="232"/>
      <c r="BD20" s="232"/>
      <c r="BE20" s="233"/>
      <c r="BF20" s="233"/>
      <c r="BG20" s="233"/>
      <c r="BH20" s="233"/>
      <c r="BI20" s="233"/>
      <c r="BJ20" s="233"/>
      <c r="BK20" s="233"/>
      <c r="BL20" s="233"/>
      <c r="BM20" s="233"/>
      <c r="BN20" s="233"/>
      <c r="BO20" s="233"/>
      <c r="BP20" s="233"/>
      <c r="BQ20" s="238">
        <v>14</v>
      </c>
      <c r="BR20" s="239"/>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34"/>
    </row>
    <row r="21" spans="1:131" s="235" customFormat="1" ht="26.25" customHeight="1" thickBot="1">
      <c r="A21" s="238">
        <v>15</v>
      </c>
      <c r="B21" s="749"/>
      <c r="C21" s="750"/>
      <c r="D21" s="750"/>
      <c r="E21" s="750"/>
      <c r="F21" s="750"/>
      <c r="G21" s="750"/>
      <c r="H21" s="750"/>
      <c r="I21" s="750"/>
      <c r="J21" s="750"/>
      <c r="K21" s="750"/>
      <c r="L21" s="750"/>
      <c r="M21" s="750"/>
      <c r="N21" s="750"/>
      <c r="O21" s="750"/>
      <c r="P21" s="751"/>
      <c r="Q21" s="752"/>
      <c r="R21" s="753"/>
      <c r="S21" s="753"/>
      <c r="T21" s="753"/>
      <c r="U21" s="753"/>
      <c r="V21" s="753"/>
      <c r="W21" s="753"/>
      <c r="X21" s="753"/>
      <c r="Y21" s="753"/>
      <c r="Z21" s="753"/>
      <c r="AA21" s="753"/>
      <c r="AB21" s="753"/>
      <c r="AC21" s="753"/>
      <c r="AD21" s="753"/>
      <c r="AE21" s="754"/>
      <c r="AF21" s="755"/>
      <c r="AG21" s="756"/>
      <c r="AH21" s="756"/>
      <c r="AI21" s="756"/>
      <c r="AJ21" s="757"/>
      <c r="AK21" s="758"/>
      <c r="AL21" s="759"/>
      <c r="AM21" s="759"/>
      <c r="AN21" s="759"/>
      <c r="AO21" s="759"/>
      <c r="AP21" s="759"/>
      <c r="AQ21" s="759"/>
      <c r="AR21" s="759"/>
      <c r="AS21" s="759"/>
      <c r="AT21" s="759"/>
      <c r="AU21" s="780"/>
      <c r="AV21" s="780"/>
      <c r="AW21" s="780"/>
      <c r="AX21" s="780"/>
      <c r="AY21" s="781"/>
      <c r="AZ21" s="232"/>
      <c r="BA21" s="232"/>
      <c r="BB21" s="232"/>
      <c r="BC21" s="232"/>
      <c r="BD21" s="232"/>
      <c r="BE21" s="233"/>
      <c r="BF21" s="233"/>
      <c r="BG21" s="233"/>
      <c r="BH21" s="233"/>
      <c r="BI21" s="233"/>
      <c r="BJ21" s="233"/>
      <c r="BK21" s="233"/>
      <c r="BL21" s="233"/>
      <c r="BM21" s="233"/>
      <c r="BN21" s="233"/>
      <c r="BO21" s="233"/>
      <c r="BP21" s="233"/>
      <c r="BQ21" s="238">
        <v>15</v>
      </c>
      <c r="BR21" s="239"/>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34"/>
    </row>
    <row r="22" spans="1:131" s="235" customFormat="1" ht="26.25" customHeight="1">
      <c r="A22" s="238">
        <v>16</v>
      </c>
      <c r="B22" s="749"/>
      <c r="C22" s="750"/>
      <c r="D22" s="750"/>
      <c r="E22" s="750"/>
      <c r="F22" s="750"/>
      <c r="G22" s="750"/>
      <c r="H22" s="750"/>
      <c r="I22" s="750"/>
      <c r="J22" s="750"/>
      <c r="K22" s="750"/>
      <c r="L22" s="750"/>
      <c r="M22" s="750"/>
      <c r="N22" s="750"/>
      <c r="O22" s="750"/>
      <c r="P22" s="751"/>
      <c r="Q22" s="799"/>
      <c r="R22" s="800"/>
      <c r="S22" s="800"/>
      <c r="T22" s="800"/>
      <c r="U22" s="800"/>
      <c r="V22" s="800"/>
      <c r="W22" s="800"/>
      <c r="X22" s="800"/>
      <c r="Y22" s="800"/>
      <c r="Z22" s="800"/>
      <c r="AA22" s="800"/>
      <c r="AB22" s="800"/>
      <c r="AC22" s="800"/>
      <c r="AD22" s="800"/>
      <c r="AE22" s="801"/>
      <c r="AF22" s="755"/>
      <c r="AG22" s="756"/>
      <c r="AH22" s="756"/>
      <c r="AI22" s="756"/>
      <c r="AJ22" s="757"/>
      <c r="AK22" s="802"/>
      <c r="AL22" s="803"/>
      <c r="AM22" s="803"/>
      <c r="AN22" s="803"/>
      <c r="AO22" s="803"/>
      <c r="AP22" s="803"/>
      <c r="AQ22" s="803"/>
      <c r="AR22" s="803"/>
      <c r="AS22" s="803"/>
      <c r="AT22" s="803"/>
      <c r="AU22" s="804"/>
      <c r="AV22" s="804"/>
      <c r="AW22" s="804"/>
      <c r="AX22" s="804"/>
      <c r="AY22" s="805"/>
      <c r="AZ22" s="806" t="s">
        <v>396</v>
      </c>
      <c r="BA22" s="806"/>
      <c r="BB22" s="806"/>
      <c r="BC22" s="806"/>
      <c r="BD22" s="807"/>
      <c r="BE22" s="233"/>
      <c r="BF22" s="233"/>
      <c r="BG22" s="233"/>
      <c r="BH22" s="233"/>
      <c r="BI22" s="233"/>
      <c r="BJ22" s="233"/>
      <c r="BK22" s="233"/>
      <c r="BL22" s="233"/>
      <c r="BM22" s="233"/>
      <c r="BN22" s="233"/>
      <c r="BO22" s="233"/>
      <c r="BP22" s="233"/>
      <c r="BQ22" s="238">
        <v>16</v>
      </c>
      <c r="BR22" s="239"/>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34"/>
    </row>
    <row r="23" spans="1:131" s="235" customFormat="1" ht="26.25" customHeight="1" thickBot="1">
      <c r="A23" s="240" t="s">
        <v>397</v>
      </c>
      <c r="B23" s="789" t="s">
        <v>398</v>
      </c>
      <c r="C23" s="790"/>
      <c r="D23" s="790"/>
      <c r="E23" s="790"/>
      <c r="F23" s="790"/>
      <c r="G23" s="790"/>
      <c r="H23" s="790"/>
      <c r="I23" s="790"/>
      <c r="J23" s="790"/>
      <c r="K23" s="790"/>
      <c r="L23" s="790"/>
      <c r="M23" s="790"/>
      <c r="N23" s="790"/>
      <c r="O23" s="790"/>
      <c r="P23" s="791"/>
      <c r="Q23" s="792">
        <v>12988</v>
      </c>
      <c r="R23" s="793"/>
      <c r="S23" s="793"/>
      <c r="T23" s="793"/>
      <c r="U23" s="793"/>
      <c r="V23" s="793">
        <v>12208</v>
      </c>
      <c r="W23" s="793"/>
      <c r="X23" s="793"/>
      <c r="Y23" s="793"/>
      <c r="Z23" s="793"/>
      <c r="AA23" s="793">
        <v>780</v>
      </c>
      <c r="AB23" s="793"/>
      <c r="AC23" s="793"/>
      <c r="AD23" s="793"/>
      <c r="AE23" s="794"/>
      <c r="AF23" s="795">
        <v>666</v>
      </c>
      <c r="AG23" s="793"/>
      <c r="AH23" s="793"/>
      <c r="AI23" s="793"/>
      <c r="AJ23" s="796"/>
      <c r="AK23" s="797"/>
      <c r="AL23" s="798"/>
      <c r="AM23" s="798"/>
      <c r="AN23" s="798"/>
      <c r="AO23" s="798"/>
      <c r="AP23" s="793">
        <v>14173</v>
      </c>
      <c r="AQ23" s="793"/>
      <c r="AR23" s="793"/>
      <c r="AS23" s="793"/>
      <c r="AT23" s="793"/>
      <c r="AU23" s="809"/>
      <c r="AV23" s="809"/>
      <c r="AW23" s="809"/>
      <c r="AX23" s="809"/>
      <c r="AY23" s="810"/>
      <c r="AZ23" s="811" t="s">
        <v>399</v>
      </c>
      <c r="BA23" s="812"/>
      <c r="BB23" s="812"/>
      <c r="BC23" s="812"/>
      <c r="BD23" s="813"/>
      <c r="BE23" s="233"/>
      <c r="BF23" s="233"/>
      <c r="BG23" s="233"/>
      <c r="BH23" s="233"/>
      <c r="BI23" s="233"/>
      <c r="BJ23" s="233"/>
      <c r="BK23" s="233"/>
      <c r="BL23" s="233"/>
      <c r="BM23" s="233"/>
      <c r="BN23" s="233"/>
      <c r="BO23" s="233"/>
      <c r="BP23" s="233"/>
      <c r="BQ23" s="238">
        <v>17</v>
      </c>
      <c r="BR23" s="239"/>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34"/>
    </row>
    <row r="24" spans="1:131" s="235" customFormat="1" ht="26.25" customHeight="1">
      <c r="A24" s="808" t="s">
        <v>400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34"/>
    </row>
    <row r="25" spans="1:131" ht="26.25" customHeight="1" thickBot="1">
      <c r="A25" s="739" t="s">
        <v>401</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32"/>
      <c r="BK25" s="232"/>
      <c r="BL25" s="232"/>
      <c r="BM25" s="232"/>
      <c r="BN25" s="232"/>
      <c r="BO25" s="241"/>
      <c r="BP25" s="241"/>
      <c r="BQ25" s="238">
        <v>19</v>
      </c>
      <c r="BR25" s="239"/>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30"/>
    </row>
    <row r="26" spans="1:131" ht="26.25" customHeight="1">
      <c r="A26" s="729" t="s">
        <v>376</v>
      </c>
      <c r="B26" s="730"/>
      <c r="C26" s="730"/>
      <c r="D26" s="730"/>
      <c r="E26" s="730"/>
      <c r="F26" s="730"/>
      <c r="G26" s="730"/>
      <c r="H26" s="730"/>
      <c r="I26" s="730"/>
      <c r="J26" s="730"/>
      <c r="K26" s="730"/>
      <c r="L26" s="730"/>
      <c r="M26" s="730"/>
      <c r="N26" s="730"/>
      <c r="O26" s="730"/>
      <c r="P26" s="731"/>
      <c r="Q26" s="725" t="s">
        <v>402</v>
      </c>
      <c r="R26" s="721"/>
      <c r="S26" s="721"/>
      <c r="T26" s="721"/>
      <c r="U26" s="722"/>
      <c r="V26" s="725" t="s">
        <v>403</v>
      </c>
      <c r="W26" s="721"/>
      <c r="X26" s="721"/>
      <c r="Y26" s="721"/>
      <c r="Z26" s="722"/>
      <c r="AA26" s="725" t="s">
        <v>404</v>
      </c>
      <c r="AB26" s="721"/>
      <c r="AC26" s="721"/>
      <c r="AD26" s="721"/>
      <c r="AE26" s="721"/>
      <c r="AF26" s="814" t="s">
        <v>405</v>
      </c>
      <c r="AG26" s="815"/>
      <c r="AH26" s="815"/>
      <c r="AI26" s="815"/>
      <c r="AJ26" s="816"/>
      <c r="AK26" s="721" t="s">
        <v>406</v>
      </c>
      <c r="AL26" s="721"/>
      <c r="AM26" s="721"/>
      <c r="AN26" s="721"/>
      <c r="AO26" s="722"/>
      <c r="AP26" s="725" t="s">
        <v>407</v>
      </c>
      <c r="AQ26" s="721"/>
      <c r="AR26" s="721"/>
      <c r="AS26" s="721"/>
      <c r="AT26" s="722"/>
      <c r="AU26" s="725" t="s">
        <v>408</v>
      </c>
      <c r="AV26" s="721"/>
      <c r="AW26" s="721"/>
      <c r="AX26" s="721"/>
      <c r="AY26" s="722"/>
      <c r="AZ26" s="725" t="s">
        <v>409</v>
      </c>
      <c r="BA26" s="721"/>
      <c r="BB26" s="721"/>
      <c r="BC26" s="721"/>
      <c r="BD26" s="722"/>
      <c r="BE26" s="725" t="s">
        <v>383</v>
      </c>
      <c r="BF26" s="721"/>
      <c r="BG26" s="721"/>
      <c r="BH26" s="721"/>
      <c r="BI26" s="727"/>
      <c r="BJ26" s="232"/>
      <c r="BK26" s="232"/>
      <c r="BL26" s="232"/>
      <c r="BM26" s="232"/>
      <c r="BN26" s="232"/>
      <c r="BO26" s="241"/>
      <c r="BP26" s="241"/>
      <c r="BQ26" s="238">
        <v>20</v>
      </c>
      <c r="BR26" s="239"/>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30"/>
    </row>
    <row r="27" spans="1:131" ht="26.25" customHeight="1" thickBot="1">
      <c r="A27" s="732"/>
      <c r="B27" s="733"/>
      <c r="C27" s="733"/>
      <c r="D27" s="733"/>
      <c r="E27" s="733"/>
      <c r="F27" s="733"/>
      <c r="G27" s="733"/>
      <c r="H27" s="733"/>
      <c r="I27" s="733"/>
      <c r="J27" s="733"/>
      <c r="K27" s="733"/>
      <c r="L27" s="733"/>
      <c r="M27" s="733"/>
      <c r="N27" s="733"/>
      <c r="O27" s="733"/>
      <c r="P27" s="734"/>
      <c r="Q27" s="726"/>
      <c r="R27" s="723"/>
      <c r="S27" s="723"/>
      <c r="T27" s="723"/>
      <c r="U27" s="724"/>
      <c r="V27" s="726"/>
      <c r="W27" s="723"/>
      <c r="X27" s="723"/>
      <c r="Y27" s="723"/>
      <c r="Z27" s="724"/>
      <c r="AA27" s="726"/>
      <c r="AB27" s="723"/>
      <c r="AC27" s="723"/>
      <c r="AD27" s="723"/>
      <c r="AE27" s="723"/>
      <c r="AF27" s="817"/>
      <c r="AG27" s="818"/>
      <c r="AH27" s="818"/>
      <c r="AI27" s="818"/>
      <c r="AJ27" s="819"/>
      <c r="AK27" s="723"/>
      <c r="AL27" s="723"/>
      <c r="AM27" s="723"/>
      <c r="AN27" s="723"/>
      <c r="AO27" s="724"/>
      <c r="AP27" s="726"/>
      <c r="AQ27" s="723"/>
      <c r="AR27" s="723"/>
      <c r="AS27" s="723"/>
      <c r="AT27" s="724"/>
      <c r="AU27" s="726"/>
      <c r="AV27" s="723"/>
      <c r="AW27" s="723"/>
      <c r="AX27" s="723"/>
      <c r="AY27" s="724"/>
      <c r="AZ27" s="726"/>
      <c r="BA27" s="723"/>
      <c r="BB27" s="723"/>
      <c r="BC27" s="723"/>
      <c r="BD27" s="724"/>
      <c r="BE27" s="726"/>
      <c r="BF27" s="723"/>
      <c r="BG27" s="723"/>
      <c r="BH27" s="723"/>
      <c r="BI27" s="728"/>
      <c r="BJ27" s="232"/>
      <c r="BK27" s="232"/>
      <c r="BL27" s="232"/>
      <c r="BM27" s="232"/>
      <c r="BN27" s="232"/>
      <c r="BO27" s="241"/>
      <c r="BP27" s="241"/>
      <c r="BQ27" s="238">
        <v>21</v>
      </c>
      <c r="BR27" s="239"/>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30"/>
    </row>
    <row r="28" spans="1:131" ht="26.25" customHeight="1" thickTop="1">
      <c r="A28" s="242">
        <v>1</v>
      </c>
      <c r="B28" s="760" t="s">
        <v>410</v>
      </c>
      <c r="C28" s="761"/>
      <c r="D28" s="761"/>
      <c r="E28" s="761"/>
      <c r="F28" s="761"/>
      <c r="G28" s="761"/>
      <c r="H28" s="761"/>
      <c r="I28" s="761"/>
      <c r="J28" s="761"/>
      <c r="K28" s="761"/>
      <c r="L28" s="761"/>
      <c r="M28" s="761"/>
      <c r="N28" s="761"/>
      <c r="O28" s="761"/>
      <c r="P28" s="762"/>
      <c r="Q28" s="822">
        <v>1836</v>
      </c>
      <c r="R28" s="823"/>
      <c r="S28" s="823"/>
      <c r="T28" s="823"/>
      <c r="U28" s="823"/>
      <c r="V28" s="823">
        <v>1827</v>
      </c>
      <c r="W28" s="823"/>
      <c r="X28" s="823"/>
      <c r="Y28" s="823"/>
      <c r="Z28" s="823"/>
      <c r="AA28" s="823">
        <v>9</v>
      </c>
      <c r="AB28" s="823"/>
      <c r="AC28" s="823"/>
      <c r="AD28" s="823"/>
      <c r="AE28" s="824"/>
      <c r="AF28" s="825">
        <v>9</v>
      </c>
      <c r="AG28" s="823"/>
      <c r="AH28" s="823"/>
      <c r="AI28" s="823"/>
      <c r="AJ28" s="826"/>
      <c r="AK28" s="827">
        <v>101</v>
      </c>
      <c r="AL28" s="828"/>
      <c r="AM28" s="828"/>
      <c r="AN28" s="828"/>
      <c r="AO28" s="828"/>
      <c r="AP28" s="828" t="s">
        <v>538</v>
      </c>
      <c r="AQ28" s="828"/>
      <c r="AR28" s="828"/>
      <c r="AS28" s="828"/>
      <c r="AT28" s="828"/>
      <c r="AU28" s="828" t="s">
        <v>538</v>
      </c>
      <c r="AV28" s="828"/>
      <c r="AW28" s="828"/>
      <c r="AX28" s="828"/>
      <c r="AY28" s="828"/>
      <c r="AZ28" s="829" t="s">
        <v>538</v>
      </c>
      <c r="BA28" s="829"/>
      <c r="BB28" s="829"/>
      <c r="BC28" s="829"/>
      <c r="BD28" s="829"/>
      <c r="BE28" s="820"/>
      <c r="BF28" s="820"/>
      <c r="BG28" s="820"/>
      <c r="BH28" s="820"/>
      <c r="BI28" s="821"/>
      <c r="BJ28" s="232"/>
      <c r="BK28" s="232"/>
      <c r="BL28" s="232"/>
      <c r="BM28" s="232"/>
      <c r="BN28" s="232"/>
      <c r="BO28" s="241"/>
      <c r="BP28" s="241"/>
      <c r="BQ28" s="238">
        <v>22</v>
      </c>
      <c r="BR28" s="239"/>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30"/>
    </row>
    <row r="29" spans="1:131" ht="26.25" customHeight="1">
      <c r="A29" s="242">
        <v>2</v>
      </c>
      <c r="B29" s="749" t="s">
        <v>411</v>
      </c>
      <c r="C29" s="750"/>
      <c r="D29" s="750"/>
      <c r="E29" s="750"/>
      <c r="F29" s="750"/>
      <c r="G29" s="750"/>
      <c r="H29" s="750"/>
      <c r="I29" s="750"/>
      <c r="J29" s="750"/>
      <c r="K29" s="750"/>
      <c r="L29" s="750"/>
      <c r="M29" s="750"/>
      <c r="N29" s="750"/>
      <c r="O29" s="750"/>
      <c r="P29" s="751"/>
      <c r="Q29" s="752">
        <v>88</v>
      </c>
      <c r="R29" s="753"/>
      <c r="S29" s="753"/>
      <c r="T29" s="753"/>
      <c r="U29" s="753"/>
      <c r="V29" s="753">
        <v>88</v>
      </c>
      <c r="W29" s="753"/>
      <c r="X29" s="753"/>
      <c r="Y29" s="753"/>
      <c r="Z29" s="753"/>
      <c r="AA29" s="753">
        <v>0</v>
      </c>
      <c r="AB29" s="753"/>
      <c r="AC29" s="753"/>
      <c r="AD29" s="753"/>
      <c r="AE29" s="754"/>
      <c r="AF29" s="755">
        <v>0</v>
      </c>
      <c r="AG29" s="756"/>
      <c r="AH29" s="756"/>
      <c r="AI29" s="756"/>
      <c r="AJ29" s="757"/>
      <c r="AK29" s="834">
        <v>25</v>
      </c>
      <c r="AL29" s="830"/>
      <c r="AM29" s="830"/>
      <c r="AN29" s="830"/>
      <c r="AO29" s="830"/>
      <c r="AP29" s="830">
        <v>12</v>
      </c>
      <c r="AQ29" s="830"/>
      <c r="AR29" s="830"/>
      <c r="AS29" s="830"/>
      <c r="AT29" s="830"/>
      <c r="AU29" s="830">
        <v>4</v>
      </c>
      <c r="AV29" s="830"/>
      <c r="AW29" s="830"/>
      <c r="AX29" s="830"/>
      <c r="AY29" s="830"/>
      <c r="AZ29" s="831" t="s">
        <v>538</v>
      </c>
      <c r="BA29" s="831"/>
      <c r="BB29" s="831"/>
      <c r="BC29" s="831"/>
      <c r="BD29" s="831"/>
      <c r="BE29" s="832"/>
      <c r="BF29" s="832"/>
      <c r="BG29" s="832"/>
      <c r="BH29" s="832"/>
      <c r="BI29" s="833"/>
      <c r="BJ29" s="232"/>
      <c r="BK29" s="232"/>
      <c r="BL29" s="232"/>
      <c r="BM29" s="232"/>
      <c r="BN29" s="232"/>
      <c r="BO29" s="241"/>
      <c r="BP29" s="241"/>
      <c r="BQ29" s="238">
        <v>23</v>
      </c>
      <c r="BR29" s="239"/>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30"/>
    </row>
    <row r="30" spans="1:131" ht="26.25" customHeight="1">
      <c r="A30" s="242">
        <v>3</v>
      </c>
      <c r="B30" s="749" t="s">
        <v>412</v>
      </c>
      <c r="C30" s="750"/>
      <c r="D30" s="750"/>
      <c r="E30" s="750"/>
      <c r="F30" s="750"/>
      <c r="G30" s="750"/>
      <c r="H30" s="750"/>
      <c r="I30" s="750"/>
      <c r="J30" s="750"/>
      <c r="K30" s="750"/>
      <c r="L30" s="750"/>
      <c r="M30" s="750"/>
      <c r="N30" s="750"/>
      <c r="O30" s="750"/>
      <c r="P30" s="751"/>
      <c r="Q30" s="752">
        <v>1911</v>
      </c>
      <c r="R30" s="753"/>
      <c r="S30" s="753"/>
      <c r="T30" s="753"/>
      <c r="U30" s="753"/>
      <c r="V30" s="753">
        <v>1889</v>
      </c>
      <c r="W30" s="753"/>
      <c r="X30" s="753"/>
      <c r="Y30" s="753"/>
      <c r="Z30" s="753"/>
      <c r="AA30" s="753">
        <v>22</v>
      </c>
      <c r="AB30" s="753"/>
      <c r="AC30" s="753"/>
      <c r="AD30" s="753"/>
      <c r="AE30" s="754"/>
      <c r="AF30" s="755">
        <v>22</v>
      </c>
      <c r="AG30" s="756"/>
      <c r="AH30" s="756"/>
      <c r="AI30" s="756"/>
      <c r="AJ30" s="757"/>
      <c r="AK30" s="834">
        <v>277</v>
      </c>
      <c r="AL30" s="830"/>
      <c r="AM30" s="830"/>
      <c r="AN30" s="830"/>
      <c r="AO30" s="830"/>
      <c r="AP30" s="830" t="s">
        <v>538</v>
      </c>
      <c r="AQ30" s="830"/>
      <c r="AR30" s="830"/>
      <c r="AS30" s="830"/>
      <c r="AT30" s="830"/>
      <c r="AU30" s="830" t="s">
        <v>538</v>
      </c>
      <c r="AV30" s="830"/>
      <c r="AW30" s="830"/>
      <c r="AX30" s="830"/>
      <c r="AY30" s="830"/>
      <c r="AZ30" s="831" t="s">
        <v>538</v>
      </c>
      <c r="BA30" s="831"/>
      <c r="BB30" s="831"/>
      <c r="BC30" s="831"/>
      <c r="BD30" s="831"/>
      <c r="BE30" s="832"/>
      <c r="BF30" s="832"/>
      <c r="BG30" s="832"/>
      <c r="BH30" s="832"/>
      <c r="BI30" s="833"/>
      <c r="BJ30" s="232"/>
      <c r="BK30" s="232"/>
      <c r="BL30" s="232"/>
      <c r="BM30" s="232"/>
      <c r="BN30" s="232"/>
      <c r="BO30" s="241"/>
      <c r="BP30" s="241"/>
      <c r="BQ30" s="238">
        <v>24</v>
      </c>
      <c r="BR30" s="239"/>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30"/>
    </row>
    <row r="31" spans="1:131" ht="26.25" customHeight="1">
      <c r="A31" s="242">
        <v>4</v>
      </c>
      <c r="B31" s="749" t="s">
        <v>413</v>
      </c>
      <c r="C31" s="750"/>
      <c r="D31" s="750"/>
      <c r="E31" s="750"/>
      <c r="F31" s="750"/>
      <c r="G31" s="750"/>
      <c r="H31" s="750"/>
      <c r="I31" s="750"/>
      <c r="J31" s="750"/>
      <c r="K31" s="750"/>
      <c r="L31" s="750"/>
      <c r="M31" s="750"/>
      <c r="N31" s="750"/>
      <c r="O31" s="750"/>
      <c r="P31" s="751"/>
      <c r="Q31" s="752">
        <v>239</v>
      </c>
      <c r="R31" s="753"/>
      <c r="S31" s="753"/>
      <c r="T31" s="753"/>
      <c r="U31" s="753"/>
      <c r="V31" s="753">
        <v>236</v>
      </c>
      <c r="W31" s="753"/>
      <c r="X31" s="753"/>
      <c r="Y31" s="753"/>
      <c r="Z31" s="753"/>
      <c r="AA31" s="753">
        <v>3</v>
      </c>
      <c r="AB31" s="753"/>
      <c r="AC31" s="753"/>
      <c r="AD31" s="753"/>
      <c r="AE31" s="754"/>
      <c r="AF31" s="755">
        <v>3</v>
      </c>
      <c r="AG31" s="756"/>
      <c r="AH31" s="756"/>
      <c r="AI31" s="756"/>
      <c r="AJ31" s="757"/>
      <c r="AK31" s="834">
        <v>66</v>
      </c>
      <c r="AL31" s="830"/>
      <c r="AM31" s="830"/>
      <c r="AN31" s="830"/>
      <c r="AO31" s="830"/>
      <c r="AP31" s="830" t="s">
        <v>538</v>
      </c>
      <c r="AQ31" s="830"/>
      <c r="AR31" s="830"/>
      <c r="AS31" s="830"/>
      <c r="AT31" s="830"/>
      <c r="AU31" s="830" t="s">
        <v>538</v>
      </c>
      <c r="AV31" s="830"/>
      <c r="AW31" s="830"/>
      <c r="AX31" s="830"/>
      <c r="AY31" s="830"/>
      <c r="AZ31" s="831" t="s">
        <v>538</v>
      </c>
      <c r="BA31" s="831"/>
      <c r="BB31" s="831"/>
      <c r="BC31" s="831"/>
      <c r="BD31" s="831"/>
      <c r="BE31" s="832"/>
      <c r="BF31" s="832"/>
      <c r="BG31" s="832"/>
      <c r="BH31" s="832"/>
      <c r="BI31" s="833"/>
      <c r="BJ31" s="232"/>
      <c r="BK31" s="232"/>
      <c r="BL31" s="232"/>
      <c r="BM31" s="232"/>
      <c r="BN31" s="232"/>
      <c r="BO31" s="241"/>
      <c r="BP31" s="241"/>
      <c r="BQ31" s="238">
        <v>25</v>
      </c>
      <c r="BR31" s="239"/>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30"/>
    </row>
    <row r="32" spans="1:131" ht="26.25" customHeight="1">
      <c r="A32" s="242">
        <v>5</v>
      </c>
      <c r="B32" s="749" t="s">
        <v>414</v>
      </c>
      <c r="C32" s="750"/>
      <c r="D32" s="750"/>
      <c r="E32" s="750"/>
      <c r="F32" s="750"/>
      <c r="G32" s="750"/>
      <c r="H32" s="750"/>
      <c r="I32" s="750"/>
      <c r="J32" s="750"/>
      <c r="K32" s="750"/>
      <c r="L32" s="750"/>
      <c r="M32" s="750"/>
      <c r="N32" s="750"/>
      <c r="O32" s="750"/>
      <c r="P32" s="751"/>
      <c r="Q32" s="752">
        <v>314</v>
      </c>
      <c r="R32" s="753"/>
      <c r="S32" s="753"/>
      <c r="T32" s="753"/>
      <c r="U32" s="753"/>
      <c r="V32" s="753">
        <v>399</v>
      </c>
      <c r="W32" s="753"/>
      <c r="X32" s="753"/>
      <c r="Y32" s="753"/>
      <c r="Z32" s="753"/>
      <c r="AA32" s="753">
        <v>-85</v>
      </c>
      <c r="AB32" s="753"/>
      <c r="AC32" s="753"/>
      <c r="AD32" s="753"/>
      <c r="AE32" s="754"/>
      <c r="AF32" s="755">
        <v>807</v>
      </c>
      <c r="AG32" s="756"/>
      <c r="AH32" s="756"/>
      <c r="AI32" s="756"/>
      <c r="AJ32" s="757"/>
      <c r="AK32" s="834">
        <v>141</v>
      </c>
      <c r="AL32" s="830"/>
      <c r="AM32" s="830"/>
      <c r="AN32" s="830"/>
      <c r="AO32" s="830"/>
      <c r="AP32" s="830">
        <v>2583</v>
      </c>
      <c r="AQ32" s="830"/>
      <c r="AR32" s="830"/>
      <c r="AS32" s="830"/>
      <c r="AT32" s="830"/>
      <c r="AU32" s="830">
        <v>599</v>
      </c>
      <c r="AV32" s="830"/>
      <c r="AW32" s="830"/>
      <c r="AX32" s="830"/>
      <c r="AY32" s="830"/>
      <c r="AZ32" s="831" t="s">
        <v>538</v>
      </c>
      <c r="BA32" s="831"/>
      <c r="BB32" s="831"/>
      <c r="BC32" s="831"/>
      <c r="BD32" s="831"/>
      <c r="BE32" s="832" t="s">
        <v>415</v>
      </c>
      <c r="BF32" s="832"/>
      <c r="BG32" s="832"/>
      <c r="BH32" s="832"/>
      <c r="BI32" s="833"/>
      <c r="BJ32" s="232"/>
      <c r="BK32" s="232"/>
      <c r="BL32" s="232"/>
      <c r="BM32" s="232"/>
      <c r="BN32" s="232"/>
      <c r="BO32" s="241"/>
      <c r="BP32" s="241"/>
      <c r="BQ32" s="238">
        <v>26</v>
      </c>
      <c r="BR32" s="239"/>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30"/>
    </row>
    <row r="33" spans="1:131" ht="26.25" customHeight="1">
      <c r="A33" s="242">
        <v>6</v>
      </c>
      <c r="B33" s="749" t="s">
        <v>416</v>
      </c>
      <c r="C33" s="750"/>
      <c r="D33" s="750"/>
      <c r="E33" s="750"/>
      <c r="F33" s="750"/>
      <c r="G33" s="750"/>
      <c r="H33" s="750"/>
      <c r="I33" s="750"/>
      <c r="J33" s="750"/>
      <c r="K33" s="750"/>
      <c r="L33" s="750"/>
      <c r="M33" s="750"/>
      <c r="N33" s="750"/>
      <c r="O33" s="750"/>
      <c r="P33" s="751"/>
      <c r="Q33" s="752">
        <v>943</v>
      </c>
      <c r="R33" s="753"/>
      <c r="S33" s="753"/>
      <c r="T33" s="753"/>
      <c r="U33" s="753"/>
      <c r="V33" s="753">
        <v>799</v>
      </c>
      <c r="W33" s="753"/>
      <c r="X33" s="753"/>
      <c r="Y33" s="753"/>
      <c r="Z33" s="753"/>
      <c r="AA33" s="753">
        <v>144</v>
      </c>
      <c r="AB33" s="753"/>
      <c r="AC33" s="753"/>
      <c r="AD33" s="753"/>
      <c r="AE33" s="754"/>
      <c r="AF33" s="755">
        <v>810</v>
      </c>
      <c r="AG33" s="756"/>
      <c r="AH33" s="756"/>
      <c r="AI33" s="756"/>
      <c r="AJ33" s="757"/>
      <c r="AK33" s="834">
        <v>548</v>
      </c>
      <c r="AL33" s="830"/>
      <c r="AM33" s="830"/>
      <c r="AN33" s="830"/>
      <c r="AO33" s="830"/>
      <c r="AP33" s="830">
        <v>3413</v>
      </c>
      <c r="AQ33" s="830"/>
      <c r="AR33" s="830"/>
      <c r="AS33" s="830"/>
      <c r="AT33" s="830"/>
      <c r="AU33" s="830">
        <v>2693</v>
      </c>
      <c r="AV33" s="830"/>
      <c r="AW33" s="830"/>
      <c r="AX33" s="830"/>
      <c r="AY33" s="830"/>
      <c r="AZ33" s="831" t="s">
        <v>538</v>
      </c>
      <c r="BA33" s="831"/>
      <c r="BB33" s="831"/>
      <c r="BC33" s="831"/>
      <c r="BD33" s="831"/>
      <c r="BE33" s="832" t="s">
        <v>417</v>
      </c>
      <c r="BF33" s="832"/>
      <c r="BG33" s="832"/>
      <c r="BH33" s="832"/>
      <c r="BI33" s="833"/>
      <c r="BJ33" s="232"/>
      <c r="BK33" s="232"/>
      <c r="BL33" s="232"/>
      <c r="BM33" s="232"/>
      <c r="BN33" s="232"/>
      <c r="BO33" s="241"/>
      <c r="BP33" s="241"/>
      <c r="BQ33" s="238">
        <v>27</v>
      </c>
      <c r="BR33" s="239"/>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30"/>
    </row>
    <row r="34" spans="1:131" ht="26.25" customHeight="1">
      <c r="A34" s="242">
        <v>7</v>
      </c>
      <c r="B34" s="749" t="s">
        <v>418</v>
      </c>
      <c r="C34" s="750"/>
      <c r="D34" s="750"/>
      <c r="E34" s="750"/>
      <c r="F34" s="750"/>
      <c r="G34" s="750"/>
      <c r="H34" s="750"/>
      <c r="I34" s="750"/>
      <c r="J34" s="750"/>
      <c r="K34" s="750"/>
      <c r="L34" s="750"/>
      <c r="M34" s="750"/>
      <c r="N34" s="750"/>
      <c r="O34" s="750"/>
      <c r="P34" s="751"/>
      <c r="Q34" s="752">
        <v>1416</v>
      </c>
      <c r="R34" s="753"/>
      <c r="S34" s="753"/>
      <c r="T34" s="753"/>
      <c r="U34" s="753"/>
      <c r="V34" s="753">
        <v>1371</v>
      </c>
      <c r="W34" s="753"/>
      <c r="X34" s="753"/>
      <c r="Y34" s="753"/>
      <c r="Z34" s="753"/>
      <c r="AA34" s="753">
        <v>45</v>
      </c>
      <c r="AB34" s="753"/>
      <c r="AC34" s="753"/>
      <c r="AD34" s="753"/>
      <c r="AE34" s="754"/>
      <c r="AF34" s="755">
        <v>479</v>
      </c>
      <c r="AG34" s="756"/>
      <c r="AH34" s="756"/>
      <c r="AI34" s="756"/>
      <c r="AJ34" s="757"/>
      <c r="AK34" s="834">
        <v>558</v>
      </c>
      <c r="AL34" s="830"/>
      <c r="AM34" s="830"/>
      <c r="AN34" s="830"/>
      <c r="AO34" s="830"/>
      <c r="AP34" s="830">
        <v>489</v>
      </c>
      <c r="AQ34" s="830"/>
      <c r="AR34" s="830"/>
      <c r="AS34" s="830"/>
      <c r="AT34" s="830"/>
      <c r="AU34" s="830">
        <v>148</v>
      </c>
      <c r="AV34" s="830"/>
      <c r="AW34" s="830"/>
      <c r="AX34" s="830"/>
      <c r="AY34" s="830"/>
      <c r="AZ34" s="831" t="s">
        <v>538</v>
      </c>
      <c r="BA34" s="831"/>
      <c r="BB34" s="831"/>
      <c r="BC34" s="831"/>
      <c r="BD34" s="831"/>
      <c r="BE34" s="832" t="s">
        <v>417</v>
      </c>
      <c r="BF34" s="832"/>
      <c r="BG34" s="832"/>
      <c r="BH34" s="832"/>
      <c r="BI34" s="833"/>
      <c r="BJ34" s="232"/>
      <c r="BK34" s="232"/>
      <c r="BL34" s="232"/>
      <c r="BM34" s="232"/>
      <c r="BN34" s="232"/>
      <c r="BO34" s="241"/>
      <c r="BP34" s="241"/>
      <c r="BQ34" s="238">
        <v>28</v>
      </c>
      <c r="BR34" s="239"/>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30"/>
    </row>
    <row r="35" spans="1:131" ht="26.25" customHeight="1">
      <c r="A35" s="242">
        <v>8</v>
      </c>
      <c r="B35" s="749" t="s">
        <v>419</v>
      </c>
      <c r="C35" s="750"/>
      <c r="D35" s="750"/>
      <c r="E35" s="750"/>
      <c r="F35" s="750"/>
      <c r="G35" s="750"/>
      <c r="H35" s="750"/>
      <c r="I35" s="750"/>
      <c r="J35" s="750"/>
      <c r="K35" s="750"/>
      <c r="L35" s="750"/>
      <c r="M35" s="750"/>
      <c r="N35" s="750"/>
      <c r="O35" s="750"/>
      <c r="P35" s="751"/>
      <c r="Q35" s="752">
        <v>46</v>
      </c>
      <c r="R35" s="753"/>
      <c r="S35" s="753"/>
      <c r="T35" s="753"/>
      <c r="U35" s="753"/>
      <c r="V35" s="753">
        <v>45</v>
      </c>
      <c r="W35" s="753"/>
      <c r="X35" s="753"/>
      <c r="Y35" s="753"/>
      <c r="Z35" s="753"/>
      <c r="AA35" s="753">
        <v>1</v>
      </c>
      <c r="AB35" s="753"/>
      <c r="AC35" s="753"/>
      <c r="AD35" s="753"/>
      <c r="AE35" s="754"/>
      <c r="AF35" s="755">
        <v>167</v>
      </c>
      <c r="AG35" s="756"/>
      <c r="AH35" s="756"/>
      <c r="AI35" s="756"/>
      <c r="AJ35" s="757"/>
      <c r="AK35" s="834">
        <v>1</v>
      </c>
      <c r="AL35" s="830"/>
      <c r="AM35" s="830"/>
      <c r="AN35" s="830"/>
      <c r="AO35" s="830"/>
      <c r="AP35" s="830">
        <v>66</v>
      </c>
      <c r="AQ35" s="830"/>
      <c r="AR35" s="830"/>
      <c r="AS35" s="830"/>
      <c r="AT35" s="830"/>
      <c r="AU35" s="830">
        <v>0</v>
      </c>
      <c r="AV35" s="830"/>
      <c r="AW35" s="830"/>
      <c r="AX35" s="830"/>
      <c r="AY35" s="830"/>
      <c r="AZ35" s="831" t="s">
        <v>538</v>
      </c>
      <c r="BA35" s="831"/>
      <c r="BB35" s="831"/>
      <c r="BC35" s="831"/>
      <c r="BD35" s="831"/>
      <c r="BE35" s="832" t="s">
        <v>420</v>
      </c>
      <c r="BF35" s="832"/>
      <c r="BG35" s="832"/>
      <c r="BH35" s="832"/>
      <c r="BI35" s="833"/>
      <c r="BJ35" s="232"/>
      <c r="BK35" s="232"/>
      <c r="BL35" s="232"/>
      <c r="BM35" s="232"/>
      <c r="BN35" s="232"/>
      <c r="BO35" s="241"/>
      <c r="BP35" s="241"/>
      <c r="BQ35" s="238">
        <v>29</v>
      </c>
      <c r="BR35" s="239"/>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30"/>
    </row>
    <row r="36" spans="1:131" ht="26.25" customHeight="1">
      <c r="A36" s="242">
        <v>9</v>
      </c>
      <c r="B36" s="749" t="s">
        <v>421</v>
      </c>
      <c r="C36" s="750"/>
      <c r="D36" s="750"/>
      <c r="E36" s="750"/>
      <c r="F36" s="750"/>
      <c r="G36" s="750"/>
      <c r="H36" s="750"/>
      <c r="I36" s="750"/>
      <c r="J36" s="750"/>
      <c r="K36" s="750"/>
      <c r="L36" s="750"/>
      <c r="M36" s="750"/>
      <c r="N36" s="750"/>
      <c r="O36" s="750"/>
      <c r="P36" s="751"/>
      <c r="Q36" s="752">
        <v>10</v>
      </c>
      <c r="R36" s="753"/>
      <c r="S36" s="753"/>
      <c r="T36" s="753"/>
      <c r="U36" s="753"/>
      <c r="V36" s="753">
        <v>7</v>
      </c>
      <c r="W36" s="753"/>
      <c r="X36" s="753"/>
      <c r="Y36" s="753"/>
      <c r="Z36" s="753"/>
      <c r="AA36" s="753">
        <v>3</v>
      </c>
      <c r="AB36" s="753"/>
      <c r="AC36" s="753"/>
      <c r="AD36" s="753"/>
      <c r="AE36" s="754"/>
      <c r="AF36" s="755">
        <v>3</v>
      </c>
      <c r="AG36" s="756"/>
      <c r="AH36" s="756"/>
      <c r="AI36" s="756"/>
      <c r="AJ36" s="757"/>
      <c r="AK36" s="834">
        <v>0</v>
      </c>
      <c r="AL36" s="830"/>
      <c r="AM36" s="830"/>
      <c r="AN36" s="830"/>
      <c r="AO36" s="830"/>
      <c r="AP36" s="830" t="s">
        <v>538</v>
      </c>
      <c r="AQ36" s="830"/>
      <c r="AR36" s="830"/>
      <c r="AS36" s="830"/>
      <c r="AT36" s="830"/>
      <c r="AU36" s="830" t="s">
        <v>538</v>
      </c>
      <c r="AV36" s="830"/>
      <c r="AW36" s="830"/>
      <c r="AX36" s="830"/>
      <c r="AY36" s="830"/>
      <c r="AZ36" s="831" t="s">
        <v>538</v>
      </c>
      <c r="BA36" s="831"/>
      <c r="BB36" s="831"/>
      <c r="BC36" s="831"/>
      <c r="BD36" s="831"/>
      <c r="BE36" s="832" t="s">
        <v>422</v>
      </c>
      <c r="BF36" s="832"/>
      <c r="BG36" s="832"/>
      <c r="BH36" s="832"/>
      <c r="BI36" s="833"/>
      <c r="BJ36" s="232"/>
      <c r="BK36" s="232"/>
      <c r="BL36" s="232"/>
      <c r="BM36" s="232"/>
      <c r="BN36" s="232"/>
      <c r="BO36" s="241"/>
      <c r="BP36" s="241"/>
      <c r="BQ36" s="238">
        <v>30</v>
      </c>
      <c r="BR36" s="239"/>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30"/>
    </row>
    <row r="37" spans="1:131" ht="26.25" customHeight="1">
      <c r="A37" s="242">
        <v>10</v>
      </c>
      <c r="B37" s="749"/>
      <c r="C37" s="750"/>
      <c r="D37" s="750"/>
      <c r="E37" s="750"/>
      <c r="F37" s="750"/>
      <c r="G37" s="750"/>
      <c r="H37" s="750"/>
      <c r="I37" s="750"/>
      <c r="J37" s="750"/>
      <c r="K37" s="750"/>
      <c r="L37" s="750"/>
      <c r="M37" s="750"/>
      <c r="N37" s="750"/>
      <c r="O37" s="750"/>
      <c r="P37" s="751"/>
      <c r="Q37" s="752"/>
      <c r="R37" s="753"/>
      <c r="S37" s="753"/>
      <c r="T37" s="753"/>
      <c r="U37" s="753"/>
      <c r="V37" s="753"/>
      <c r="W37" s="753"/>
      <c r="X37" s="753"/>
      <c r="Y37" s="753"/>
      <c r="Z37" s="753"/>
      <c r="AA37" s="753"/>
      <c r="AB37" s="753"/>
      <c r="AC37" s="753"/>
      <c r="AD37" s="753"/>
      <c r="AE37" s="754"/>
      <c r="AF37" s="755"/>
      <c r="AG37" s="756"/>
      <c r="AH37" s="756"/>
      <c r="AI37" s="756"/>
      <c r="AJ37" s="757"/>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30"/>
    </row>
    <row r="38" spans="1:131" ht="26.25" customHeight="1">
      <c r="A38" s="242">
        <v>11</v>
      </c>
      <c r="B38" s="749"/>
      <c r="C38" s="750"/>
      <c r="D38" s="750"/>
      <c r="E38" s="750"/>
      <c r="F38" s="750"/>
      <c r="G38" s="750"/>
      <c r="H38" s="750"/>
      <c r="I38" s="750"/>
      <c r="J38" s="750"/>
      <c r="K38" s="750"/>
      <c r="L38" s="750"/>
      <c r="M38" s="750"/>
      <c r="N38" s="750"/>
      <c r="O38" s="750"/>
      <c r="P38" s="751"/>
      <c r="Q38" s="752"/>
      <c r="R38" s="753"/>
      <c r="S38" s="753"/>
      <c r="T38" s="753"/>
      <c r="U38" s="753"/>
      <c r="V38" s="753"/>
      <c r="W38" s="753"/>
      <c r="X38" s="753"/>
      <c r="Y38" s="753"/>
      <c r="Z38" s="753"/>
      <c r="AA38" s="753"/>
      <c r="AB38" s="753"/>
      <c r="AC38" s="753"/>
      <c r="AD38" s="753"/>
      <c r="AE38" s="754"/>
      <c r="AF38" s="755"/>
      <c r="AG38" s="756"/>
      <c r="AH38" s="756"/>
      <c r="AI38" s="756"/>
      <c r="AJ38" s="757"/>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30"/>
    </row>
    <row r="39" spans="1:131" ht="26.25" customHeight="1">
      <c r="A39" s="242">
        <v>12</v>
      </c>
      <c r="B39" s="749"/>
      <c r="C39" s="750"/>
      <c r="D39" s="750"/>
      <c r="E39" s="750"/>
      <c r="F39" s="750"/>
      <c r="G39" s="750"/>
      <c r="H39" s="750"/>
      <c r="I39" s="750"/>
      <c r="J39" s="750"/>
      <c r="K39" s="750"/>
      <c r="L39" s="750"/>
      <c r="M39" s="750"/>
      <c r="N39" s="750"/>
      <c r="O39" s="750"/>
      <c r="P39" s="751"/>
      <c r="Q39" s="752"/>
      <c r="R39" s="753"/>
      <c r="S39" s="753"/>
      <c r="T39" s="753"/>
      <c r="U39" s="753"/>
      <c r="V39" s="753"/>
      <c r="W39" s="753"/>
      <c r="X39" s="753"/>
      <c r="Y39" s="753"/>
      <c r="Z39" s="753"/>
      <c r="AA39" s="753"/>
      <c r="AB39" s="753"/>
      <c r="AC39" s="753"/>
      <c r="AD39" s="753"/>
      <c r="AE39" s="754"/>
      <c r="AF39" s="755"/>
      <c r="AG39" s="756"/>
      <c r="AH39" s="756"/>
      <c r="AI39" s="756"/>
      <c r="AJ39" s="757"/>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30"/>
    </row>
    <row r="40" spans="1:131" ht="26.25" customHeight="1">
      <c r="A40" s="238">
        <v>13</v>
      </c>
      <c r="B40" s="749"/>
      <c r="C40" s="750"/>
      <c r="D40" s="750"/>
      <c r="E40" s="750"/>
      <c r="F40" s="750"/>
      <c r="G40" s="750"/>
      <c r="H40" s="750"/>
      <c r="I40" s="750"/>
      <c r="J40" s="750"/>
      <c r="K40" s="750"/>
      <c r="L40" s="750"/>
      <c r="M40" s="750"/>
      <c r="N40" s="750"/>
      <c r="O40" s="750"/>
      <c r="P40" s="751"/>
      <c r="Q40" s="752"/>
      <c r="R40" s="753"/>
      <c r="S40" s="753"/>
      <c r="T40" s="753"/>
      <c r="U40" s="753"/>
      <c r="V40" s="753"/>
      <c r="W40" s="753"/>
      <c r="X40" s="753"/>
      <c r="Y40" s="753"/>
      <c r="Z40" s="753"/>
      <c r="AA40" s="753"/>
      <c r="AB40" s="753"/>
      <c r="AC40" s="753"/>
      <c r="AD40" s="753"/>
      <c r="AE40" s="754"/>
      <c r="AF40" s="755"/>
      <c r="AG40" s="756"/>
      <c r="AH40" s="756"/>
      <c r="AI40" s="756"/>
      <c r="AJ40" s="757"/>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30"/>
    </row>
    <row r="41" spans="1:131" ht="26.25" customHeight="1">
      <c r="A41" s="238">
        <v>14</v>
      </c>
      <c r="B41" s="749"/>
      <c r="C41" s="750"/>
      <c r="D41" s="750"/>
      <c r="E41" s="750"/>
      <c r="F41" s="750"/>
      <c r="G41" s="750"/>
      <c r="H41" s="750"/>
      <c r="I41" s="750"/>
      <c r="J41" s="750"/>
      <c r="K41" s="750"/>
      <c r="L41" s="750"/>
      <c r="M41" s="750"/>
      <c r="N41" s="750"/>
      <c r="O41" s="750"/>
      <c r="P41" s="751"/>
      <c r="Q41" s="752"/>
      <c r="R41" s="753"/>
      <c r="S41" s="753"/>
      <c r="T41" s="753"/>
      <c r="U41" s="753"/>
      <c r="V41" s="753"/>
      <c r="W41" s="753"/>
      <c r="X41" s="753"/>
      <c r="Y41" s="753"/>
      <c r="Z41" s="753"/>
      <c r="AA41" s="753"/>
      <c r="AB41" s="753"/>
      <c r="AC41" s="753"/>
      <c r="AD41" s="753"/>
      <c r="AE41" s="754"/>
      <c r="AF41" s="755"/>
      <c r="AG41" s="756"/>
      <c r="AH41" s="756"/>
      <c r="AI41" s="756"/>
      <c r="AJ41" s="757"/>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30"/>
    </row>
    <row r="42" spans="1:131" ht="26.25" customHeight="1">
      <c r="A42" s="238">
        <v>15</v>
      </c>
      <c r="B42" s="749"/>
      <c r="C42" s="750"/>
      <c r="D42" s="750"/>
      <c r="E42" s="750"/>
      <c r="F42" s="750"/>
      <c r="G42" s="750"/>
      <c r="H42" s="750"/>
      <c r="I42" s="750"/>
      <c r="J42" s="750"/>
      <c r="K42" s="750"/>
      <c r="L42" s="750"/>
      <c r="M42" s="750"/>
      <c r="N42" s="750"/>
      <c r="O42" s="750"/>
      <c r="P42" s="751"/>
      <c r="Q42" s="752"/>
      <c r="R42" s="753"/>
      <c r="S42" s="753"/>
      <c r="T42" s="753"/>
      <c r="U42" s="753"/>
      <c r="V42" s="753"/>
      <c r="W42" s="753"/>
      <c r="X42" s="753"/>
      <c r="Y42" s="753"/>
      <c r="Z42" s="753"/>
      <c r="AA42" s="753"/>
      <c r="AB42" s="753"/>
      <c r="AC42" s="753"/>
      <c r="AD42" s="753"/>
      <c r="AE42" s="754"/>
      <c r="AF42" s="755"/>
      <c r="AG42" s="756"/>
      <c r="AH42" s="756"/>
      <c r="AI42" s="756"/>
      <c r="AJ42" s="757"/>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30"/>
    </row>
    <row r="43" spans="1:131" ht="26.25" customHeight="1">
      <c r="A43" s="238">
        <v>16</v>
      </c>
      <c r="B43" s="749"/>
      <c r="C43" s="750"/>
      <c r="D43" s="750"/>
      <c r="E43" s="750"/>
      <c r="F43" s="750"/>
      <c r="G43" s="750"/>
      <c r="H43" s="750"/>
      <c r="I43" s="750"/>
      <c r="J43" s="750"/>
      <c r="K43" s="750"/>
      <c r="L43" s="750"/>
      <c r="M43" s="750"/>
      <c r="N43" s="750"/>
      <c r="O43" s="750"/>
      <c r="P43" s="751"/>
      <c r="Q43" s="752"/>
      <c r="R43" s="753"/>
      <c r="S43" s="753"/>
      <c r="T43" s="753"/>
      <c r="U43" s="753"/>
      <c r="V43" s="753"/>
      <c r="W43" s="753"/>
      <c r="X43" s="753"/>
      <c r="Y43" s="753"/>
      <c r="Z43" s="753"/>
      <c r="AA43" s="753"/>
      <c r="AB43" s="753"/>
      <c r="AC43" s="753"/>
      <c r="AD43" s="753"/>
      <c r="AE43" s="754"/>
      <c r="AF43" s="755"/>
      <c r="AG43" s="756"/>
      <c r="AH43" s="756"/>
      <c r="AI43" s="756"/>
      <c r="AJ43" s="757"/>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30"/>
    </row>
    <row r="44" spans="1:131" ht="26.25" customHeight="1">
      <c r="A44" s="238">
        <v>17</v>
      </c>
      <c r="B44" s="749"/>
      <c r="C44" s="750"/>
      <c r="D44" s="750"/>
      <c r="E44" s="750"/>
      <c r="F44" s="750"/>
      <c r="G44" s="750"/>
      <c r="H44" s="750"/>
      <c r="I44" s="750"/>
      <c r="J44" s="750"/>
      <c r="K44" s="750"/>
      <c r="L44" s="750"/>
      <c r="M44" s="750"/>
      <c r="N44" s="750"/>
      <c r="O44" s="750"/>
      <c r="P44" s="751"/>
      <c r="Q44" s="752"/>
      <c r="R44" s="753"/>
      <c r="S44" s="753"/>
      <c r="T44" s="753"/>
      <c r="U44" s="753"/>
      <c r="V44" s="753"/>
      <c r="W44" s="753"/>
      <c r="X44" s="753"/>
      <c r="Y44" s="753"/>
      <c r="Z44" s="753"/>
      <c r="AA44" s="753"/>
      <c r="AB44" s="753"/>
      <c r="AC44" s="753"/>
      <c r="AD44" s="753"/>
      <c r="AE44" s="754"/>
      <c r="AF44" s="755"/>
      <c r="AG44" s="756"/>
      <c r="AH44" s="756"/>
      <c r="AI44" s="756"/>
      <c r="AJ44" s="757"/>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30"/>
    </row>
    <row r="45" spans="1:131" ht="26.25" customHeight="1">
      <c r="A45" s="238">
        <v>18</v>
      </c>
      <c r="B45" s="749"/>
      <c r="C45" s="750"/>
      <c r="D45" s="750"/>
      <c r="E45" s="750"/>
      <c r="F45" s="750"/>
      <c r="G45" s="750"/>
      <c r="H45" s="750"/>
      <c r="I45" s="750"/>
      <c r="J45" s="750"/>
      <c r="K45" s="750"/>
      <c r="L45" s="750"/>
      <c r="M45" s="750"/>
      <c r="N45" s="750"/>
      <c r="O45" s="750"/>
      <c r="P45" s="751"/>
      <c r="Q45" s="752"/>
      <c r="R45" s="753"/>
      <c r="S45" s="753"/>
      <c r="T45" s="753"/>
      <c r="U45" s="753"/>
      <c r="V45" s="753"/>
      <c r="W45" s="753"/>
      <c r="X45" s="753"/>
      <c r="Y45" s="753"/>
      <c r="Z45" s="753"/>
      <c r="AA45" s="753"/>
      <c r="AB45" s="753"/>
      <c r="AC45" s="753"/>
      <c r="AD45" s="753"/>
      <c r="AE45" s="754"/>
      <c r="AF45" s="755"/>
      <c r="AG45" s="756"/>
      <c r="AH45" s="756"/>
      <c r="AI45" s="756"/>
      <c r="AJ45" s="757"/>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30"/>
    </row>
    <row r="46" spans="1:131" ht="26.25" customHeight="1">
      <c r="A46" s="238">
        <v>19</v>
      </c>
      <c r="B46" s="749"/>
      <c r="C46" s="750"/>
      <c r="D46" s="750"/>
      <c r="E46" s="750"/>
      <c r="F46" s="750"/>
      <c r="G46" s="750"/>
      <c r="H46" s="750"/>
      <c r="I46" s="750"/>
      <c r="J46" s="750"/>
      <c r="K46" s="750"/>
      <c r="L46" s="750"/>
      <c r="M46" s="750"/>
      <c r="N46" s="750"/>
      <c r="O46" s="750"/>
      <c r="P46" s="751"/>
      <c r="Q46" s="752"/>
      <c r="R46" s="753"/>
      <c r="S46" s="753"/>
      <c r="T46" s="753"/>
      <c r="U46" s="753"/>
      <c r="V46" s="753"/>
      <c r="W46" s="753"/>
      <c r="X46" s="753"/>
      <c r="Y46" s="753"/>
      <c r="Z46" s="753"/>
      <c r="AA46" s="753"/>
      <c r="AB46" s="753"/>
      <c r="AC46" s="753"/>
      <c r="AD46" s="753"/>
      <c r="AE46" s="754"/>
      <c r="AF46" s="755"/>
      <c r="AG46" s="756"/>
      <c r="AH46" s="756"/>
      <c r="AI46" s="756"/>
      <c r="AJ46" s="757"/>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30"/>
    </row>
    <row r="47" spans="1:131" ht="26.25" customHeight="1">
      <c r="A47" s="238">
        <v>20</v>
      </c>
      <c r="B47" s="749"/>
      <c r="C47" s="750"/>
      <c r="D47" s="750"/>
      <c r="E47" s="750"/>
      <c r="F47" s="750"/>
      <c r="G47" s="750"/>
      <c r="H47" s="750"/>
      <c r="I47" s="750"/>
      <c r="J47" s="750"/>
      <c r="K47" s="750"/>
      <c r="L47" s="750"/>
      <c r="M47" s="750"/>
      <c r="N47" s="750"/>
      <c r="O47" s="750"/>
      <c r="P47" s="751"/>
      <c r="Q47" s="752"/>
      <c r="R47" s="753"/>
      <c r="S47" s="753"/>
      <c r="T47" s="753"/>
      <c r="U47" s="753"/>
      <c r="V47" s="753"/>
      <c r="W47" s="753"/>
      <c r="X47" s="753"/>
      <c r="Y47" s="753"/>
      <c r="Z47" s="753"/>
      <c r="AA47" s="753"/>
      <c r="AB47" s="753"/>
      <c r="AC47" s="753"/>
      <c r="AD47" s="753"/>
      <c r="AE47" s="754"/>
      <c r="AF47" s="755"/>
      <c r="AG47" s="756"/>
      <c r="AH47" s="756"/>
      <c r="AI47" s="756"/>
      <c r="AJ47" s="757"/>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30"/>
    </row>
    <row r="48" spans="1:131" ht="26.25" customHeight="1">
      <c r="A48" s="238">
        <v>21</v>
      </c>
      <c r="B48" s="749"/>
      <c r="C48" s="750"/>
      <c r="D48" s="750"/>
      <c r="E48" s="750"/>
      <c r="F48" s="750"/>
      <c r="G48" s="750"/>
      <c r="H48" s="750"/>
      <c r="I48" s="750"/>
      <c r="J48" s="750"/>
      <c r="K48" s="750"/>
      <c r="L48" s="750"/>
      <c r="M48" s="750"/>
      <c r="N48" s="750"/>
      <c r="O48" s="750"/>
      <c r="P48" s="751"/>
      <c r="Q48" s="752"/>
      <c r="R48" s="753"/>
      <c r="S48" s="753"/>
      <c r="T48" s="753"/>
      <c r="U48" s="753"/>
      <c r="V48" s="753"/>
      <c r="W48" s="753"/>
      <c r="X48" s="753"/>
      <c r="Y48" s="753"/>
      <c r="Z48" s="753"/>
      <c r="AA48" s="753"/>
      <c r="AB48" s="753"/>
      <c r="AC48" s="753"/>
      <c r="AD48" s="753"/>
      <c r="AE48" s="754"/>
      <c r="AF48" s="755"/>
      <c r="AG48" s="756"/>
      <c r="AH48" s="756"/>
      <c r="AI48" s="756"/>
      <c r="AJ48" s="757"/>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30"/>
    </row>
    <row r="49" spans="1:131" ht="26.25" customHeight="1">
      <c r="A49" s="238">
        <v>22</v>
      </c>
      <c r="B49" s="749"/>
      <c r="C49" s="750"/>
      <c r="D49" s="750"/>
      <c r="E49" s="750"/>
      <c r="F49" s="750"/>
      <c r="G49" s="750"/>
      <c r="H49" s="750"/>
      <c r="I49" s="750"/>
      <c r="J49" s="750"/>
      <c r="K49" s="750"/>
      <c r="L49" s="750"/>
      <c r="M49" s="750"/>
      <c r="N49" s="750"/>
      <c r="O49" s="750"/>
      <c r="P49" s="751"/>
      <c r="Q49" s="752"/>
      <c r="R49" s="753"/>
      <c r="S49" s="753"/>
      <c r="T49" s="753"/>
      <c r="U49" s="753"/>
      <c r="V49" s="753"/>
      <c r="W49" s="753"/>
      <c r="X49" s="753"/>
      <c r="Y49" s="753"/>
      <c r="Z49" s="753"/>
      <c r="AA49" s="753"/>
      <c r="AB49" s="753"/>
      <c r="AC49" s="753"/>
      <c r="AD49" s="753"/>
      <c r="AE49" s="754"/>
      <c r="AF49" s="755"/>
      <c r="AG49" s="756"/>
      <c r="AH49" s="756"/>
      <c r="AI49" s="756"/>
      <c r="AJ49" s="757"/>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30"/>
    </row>
    <row r="50" spans="1:131" ht="26.25" customHeight="1">
      <c r="A50" s="238">
        <v>23</v>
      </c>
      <c r="B50" s="749"/>
      <c r="C50" s="750"/>
      <c r="D50" s="750"/>
      <c r="E50" s="750"/>
      <c r="F50" s="750"/>
      <c r="G50" s="750"/>
      <c r="H50" s="750"/>
      <c r="I50" s="750"/>
      <c r="J50" s="750"/>
      <c r="K50" s="750"/>
      <c r="L50" s="750"/>
      <c r="M50" s="750"/>
      <c r="N50" s="750"/>
      <c r="O50" s="750"/>
      <c r="P50" s="751"/>
      <c r="Q50" s="835"/>
      <c r="R50" s="836"/>
      <c r="S50" s="836"/>
      <c r="T50" s="836"/>
      <c r="U50" s="836"/>
      <c r="V50" s="836"/>
      <c r="W50" s="836"/>
      <c r="X50" s="836"/>
      <c r="Y50" s="836"/>
      <c r="Z50" s="836"/>
      <c r="AA50" s="836"/>
      <c r="AB50" s="836"/>
      <c r="AC50" s="836"/>
      <c r="AD50" s="836"/>
      <c r="AE50" s="837"/>
      <c r="AF50" s="755"/>
      <c r="AG50" s="756"/>
      <c r="AH50" s="756"/>
      <c r="AI50" s="756"/>
      <c r="AJ50" s="757"/>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30"/>
    </row>
    <row r="51" spans="1:131" ht="26.25" customHeight="1">
      <c r="A51" s="238">
        <v>24</v>
      </c>
      <c r="B51" s="749"/>
      <c r="C51" s="750"/>
      <c r="D51" s="750"/>
      <c r="E51" s="750"/>
      <c r="F51" s="750"/>
      <c r="G51" s="750"/>
      <c r="H51" s="750"/>
      <c r="I51" s="750"/>
      <c r="J51" s="750"/>
      <c r="K51" s="750"/>
      <c r="L51" s="750"/>
      <c r="M51" s="750"/>
      <c r="N51" s="750"/>
      <c r="O51" s="750"/>
      <c r="P51" s="751"/>
      <c r="Q51" s="835"/>
      <c r="R51" s="836"/>
      <c r="S51" s="836"/>
      <c r="T51" s="836"/>
      <c r="U51" s="836"/>
      <c r="V51" s="836"/>
      <c r="W51" s="836"/>
      <c r="X51" s="836"/>
      <c r="Y51" s="836"/>
      <c r="Z51" s="836"/>
      <c r="AA51" s="836"/>
      <c r="AB51" s="836"/>
      <c r="AC51" s="836"/>
      <c r="AD51" s="836"/>
      <c r="AE51" s="837"/>
      <c r="AF51" s="755"/>
      <c r="AG51" s="756"/>
      <c r="AH51" s="756"/>
      <c r="AI51" s="756"/>
      <c r="AJ51" s="757"/>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30"/>
    </row>
    <row r="52" spans="1:131" ht="26.25" customHeight="1">
      <c r="A52" s="238">
        <v>25</v>
      </c>
      <c r="B52" s="749"/>
      <c r="C52" s="750"/>
      <c r="D52" s="750"/>
      <c r="E52" s="750"/>
      <c r="F52" s="750"/>
      <c r="G52" s="750"/>
      <c r="H52" s="750"/>
      <c r="I52" s="750"/>
      <c r="J52" s="750"/>
      <c r="K52" s="750"/>
      <c r="L52" s="750"/>
      <c r="M52" s="750"/>
      <c r="N52" s="750"/>
      <c r="O52" s="750"/>
      <c r="P52" s="751"/>
      <c r="Q52" s="835"/>
      <c r="R52" s="836"/>
      <c r="S52" s="836"/>
      <c r="T52" s="836"/>
      <c r="U52" s="836"/>
      <c r="V52" s="836"/>
      <c r="W52" s="836"/>
      <c r="X52" s="836"/>
      <c r="Y52" s="836"/>
      <c r="Z52" s="836"/>
      <c r="AA52" s="836"/>
      <c r="AB52" s="836"/>
      <c r="AC52" s="836"/>
      <c r="AD52" s="836"/>
      <c r="AE52" s="837"/>
      <c r="AF52" s="755"/>
      <c r="AG52" s="756"/>
      <c r="AH52" s="756"/>
      <c r="AI52" s="756"/>
      <c r="AJ52" s="757"/>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30"/>
    </row>
    <row r="53" spans="1:131" ht="26.25" customHeight="1">
      <c r="A53" s="238">
        <v>26</v>
      </c>
      <c r="B53" s="749"/>
      <c r="C53" s="750"/>
      <c r="D53" s="750"/>
      <c r="E53" s="750"/>
      <c r="F53" s="750"/>
      <c r="G53" s="750"/>
      <c r="H53" s="750"/>
      <c r="I53" s="750"/>
      <c r="J53" s="750"/>
      <c r="K53" s="750"/>
      <c r="L53" s="750"/>
      <c r="M53" s="750"/>
      <c r="N53" s="750"/>
      <c r="O53" s="750"/>
      <c r="P53" s="751"/>
      <c r="Q53" s="835"/>
      <c r="R53" s="836"/>
      <c r="S53" s="836"/>
      <c r="T53" s="836"/>
      <c r="U53" s="836"/>
      <c r="V53" s="836"/>
      <c r="W53" s="836"/>
      <c r="X53" s="836"/>
      <c r="Y53" s="836"/>
      <c r="Z53" s="836"/>
      <c r="AA53" s="836"/>
      <c r="AB53" s="836"/>
      <c r="AC53" s="836"/>
      <c r="AD53" s="836"/>
      <c r="AE53" s="837"/>
      <c r="AF53" s="755"/>
      <c r="AG53" s="756"/>
      <c r="AH53" s="756"/>
      <c r="AI53" s="756"/>
      <c r="AJ53" s="757"/>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30"/>
    </row>
    <row r="54" spans="1:131" ht="26.25" customHeight="1">
      <c r="A54" s="238">
        <v>27</v>
      </c>
      <c r="B54" s="749"/>
      <c r="C54" s="750"/>
      <c r="D54" s="750"/>
      <c r="E54" s="750"/>
      <c r="F54" s="750"/>
      <c r="G54" s="750"/>
      <c r="H54" s="750"/>
      <c r="I54" s="750"/>
      <c r="J54" s="750"/>
      <c r="K54" s="750"/>
      <c r="L54" s="750"/>
      <c r="M54" s="750"/>
      <c r="N54" s="750"/>
      <c r="O54" s="750"/>
      <c r="P54" s="751"/>
      <c r="Q54" s="835"/>
      <c r="R54" s="836"/>
      <c r="S54" s="836"/>
      <c r="T54" s="836"/>
      <c r="U54" s="836"/>
      <c r="V54" s="836"/>
      <c r="W54" s="836"/>
      <c r="X54" s="836"/>
      <c r="Y54" s="836"/>
      <c r="Z54" s="836"/>
      <c r="AA54" s="836"/>
      <c r="AB54" s="836"/>
      <c r="AC54" s="836"/>
      <c r="AD54" s="836"/>
      <c r="AE54" s="837"/>
      <c r="AF54" s="755"/>
      <c r="AG54" s="756"/>
      <c r="AH54" s="756"/>
      <c r="AI54" s="756"/>
      <c r="AJ54" s="757"/>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30"/>
    </row>
    <row r="55" spans="1:131" ht="26.25" customHeight="1">
      <c r="A55" s="238">
        <v>28</v>
      </c>
      <c r="B55" s="749"/>
      <c r="C55" s="750"/>
      <c r="D55" s="750"/>
      <c r="E55" s="750"/>
      <c r="F55" s="750"/>
      <c r="G55" s="750"/>
      <c r="H55" s="750"/>
      <c r="I55" s="750"/>
      <c r="J55" s="750"/>
      <c r="K55" s="750"/>
      <c r="L55" s="750"/>
      <c r="M55" s="750"/>
      <c r="N55" s="750"/>
      <c r="O55" s="750"/>
      <c r="P55" s="751"/>
      <c r="Q55" s="835"/>
      <c r="R55" s="836"/>
      <c r="S55" s="836"/>
      <c r="T55" s="836"/>
      <c r="U55" s="836"/>
      <c r="V55" s="836"/>
      <c r="W55" s="836"/>
      <c r="X55" s="836"/>
      <c r="Y55" s="836"/>
      <c r="Z55" s="836"/>
      <c r="AA55" s="836"/>
      <c r="AB55" s="836"/>
      <c r="AC55" s="836"/>
      <c r="AD55" s="836"/>
      <c r="AE55" s="837"/>
      <c r="AF55" s="755"/>
      <c r="AG55" s="756"/>
      <c r="AH55" s="756"/>
      <c r="AI55" s="756"/>
      <c r="AJ55" s="757"/>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30"/>
    </row>
    <row r="56" spans="1:131" ht="26.25" customHeight="1">
      <c r="A56" s="238">
        <v>29</v>
      </c>
      <c r="B56" s="749"/>
      <c r="C56" s="750"/>
      <c r="D56" s="750"/>
      <c r="E56" s="750"/>
      <c r="F56" s="750"/>
      <c r="G56" s="750"/>
      <c r="H56" s="750"/>
      <c r="I56" s="750"/>
      <c r="J56" s="750"/>
      <c r="K56" s="750"/>
      <c r="L56" s="750"/>
      <c r="M56" s="750"/>
      <c r="N56" s="750"/>
      <c r="O56" s="750"/>
      <c r="P56" s="751"/>
      <c r="Q56" s="835"/>
      <c r="R56" s="836"/>
      <c r="S56" s="836"/>
      <c r="T56" s="836"/>
      <c r="U56" s="836"/>
      <c r="V56" s="836"/>
      <c r="W56" s="836"/>
      <c r="X56" s="836"/>
      <c r="Y56" s="836"/>
      <c r="Z56" s="836"/>
      <c r="AA56" s="836"/>
      <c r="AB56" s="836"/>
      <c r="AC56" s="836"/>
      <c r="AD56" s="836"/>
      <c r="AE56" s="837"/>
      <c r="AF56" s="755"/>
      <c r="AG56" s="756"/>
      <c r="AH56" s="756"/>
      <c r="AI56" s="756"/>
      <c r="AJ56" s="757"/>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30"/>
    </row>
    <row r="57" spans="1:131" ht="26.25" customHeight="1">
      <c r="A57" s="238">
        <v>30</v>
      </c>
      <c r="B57" s="749"/>
      <c r="C57" s="750"/>
      <c r="D57" s="750"/>
      <c r="E57" s="750"/>
      <c r="F57" s="750"/>
      <c r="G57" s="750"/>
      <c r="H57" s="750"/>
      <c r="I57" s="750"/>
      <c r="J57" s="750"/>
      <c r="K57" s="750"/>
      <c r="L57" s="750"/>
      <c r="M57" s="750"/>
      <c r="N57" s="750"/>
      <c r="O57" s="750"/>
      <c r="P57" s="751"/>
      <c r="Q57" s="835"/>
      <c r="R57" s="836"/>
      <c r="S57" s="836"/>
      <c r="T57" s="836"/>
      <c r="U57" s="836"/>
      <c r="V57" s="836"/>
      <c r="W57" s="836"/>
      <c r="X57" s="836"/>
      <c r="Y57" s="836"/>
      <c r="Z57" s="836"/>
      <c r="AA57" s="836"/>
      <c r="AB57" s="836"/>
      <c r="AC57" s="836"/>
      <c r="AD57" s="836"/>
      <c r="AE57" s="837"/>
      <c r="AF57" s="755"/>
      <c r="AG57" s="756"/>
      <c r="AH57" s="756"/>
      <c r="AI57" s="756"/>
      <c r="AJ57" s="757"/>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30"/>
    </row>
    <row r="58" spans="1:131" ht="26.25" customHeight="1">
      <c r="A58" s="238">
        <v>31</v>
      </c>
      <c r="B58" s="749"/>
      <c r="C58" s="750"/>
      <c r="D58" s="750"/>
      <c r="E58" s="750"/>
      <c r="F58" s="750"/>
      <c r="G58" s="750"/>
      <c r="H58" s="750"/>
      <c r="I58" s="750"/>
      <c r="J58" s="750"/>
      <c r="K58" s="750"/>
      <c r="L58" s="750"/>
      <c r="M58" s="750"/>
      <c r="N58" s="750"/>
      <c r="O58" s="750"/>
      <c r="P58" s="751"/>
      <c r="Q58" s="835"/>
      <c r="R58" s="836"/>
      <c r="S58" s="836"/>
      <c r="T58" s="836"/>
      <c r="U58" s="836"/>
      <c r="V58" s="836"/>
      <c r="W58" s="836"/>
      <c r="X58" s="836"/>
      <c r="Y58" s="836"/>
      <c r="Z58" s="836"/>
      <c r="AA58" s="836"/>
      <c r="AB58" s="836"/>
      <c r="AC58" s="836"/>
      <c r="AD58" s="836"/>
      <c r="AE58" s="837"/>
      <c r="AF58" s="755"/>
      <c r="AG58" s="756"/>
      <c r="AH58" s="756"/>
      <c r="AI58" s="756"/>
      <c r="AJ58" s="757"/>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30"/>
    </row>
    <row r="59" spans="1:131" ht="26.25" customHeight="1">
      <c r="A59" s="238">
        <v>32</v>
      </c>
      <c r="B59" s="749"/>
      <c r="C59" s="750"/>
      <c r="D59" s="750"/>
      <c r="E59" s="750"/>
      <c r="F59" s="750"/>
      <c r="G59" s="750"/>
      <c r="H59" s="750"/>
      <c r="I59" s="750"/>
      <c r="J59" s="750"/>
      <c r="K59" s="750"/>
      <c r="L59" s="750"/>
      <c r="M59" s="750"/>
      <c r="N59" s="750"/>
      <c r="O59" s="750"/>
      <c r="P59" s="751"/>
      <c r="Q59" s="835"/>
      <c r="R59" s="836"/>
      <c r="S59" s="836"/>
      <c r="T59" s="836"/>
      <c r="U59" s="836"/>
      <c r="V59" s="836"/>
      <c r="W59" s="836"/>
      <c r="X59" s="836"/>
      <c r="Y59" s="836"/>
      <c r="Z59" s="836"/>
      <c r="AA59" s="836"/>
      <c r="AB59" s="836"/>
      <c r="AC59" s="836"/>
      <c r="AD59" s="836"/>
      <c r="AE59" s="837"/>
      <c r="AF59" s="755"/>
      <c r="AG59" s="756"/>
      <c r="AH59" s="756"/>
      <c r="AI59" s="756"/>
      <c r="AJ59" s="757"/>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30"/>
    </row>
    <row r="60" spans="1:131" ht="26.25" customHeight="1">
      <c r="A60" s="238">
        <v>33</v>
      </c>
      <c r="B60" s="749"/>
      <c r="C60" s="750"/>
      <c r="D60" s="750"/>
      <c r="E60" s="750"/>
      <c r="F60" s="750"/>
      <c r="G60" s="750"/>
      <c r="H60" s="750"/>
      <c r="I60" s="750"/>
      <c r="J60" s="750"/>
      <c r="K60" s="750"/>
      <c r="L60" s="750"/>
      <c r="M60" s="750"/>
      <c r="N60" s="750"/>
      <c r="O60" s="750"/>
      <c r="P60" s="751"/>
      <c r="Q60" s="835"/>
      <c r="R60" s="836"/>
      <c r="S60" s="836"/>
      <c r="T60" s="836"/>
      <c r="U60" s="836"/>
      <c r="V60" s="836"/>
      <c r="W60" s="836"/>
      <c r="X60" s="836"/>
      <c r="Y60" s="836"/>
      <c r="Z60" s="836"/>
      <c r="AA60" s="836"/>
      <c r="AB60" s="836"/>
      <c r="AC60" s="836"/>
      <c r="AD60" s="836"/>
      <c r="AE60" s="837"/>
      <c r="AF60" s="755"/>
      <c r="AG60" s="756"/>
      <c r="AH60" s="756"/>
      <c r="AI60" s="756"/>
      <c r="AJ60" s="757"/>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30"/>
    </row>
    <row r="61" spans="1:131" ht="26.25" customHeight="1" thickBot="1">
      <c r="A61" s="238">
        <v>34</v>
      </c>
      <c r="B61" s="749"/>
      <c r="C61" s="750"/>
      <c r="D61" s="750"/>
      <c r="E61" s="750"/>
      <c r="F61" s="750"/>
      <c r="G61" s="750"/>
      <c r="H61" s="750"/>
      <c r="I61" s="750"/>
      <c r="J61" s="750"/>
      <c r="K61" s="750"/>
      <c r="L61" s="750"/>
      <c r="M61" s="750"/>
      <c r="N61" s="750"/>
      <c r="O61" s="750"/>
      <c r="P61" s="751"/>
      <c r="Q61" s="835"/>
      <c r="R61" s="836"/>
      <c r="S61" s="836"/>
      <c r="T61" s="836"/>
      <c r="U61" s="836"/>
      <c r="V61" s="836"/>
      <c r="W61" s="836"/>
      <c r="X61" s="836"/>
      <c r="Y61" s="836"/>
      <c r="Z61" s="836"/>
      <c r="AA61" s="836"/>
      <c r="AB61" s="836"/>
      <c r="AC61" s="836"/>
      <c r="AD61" s="836"/>
      <c r="AE61" s="837"/>
      <c r="AF61" s="755"/>
      <c r="AG61" s="756"/>
      <c r="AH61" s="756"/>
      <c r="AI61" s="756"/>
      <c r="AJ61" s="757"/>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30"/>
    </row>
    <row r="62" spans="1:131" ht="26.25" customHeight="1">
      <c r="A62" s="238">
        <v>35</v>
      </c>
      <c r="B62" s="749"/>
      <c r="C62" s="750"/>
      <c r="D62" s="750"/>
      <c r="E62" s="750"/>
      <c r="F62" s="750"/>
      <c r="G62" s="750"/>
      <c r="H62" s="750"/>
      <c r="I62" s="750"/>
      <c r="J62" s="750"/>
      <c r="K62" s="750"/>
      <c r="L62" s="750"/>
      <c r="M62" s="750"/>
      <c r="N62" s="750"/>
      <c r="O62" s="750"/>
      <c r="P62" s="751"/>
      <c r="Q62" s="835"/>
      <c r="R62" s="836"/>
      <c r="S62" s="836"/>
      <c r="T62" s="836"/>
      <c r="U62" s="836"/>
      <c r="V62" s="836"/>
      <c r="W62" s="836"/>
      <c r="X62" s="836"/>
      <c r="Y62" s="836"/>
      <c r="Z62" s="836"/>
      <c r="AA62" s="836"/>
      <c r="AB62" s="836"/>
      <c r="AC62" s="836"/>
      <c r="AD62" s="836"/>
      <c r="AE62" s="837"/>
      <c r="AF62" s="755"/>
      <c r="AG62" s="756"/>
      <c r="AH62" s="756"/>
      <c r="AI62" s="756"/>
      <c r="AJ62" s="757"/>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423</v>
      </c>
      <c r="BK62" s="806"/>
      <c r="BL62" s="806"/>
      <c r="BM62" s="806"/>
      <c r="BN62" s="807"/>
      <c r="BO62" s="241"/>
      <c r="BP62" s="241"/>
      <c r="BQ62" s="238">
        <v>56</v>
      </c>
      <c r="BR62" s="239"/>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30"/>
    </row>
    <row r="63" spans="1:131" ht="26.25" customHeight="1" thickBot="1">
      <c r="A63" s="240" t="s">
        <v>397</v>
      </c>
      <c r="B63" s="789" t="s">
        <v>424</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2299</v>
      </c>
      <c r="AG63" s="844"/>
      <c r="AH63" s="844"/>
      <c r="AI63" s="844"/>
      <c r="AJ63" s="845"/>
      <c r="AK63" s="846"/>
      <c r="AL63" s="841"/>
      <c r="AM63" s="841"/>
      <c r="AN63" s="841"/>
      <c r="AO63" s="841"/>
      <c r="AP63" s="844">
        <v>6563</v>
      </c>
      <c r="AQ63" s="844"/>
      <c r="AR63" s="844"/>
      <c r="AS63" s="844"/>
      <c r="AT63" s="844"/>
      <c r="AU63" s="844">
        <v>3444</v>
      </c>
      <c r="AV63" s="844"/>
      <c r="AW63" s="844"/>
      <c r="AX63" s="844"/>
      <c r="AY63" s="844"/>
      <c r="AZ63" s="848"/>
      <c r="BA63" s="848"/>
      <c r="BB63" s="848"/>
      <c r="BC63" s="848"/>
      <c r="BD63" s="848"/>
      <c r="BE63" s="849"/>
      <c r="BF63" s="849"/>
      <c r="BG63" s="849"/>
      <c r="BH63" s="849"/>
      <c r="BI63" s="850"/>
      <c r="BJ63" s="851" t="s">
        <v>399</v>
      </c>
      <c r="BK63" s="852"/>
      <c r="BL63" s="852"/>
      <c r="BM63" s="852"/>
      <c r="BN63" s="853"/>
      <c r="BO63" s="241"/>
      <c r="BP63" s="241"/>
      <c r="BQ63" s="238">
        <v>57</v>
      </c>
      <c r="BR63" s="239"/>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30"/>
    </row>
    <row r="65" spans="1:131" ht="26.25" customHeight="1" thickBot="1">
      <c r="A65" s="232" t="s">
        <v>425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30"/>
    </row>
    <row r="66" spans="1:131" ht="26.25" customHeight="1">
      <c r="A66" s="729" t="s">
        <v>426</v>
      </c>
      <c r="B66" s="730"/>
      <c r="C66" s="730"/>
      <c r="D66" s="730"/>
      <c r="E66" s="730"/>
      <c r="F66" s="730"/>
      <c r="G66" s="730"/>
      <c r="H66" s="730"/>
      <c r="I66" s="730"/>
      <c r="J66" s="730"/>
      <c r="K66" s="730"/>
      <c r="L66" s="730"/>
      <c r="M66" s="730"/>
      <c r="N66" s="730"/>
      <c r="O66" s="730"/>
      <c r="P66" s="731"/>
      <c r="Q66" s="725" t="s">
        <v>427</v>
      </c>
      <c r="R66" s="721"/>
      <c r="S66" s="721"/>
      <c r="T66" s="721"/>
      <c r="U66" s="722"/>
      <c r="V66" s="725" t="s">
        <v>428</v>
      </c>
      <c r="W66" s="721"/>
      <c r="X66" s="721"/>
      <c r="Y66" s="721"/>
      <c r="Z66" s="722"/>
      <c r="AA66" s="725" t="s">
        <v>429</v>
      </c>
      <c r="AB66" s="721"/>
      <c r="AC66" s="721"/>
      <c r="AD66" s="721"/>
      <c r="AE66" s="722"/>
      <c r="AF66" s="854" t="s">
        <v>430</v>
      </c>
      <c r="AG66" s="815"/>
      <c r="AH66" s="815"/>
      <c r="AI66" s="815"/>
      <c r="AJ66" s="855"/>
      <c r="AK66" s="725" t="s">
        <v>431</v>
      </c>
      <c r="AL66" s="730"/>
      <c r="AM66" s="730"/>
      <c r="AN66" s="730"/>
      <c r="AO66" s="731"/>
      <c r="AP66" s="725" t="s">
        <v>432</v>
      </c>
      <c r="AQ66" s="721"/>
      <c r="AR66" s="721"/>
      <c r="AS66" s="721"/>
      <c r="AT66" s="722"/>
      <c r="AU66" s="725" t="s">
        <v>433</v>
      </c>
      <c r="AV66" s="721"/>
      <c r="AW66" s="721"/>
      <c r="AX66" s="721"/>
      <c r="AY66" s="722"/>
      <c r="AZ66" s="725" t="s">
        <v>383</v>
      </c>
      <c r="BA66" s="721"/>
      <c r="BB66" s="721"/>
      <c r="BC66" s="721"/>
      <c r="BD66" s="727"/>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c r="A67" s="732"/>
      <c r="B67" s="733"/>
      <c r="C67" s="733"/>
      <c r="D67" s="733"/>
      <c r="E67" s="733"/>
      <c r="F67" s="733"/>
      <c r="G67" s="733"/>
      <c r="H67" s="733"/>
      <c r="I67" s="733"/>
      <c r="J67" s="733"/>
      <c r="K67" s="733"/>
      <c r="L67" s="733"/>
      <c r="M67" s="733"/>
      <c r="N67" s="733"/>
      <c r="O67" s="733"/>
      <c r="P67" s="734"/>
      <c r="Q67" s="726"/>
      <c r="R67" s="723"/>
      <c r="S67" s="723"/>
      <c r="T67" s="723"/>
      <c r="U67" s="724"/>
      <c r="V67" s="726"/>
      <c r="W67" s="723"/>
      <c r="X67" s="723"/>
      <c r="Y67" s="723"/>
      <c r="Z67" s="724"/>
      <c r="AA67" s="726"/>
      <c r="AB67" s="723"/>
      <c r="AC67" s="723"/>
      <c r="AD67" s="723"/>
      <c r="AE67" s="724"/>
      <c r="AF67" s="856"/>
      <c r="AG67" s="818"/>
      <c r="AH67" s="818"/>
      <c r="AI67" s="818"/>
      <c r="AJ67" s="857"/>
      <c r="AK67" s="858"/>
      <c r="AL67" s="733"/>
      <c r="AM67" s="733"/>
      <c r="AN67" s="733"/>
      <c r="AO67" s="734"/>
      <c r="AP67" s="726"/>
      <c r="AQ67" s="723"/>
      <c r="AR67" s="723"/>
      <c r="AS67" s="723"/>
      <c r="AT67" s="724"/>
      <c r="AU67" s="726"/>
      <c r="AV67" s="723"/>
      <c r="AW67" s="723"/>
      <c r="AX67" s="723"/>
      <c r="AY67" s="724"/>
      <c r="AZ67" s="726"/>
      <c r="BA67" s="723"/>
      <c r="BB67" s="723"/>
      <c r="BC67" s="723"/>
      <c r="BD67" s="728"/>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c r="A68" s="236">
        <v>1</v>
      </c>
      <c r="B68" s="869" t="s">
        <v>604</v>
      </c>
      <c r="C68" s="870"/>
      <c r="D68" s="870"/>
      <c r="E68" s="870"/>
      <c r="F68" s="870"/>
      <c r="G68" s="870"/>
      <c r="H68" s="870"/>
      <c r="I68" s="870"/>
      <c r="J68" s="870"/>
      <c r="K68" s="870"/>
      <c r="L68" s="870"/>
      <c r="M68" s="870"/>
      <c r="N68" s="870"/>
      <c r="O68" s="870"/>
      <c r="P68" s="871"/>
      <c r="Q68" s="872">
        <v>851</v>
      </c>
      <c r="R68" s="866"/>
      <c r="S68" s="866"/>
      <c r="T68" s="866"/>
      <c r="U68" s="866"/>
      <c r="V68" s="866">
        <v>803</v>
      </c>
      <c r="W68" s="866"/>
      <c r="X68" s="866"/>
      <c r="Y68" s="866"/>
      <c r="Z68" s="866"/>
      <c r="AA68" s="866">
        <v>48</v>
      </c>
      <c r="AB68" s="866"/>
      <c r="AC68" s="866"/>
      <c r="AD68" s="866"/>
      <c r="AE68" s="866"/>
      <c r="AF68" s="866">
        <v>48</v>
      </c>
      <c r="AG68" s="866"/>
      <c r="AH68" s="866"/>
      <c r="AI68" s="866"/>
      <c r="AJ68" s="866"/>
      <c r="AK68" s="866" t="s">
        <v>538</v>
      </c>
      <c r="AL68" s="866"/>
      <c r="AM68" s="866"/>
      <c r="AN68" s="866"/>
      <c r="AO68" s="866"/>
      <c r="AP68" s="866" t="s">
        <v>538</v>
      </c>
      <c r="AQ68" s="866"/>
      <c r="AR68" s="866"/>
      <c r="AS68" s="866"/>
      <c r="AT68" s="866"/>
      <c r="AU68" s="866" t="s">
        <v>538</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c r="A69" s="238">
        <v>2</v>
      </c>
      <c r="B69" s="873" t="s">
        <v>605</v>
      </c>
      <c r="C69" s="874"/>
      <c r="D69" s="874"/>
      <c r="E69" s="874"/>
      <c r="F69" s="874"/>
      <c r="G69" s="874"/>
      <c r="H69" s="874"/>
      <c r="I69" s="874"/>
      <c r="J69" s="874"/>
      <c r="K69" s="874"/>
      <c r="L69" s="874"/>
      <c r="M69" s="874"/>
      <c r="N69" s="874"/>
      <c r="O69" s="874"/>
      <c r="P69" s="875"/>
      <c r="Q69" s="876">
        <v>828</v>
      </c>
      <c r="R69" s="830"/>
      <c r="S69" s="830"/>
      <c r="T69" s="830"/>
      <c r="U69" s="830"/>
      <c r="V69" s="830">
        <v>816</v>
      </c>
      <c r="W69" s="830"/>
      <c r="X69" s="830"/>
      <c r="Y69" s="830"/>
      <c r="Z69" s="830"/>
      <c r="AA69" s="830">
        <v>12</v>
      </c>
      <c r="AB69" s="830"/>
      <c r="AC69" s="830"/>
      <c r="AD69" s="830"/>
      <c r="AE69" s="830"/>
      <c r="AF69" s="830">
        <v>12</v>
      </c>
      <c r="AG69" s="830"/>
      <c r="AH69" s="830"/>
      <c r="AI69" s="830"/>
      <c r="AJ69" s="830"/>
      <c r="AK69" s="830" t="s">
        <v>538</v>
      </c>
      <c r="AL69" s="830"/>
      <c r="AM69" s="830"/>
      <c r="AN69" s="830"/>
      <c r="AO69" s="830"/>
      <c r="AP69" s="830" t="s">
        <v>538</v>
      </c>
      <c r="AQ69" s="830"/>
      <c r="AR69" s="830"/>
      <c r="AS69" s="830"/>
      <c r="AT69" s="830"/>
      <c r="AU69" s="830" t="s">
        <v>538</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c r="A70" s="238">
        <v>3</v>
      </c>
      <c r="B70" s="873" t="s">
        <v>606</v>
      </c>
      <c r="C70" s="874"/>
      <c r="D70" s="874"/>
      <c r="E70" s="874"/>
      <c r="F70" s="874"/>
      <c r="G70" s="874"/>
      <c r="H70" s="874"/>
      <c r="I70" s="874"/>
      <c r="J70" s="874"/>
      <c r="K70" s="874"/>
      <c r="L70" s="874"/>
      <c r="M70" s="874"/>
      <c r="N70" s="874"/>
      <c r="O70" s="874"/>
      <c r="P70" s="875"/>
      <c r="Q70" s="876">
        <v>224</v>
      </c>
      <c r="R70" s="830"/>
      <c r="S70" s="830"/>
      <c r="T70" s="830"/>
      <c r="U70" s="830"/>
      <c r="V70" s="830">
        <v>221</v>
      </c>
      <c r="W70" s="830"/>
      <c r="X70" s="830"/>
      <c r="Y70" s="830"/>
      <c r="Z70" s="830"/>
      <c r="AA70" s="830">
        <v>3</v>
      </c>
      <c r="AB70" s="830"/>
      <c r="AC70" s="830"/>
      <c r="AD70" s="830"/>
      <c r="AE70" s="830"/>
      <c r="AF70" s="830">
        <v>3</v>
      </c>
      <c r="AG70" s="830"/>
      <c r="AH70" s="830"/>
      <c r="AI70" s="830"/>
      <c r="AJ70" s="830"/>
      <c r="AK70" s="830" t="s">
        <v>538</v>
      </c>
      <c r="AL70" s="830"/>
      <c r="AM70" s="830"/>
      <c r="AN70" s="830"/>
      <c r="AO70" s="830"/>
      <c r="AP70" s="830" t="s">
        <v>538</v>
      </c>
      <c r="AQ70" s="830"/>
      <c r="AR70" s="830"/>
      <c r="AS70" s="830"/>
      <c r="AT70" s="830"/>
      <c r="AU70" s="830" t="s">
        <v>538</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c r="A71" s="238">
        <v>4</v>
      </c>
      <c r="B71" s="873" t="s">
        <v>607</v>
      </c>
      <c r="C71" s="874"/>
      <c r="D71" s="874"/>
      <c r="E71" s="874"/>
      <c r="F71" s="874"/>
      <c r="G71" s="874"/>
      <c r="H71" s="874"/>
      <c r="I71" s="874"/>
      <c r="J71" s="874"/>
      <c r="K71" s="874"/>
      <c r="L71" s="874"/>
      <c r="M71" s="874"/>
      <c r="N71" s="874"/>
      <c r="O71" s="874"/>
      <c r="P71" s="875"/>
      <c r="Q71" s="876">
        <v>11899</v>
      </c>
      <c r="R71" s="830"/>
      <c r="S71" s="830"/>
      <c r="T71" s="830"/>
      <c r="U71" s="830"/>
      <c r="V71" s="830">
        <v>10876</v>
      </c>
      <c r="W71" s="830"/>
      <c r="X71" s="830"/>
      <c r="Y71" s="830"/>
      <c r="Z71" s="830"/>
      <c r="AA71" s="830">
        <v>1023</v>
      </c>
      <c r="AB71" s="830"/>
      <c r="AC71" s="830"/>
      <c r="AD71" s="830"/>
      <c r="AE71" s="830"/>
      <c r="AF71" s="830">
        <v>1023</v>
      </c>
      <c r="AG71" s="830"/>
      <c r="AH71" s="830"/>
      <c r="AI71" s="830"/>
      <c r="AJ71" s="830"/>
      <c r="AK71" s="830" t="s">
        <v>538</v>
      </c>
      <c r="AL71" s="830"/>
      <c r="AM71" s="830"/>
      <c r="AN71" s="830"/>
      <c r="AO71" s="830"/>
      <c r="AP71" s="830" t="s">
        <v>538</v>
      </c>
      <c r="AQ71" s="830"/>
      <c r="AR71" s="830"/>
      <c r="AS71" s="830"/>
      <c r="AT71" s="830"/>
      <c r="AU71" s="830" t="s">
        <v>538</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c r="A72" s="238">
        <v>5</v>
      </c>
      <c r="B72" s="873" t="s">
        <v>608</v>
      </c>
      <c r="C72" s="874"/>
      <c r="D72" s="874"/>
      <c r="E72" s="874"/>
      <c r="F72" s="874"/>
      <c r="G72" s="874"/>
      <c r="H72" s="874"/>
      <c r="I72" s="874"/>
      <c r="J72" s="874"/>
      <c r="K72" s="874"/>
      <c r="L72" s="874"/>
      <c r="M72" s="874"/>
      <c r="N72" s="874"/>
      <c r="O72" s="874"/>
      <c r="P72" s="875"/>
      <c r="Q72" s="876">
        <v>12</v>
      </c>
      <c r="R72" s="830"/>
      <c r="S72" s="830"/>
      <c r="T72" s="830"/>
      <c r="U72" s="830"/>
      <c r="V72" s="830">
        <v>11</v>
      </c>
      <c r="W72" s="830"/>
      <c r="X72" s="830"/>
      <c r="Y72" s="830"/>
      <c r="Z72" s="830"/>
      <c r="AA72" s="830">
        <v>1</v>
      </c>
      <c r="AB72" s="830"/>
      <c r="AC72" s="830"/>
      <c r="AD72" s="830"/>
      <c r="AE72" s="830"/>
      <c r="AF72" s="830">
        <v>1</v>
      </c>
      <c r="AG72" s="830"/>
      <c r="AH72" s="830"/>
      <c r="AI72" s="830"/>
      <c r="AJ72" s="830"/>
      <c r="AK72" s="830" t="s">
        <v>538</v>
      </c>
      <c r="AL72" s="830"/>
      <c r="AM72" s="830"/>
      <c r="AN72" s="830"/>
      <c r="AO72" s="830"/>
      <c r="AP72" s="830" t="s">
        <v>538</v>
      </c>
      <c r="AQ72" s="830"/>
      <c r="AR72" s="830"/>
      <c r="AS72" s="830"/>
      <c r="AT72" s="830"/>
      <c r="AU72" s="830" t="s">
        <v>538</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c r="A73" s="238">
        <v>6</v>
      </c>
      <c r="B73" s="873" t="s">
        <v>609</v>
      </c>
      <c r="C73" s="874"/>
      <c r="D73" s="874"/>
      <c r="E73" s="874"/>
      <c r="F73" s="874"/>
      <c r="G73" s="874"/>
      <c r="H73" s="874"/>
      <c r="I73" s="874"/>
      <c r="J73" s="874"/>
      <c r="K73" s="874"/>
      <c r="L73" s="874"/>
      <c r="M73" s="874"/>
      <c r="N73" s="874"/>
      <c r="O73" s="874"/>
      <c r="P73" s="875"/>
      <c r="Q73" s="876">
        <v>560</v>
      </c>
      <c r="R73" s="830"/>
      <c r="S73" s="830"/>
      <c r="T73" s="830"/>
      <c r="U73" s="830"/>
      <c r="V73" s="830">
        <v>328</v>
      </c>
      <c r="W73" s="830"/>
      <c r="X73" s="830"/>
      <c r="Y73" s="830"/>
      <c r="Z73" s="830"/>
      <c r="AA73" s="830">
        <v>232</v>
      </c>
      <c r="AB73" s="830"/>
      <c r="AC73" s="830"/>
      <c r="AD73" s="830"/>
      <c r="AE73" s="830"/>
      <c r="AF73" s="830">
        <v>232</v>
      </c>
      <c r="AG73" s="830"/>
      <c r="AH73" s="830"/>
      <c r="AI73" s="830"/>
      <c r="AJ73" s="830"/>
      <c r="AK73" s="830" t="s">
        <v>538</v>
      </c>
      <c r="AL73" s="830"/>
      <c r="AM73" s="830"/>
      <c r="AN73" s="830"/>
      <c r="AO73" s="830"/>
      <c r="AP73" s="830" t="s">
        <v>538</v>
      </c>
      <c r="AQ73" s="830"/>
      <c r="AR73" s="830"/>
      <c r="AS73" s="830"/>
      <c r="AT73" s="830"/>
      <c r="AU73" s="830" t="s">
        <v>538</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c r="A74" s="238">
        <v>7</v>
      </c>
      <c r="B74" s="873" t="s">
        <v>610</v>
      </c>
      <c r="C74" s="874"/>
      <c r="D74" s="874"/>
      <c r="E74" s="874"/>
      <c r="F74" s="874"/>
      <c r="G74" s="874"/>
      <c r="H74" s="874"/>
      <c r="I74" s="874"/>
      <c r="J74" s="874"/>
      <c r="K74" s="874"/>
      <c r="L74" s="874"/>
      <c r="M74" s="874"/>
      <c r="N74" s="874"/>
      <c r="O74" s="874"/>
      <c r="P74" s="875"/>
      <c r="Q74" s="876">
        <v>843822</v>
      </c>
      <c r="R74" s="830"/>
      <c r="S74" s="830"/>
      <c r="T74" s="830"/>
      <c r="U74" s="830"/>
      <c r="V74" s="830">
        <v>825694</v>
      </c>
      <c r="W74" s="830"/>
      <c r="X74" s="830"/>
      <c r="Y74" s="830"/>
      <c r="Z74" s="830"/>
      <c r="AA74" s="830">
        <v>18128</v>
      </c>
      <c r="AB74" s="830"/>
      <c r="AC74" s="830"/>
      <c r="AD74" s="830"/>
      <c r="AE74" s="830"/>
      <c r="AF74" s="830">
        <v>18128</v>
      </c>
      <c r="AG74" s="830"/>
      <c r="AH74" s="830"/>
      <c r="AI74" s="830"/>
      <c r="AJ74" s="830"/>
      <c r="AK74" s="830">
        <v>9864</v>
      </c>
      <c r="AL74" s="830"/>
      <c r="AM74" s="830"/>
      <c r="AN74" s="830"/>
      <c r="AO74" s="830"/>
      <c r="AP74" s="830" t="s">
        <v>538</v>
      </c>
      <c r="AQ74" s="830"/>
      <c r="AR74" s="830"/>
      <c r="AS74" s="830"/>
      <c r="AT74" s="830"/>
      <c r="AU74" s="830" t="s">
        <v>538</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c r="A88" s="240" t="s">
        <v>397</v>
      </c>
      <c r="B88" s="789" t="s">
        <v>434</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19447</v>
      </c>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397</v>
      </c>
      <c r="BR102" s="789" t="s">
        <v>435</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436</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437</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438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17" t="s">
        <v>440</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441</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c r="A109" s="912" t="s">
        <v>442</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443</v>
      </c>
      <c r="AB109" s="893"/>
      <c r="AC109" s="893"/>
      <c r="AD109" s="893"/>
      <c r="AE109" s="894"/>
      <c r="AF109" s="892" t="s">
        <v>444</v>
      </c>
      <c r="AG109" s="893"/>
      <c r="AH109" s="893"/>
      <c r="AI109" s="893"/>
      <c r="AJ109" s="894"/>
      <c r="AK109" s="892" t="s">
        <v>313</v>
      </c>
      <c r="AL109" s="893"/>
      <c r="AM109" s="893"/>
      <c r="AN109" s="893"/>
      <c r="AO109" s="894"/>
      <c r="AP109" s="892" t="s">
        <v>445</v>
      </c>
      <c r="AQ109" s="893"/>
      <c r="AR109" s="893"/>
      <c r="AS109" s="893"/>
      <c r="AT109" s="895"/>
      <c r="AU109" s="912" t="s">
        <v>442</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443</v>
      </c>
      <c r="BR109" s="893"/>
      <c r="BS109" s="893"/>
      <c r="BT109" s="893"/>
      <c r="BU109" s="894"/>
      <c r="BV109" s="892" t="s">
        <v>444</v>
      </c>
      <c r="BW109" s="893"/>
      <c r="BX109" s="893"/>
      <c r="BY109" s="893"/>
      <c r="BZ109" s="894"/>
      <c r="CA109" s="892" t="s">
        <v>313</v>
      </c>
      <c r="CB109" s="893"/>
      <c r="CC109" s="893"/>
      <c r="CD109" s="893"/>
      <c r="CE109" s="894"/>
      <c r="CF109" s="913" t="s">
        <v>445</v>
      </c>
      <c r="CG109" s="913"/>
      <c r="CH109" s="913"/>
      <c r="CI109" s="913"/>
      <c r="CJ109" s="913"/>
      <c r="CK109" s="892" t="s">
        <v>446</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443</v>
      </c>
      <c r="DH109" s="893"/>
      <c r="DI109" s="893"/>
      <c r="DJ109" s="893"/>
      <c r="DK109" s="894"/>
      <c r="DL109" s="892" t="s">
        <v>444</v>
      </c>
      <c r="DM109" s="893"/>
      <c r="DN109" s="893"/>
      <c r="DO109" s="893"/>
      <c r="DP109" s="894"/>
      <c r="DQ109" s="892" t="s">
        <v>313</v>
      </c>
      <c r="DR109" s="893"/>
      <c r="DS109" s="893"/>
      <c r="DT109" s="893"/>
      <c r="DU109" s="894"/>
      <c r="DV109" s="892" t="s">
        <v>445</v>
      </c>
      <c r="DW109" s="893"/>
      <c r="DX109" s="893"/>
      <c r="DY109" s="893"/>
      <c r="DZ109" s="895"/>
    </row>
    <row r="110" spans="1:131" s="230" customFormat="1" ht="26.25" customHeight="1">
      <c r="A110" s="896" t="s">
        <v>447</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1377130</v>
      </c>
      <c r="AB110" s="900"/>
      <c r="AC110" s="900"/>
      <c r="AD110" s="900"/>
      <c r="AE110" s="901"/>
      <c r="AF110" s="902">
        <v>1444312</v>
      </c>
      <c r="AG110" s="900"/>
      <c r="AH110" s="900"/>
      <c r="AI110" s="900"/>
      <c r="AJ110" s="901"/>
      <c r="AK110" s="902">
        <v>1515709</v>
      </c>
      <c r="AL110" s="900"/>
      <c r="AM110" s="900"/>
      <c r="AN110" s="900"/>
      <c r="AO110" s="901"/>
      <c r="AP110" s="903">
        <v>29.8</v>
      </c>
      <c r="AQ110" s="904"/>
      <c r="AR110" s="904"/>
      <c r="AS110" s="904"/>
      <c r="AT110" s="905"/>
      <c r="AU110" s="906" t="s">
        <v>74</v>
      </c>
      <c r="AV110" s="907"/>
      <c r="AW110" s="907"/>
      <c r="AX110" s="907"/>
      <c r="AY110" s="907"/>
      <c r="AZ110" s="929" t="s">
        <v>448</v>
      </c>
      <c r="BA110" s="897"/>
      <c r="BB110" s="897"/>
      <c r="BC110" s="897"/>
      <c r="BD110" s="897"/>
      <c r="BE110" s="897"/>
      <c r="BF110" s="897"/>
      <c r="BG110" s="897"/>
      <c r="BH110" s="897"/>
      <c r="BI110" s="897"/>
      <c r="BJ110" s="897"/>
      <c r="BK110" s="897"/>
      <c r="BL110" s="897"/>
      <c r="BM110" s="897"/>
      <c r="BN110" s="897"/>
      <c r="BO110" s="897"/>
      <c r="BP110" s="898"/>
      <c r="BQ110" s="930">
        <v>15201793</v>
      </c>
      <c r="BR110" s="931"/>
      <c r="BS110" s="931"/>
      <c r="BT110" s="931"/>
      <c r="BU110" s="931"/>
      <c r="BV110" s="931">
        <v>14820187</v>
      </c>
      <c r="BW110" s="931"/>
      <c r="BX110" s="931"/>
      <c r="BY110" s="931"/>
      <c r="BZ110" s="931"/>
      <c r="CA110" s="931">
        <v>14173220</v>
      </c>
      <c r="CB110" s="931"/>
      <c r="CC110" s="931"/>
      <c r="CD110" s="931"/>
      <c r="CE110" s="931"/>
      <c r="CF110" s="944">
        <v>278.8</v>
      </c>
      <c r="CG110" s="945"/>
      <c r="CH110" s="945"/>
      <c r="CI110" s="945"/>
      <c r="CJ110" s="945"/>
      <c r="CK110" s="946" t="s">
        <v>449</v>
      </c>
      <c r="CL110" s="947"/>
      <c r="CM110" s="929" t="s">
        <v>450</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451</v>
      </c>
      <c r="DH110" s="931"/>
      <c r="DI110" s="931"/>
      <c r="DJ110" s="931"/>
      <c r="DK110" s="931"/>
      <c r="DL110" s="931" t="s">
        <v>452</v>
      </c>
      <c r="DM110" s="931"/>
      <c r="DN110" s="931"/>
      <c r="DO110" s="931"/>
      <c r="DP110" s="931"/>
      <c r="DQ110" s="931" t="s">
        <v>452</v>
      </c>
      <c r="DR110" s="931"/>
      <c r="DS110" s="931"/>
      <c r="DT110" s="931"/>
      <c r="DU110" s="931"/>
      <c r="DV110" s="932" t="s">
        <v>451</v>
      </c>
      <c r="DW110" s="932"/>
      <c r="DX110" s="932"/>
      <c r="DY110" s="932"/>
      <c r="DZ110" s="933"/>
    </row>
    <row r="111" spans="1:131" s="230" customFormat="1" ht="26.25" customHeight="1">
      <c r="A111" s="934" t="s">
        <v>453</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452</v>
      </c>
      <c r="AB111" s="938"/>
      <c r="AC111" s="938"/>
      <c r="AD111" s="938"/>
      <c r="AE111" s="939"/>
      <c r="AF111" s="940" t="s">
        <v>399</v>
      </c>
      <c r="AG111" s="938"/>
      <c r="AH111" s="938"/>
      <c r="AI111" s="938"/>
      <c r="AJ111" s="939"/>
      <c r="AK111" s="940" t="s">
        <v>454</v>
      </c>
      <c r="AL111" s="938"/>
      <c r="AM111" s="938"/>
      <c r="AN111" s="938"/>
      <c r="AO111" s="939"/>
      <c r="AP111" s="941" t="s">
        <v>454</v>
      </c>
      <c r="AQ111" s="942"/>
      <c r="AR111" s="942"/>
      <c r="AS111" s="942"/>
      <c r="AT111" s="943"/>
      <c r="AU111" s="908"/>
      <c r="AV111" s="909"/>
      <c r="AW111" s="909"/>
      <c r="AX111" s="909"/>
      <c r="AY111" s="909"/>
      <c r="AZ111" s="922" t="s">
        <v>455</v>
      </c>
      <c r="BA111" s="923"/>
      <c r="BB111" s="923"/>
      <c r="BC111" s="923"/>
      <c r="BD111" s="923"/>
      <c r="BE111" s="923"/>
      <c r="BF111" s="923"/>
      <c r="BG111" s="923"/>
      <c r="BH111" s="923"/>
      <c r="BI111" s="923"/>
      <c r="BJ111" s="923"/>
      <c r="BK111" s="923"/>
      <c r="BL111" s="923"/>
      <c r="BM111" s="923"/>
      <c r="BN111" s="923"/>
      <c r="BO111" s="923"/>
      <c r="BP111" s="924"/>
      <c r="BQ111" s="925">
        <v>1359</v>
      </c>
      <c r="BR111" s="926"/>
      <c r="BS111" s="926"/>
      <c r="BT111" s="926"/>
      <c r="BU111" s="926"/>
      <c r="BV111" s="926">
        <v>887</v>
      </c>
      <c r="BW111" s="926"/>
      <c r="BX111" s="926"/>
      <c r="BY111" s="926"/>
      <c r="BZ111" s="926"/>
      <c r="CA111" s="926">
        <v>423</v>
      </c>
      <c r="CB111" s="926"/>
      <c r="CC111" s="926"/>
      <c r="CD111" s="926"/>
      <c r="CE111" s="926"/>
      <c r="CF111" s="920">
        <v>0</v>
      </c>
      <c r="CG111" s="921"/>
      <c r="CH111" s="921"/>
      <c r="CI111" s="921"/>
      <c r="CJ111" s="921"/>
      <c r="CK111" s="948"/>
      <c r="CL111" s="949"/>
      <c r="CM111" s="922" t="s">
        <v>456</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457</v>
      </c>
      <c r="DH111" s="926"/>
      <c r="DI111" s="926"/>
      <c r="DJ111" s="926"/>
      <c r="DK111" s="926"/>
      <c r="DL111" s="926" t="s">
        <v>454</v>
      </c>
      <c r="DM111" s="926"/>
      <c r="DN111" s="926"/>
      <c r="DO111" s="926"/>
      <c r="DP111" s="926"/>
      <c r="DQ111" s="926" t="s">
        <v>454</v>
      </c>
      <c r="DR111" s="926"/>
      <c r="DS111" s="926"/>
      <c r="DT111" s="926"/>
      <c r="DU111" s="926"/>
      <c r="DV111" s="927" t="s">
        <v>454</v>
      </c>
      <c r="DW111" s="927"/>
      <c r="DX111" s="927"/>
      <c r="DY111" s="927"/>
      <c r="DZ111" s="928"/>
    </row>
    <row r="112" spans="1:131" s="230" customFormat="1" ht="26.25" customHeight="1">
      <c r="A112" s="952" t="s">
        <v>458</v>
      </c>
      <c r="B112" s="953"/>
      <c r="C112" s="923" t="s">
        <v>459</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399</v>
      </c>
      <c r="AB112" s="959"/>
      <c r="AC112" s="959"/>
      <c r="AD112" s="959"/>
      <c r="AE112" s="960"/>
      <c r="AF112" s="961" t="s">
        <v>399</v>
      </c>
      <c r="AG112" s="959"/>
      <c r="AH112" s="959"/>
      <c r="AI112" s="959"/>
      <c r="AJ112" s="960"/>
      <c r="AK112" s="961" t="s">
        <v>457</v>
      </c>
      <c r="AL112" s="959"/>
      <c r="AM112" s="959"/>
      <c r="AN112" s="959"/>
      <c r="AO112" s="960"/>
      <c r="AP112" s="962" t="s">
        <v>399</v>
      </c>
      <c r="AQ112" s="963"/>
      <c r="AR112" s="963"/>
      <c r="AS112" s="963"/>
      <c r="AT112" s="964"/>
      <c r="AU112" s="908"/>
      <c r="AV112" s="909"/>
      <c r="AW112" s="909"/>
      <c r="AX112" s="909"/>
      <c r="AY112" s="909"/>
      <c r="AZ112" s="922" t="s">
        <v>460</v>
      </c>
      <c r="BA112" s="923"/>
      <c r="BB112" s="923"/>
      <c r="BC112" s="923"/>
      <c r="BD112" s="923"/>
      <c r="BE112" s="923"/>
      <c r="BF112" s="923"/>
      <c r="BG112" s="923"/>
      <c r="BH112" s="923"/>
      <c r="BI112" s="923"/>
      <c r="BJ112" s="923"/>
      <c r="BK112" s="923"/>
      <c r="BL112" s="923"/>
      <c r="BM112" s="923"/>
      <c r="BN112" s="923"/>
      <c r="BO112" s="923"/>
      <c r="BP112" s="924"/>
      <c r="BQ112" s="925">
        <v>4103243</v>
      </c>
      <c r="BR112" s="926"/>
      <c r="BS112" s="926"/>
      <c r="BT112" s="926"/>
      <c r="BU112" s="926"/>
      <c r="BV112" s="926">
        <v>3672280</v>
      </c>
      <c r="BW112" s="926"/>
      <c r="BX112" s="926"/>
      <c r="BY112" s="926"/>
      <c r="BZ112" s="926"/>
      <c r="CA112" s="926">
        <v>3444559</v>
      </c>
      <c r="CB112" s="926"/>
      <c r="CC112" s="926"/>
      <c r="CD112" s="926"/>
      <c r="CE112" s="926"/>
      <c r="CF112" s="920">
        <v>67.8</v>
      </c>
      <c r="CG112" s="921"/>
      <c r="CH112" s="921"/>
      <c r="CI112" s="921"/>
      <c r="CJ112" s="921"/>
      <c r="CK112" s="948"/>
      <c r="CL112" s="949"/>
      <c r="CM112" s="922" t="s">
        <v>461</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399</v>
      </c>
      <c r="DH112" s="926"/>
      <c r="DI112" s="926"/>
      <c r="DJ112" s="926"/>
      <c r="DK112" s="926"/>
      <c r="DL112" s="926" t="s">
        <v>399</v>
      </c>
      <c r="DM112" s="926"/>
      <c r="DN112" s="926"/>
      <c r="DO112" s="926"/>
      <c r="DP112" s="926"/>
      <c r="DQ112" s="926" t="s">
        <v>454</v>
      </c>
      <c r="DR112" s="926"/>
      <c r="DS112" s="926"/>
      <c r="DT112" s="926"/>
      <c r="DU112" s="926"/>
      <c r="DV112" s="927" t="s">
        <v>399</v>
      </c>
      <c r="DW112" s="927"/>
      <c r="DX112" s="927"/>
      <c r="DY112" s="927"/>
      <c r="DZ112" s="928"/>
    </row>
    <row r="113" spans="1:130" s="230" customFormat="1" ht="26.25" customHeight="1">
      <c r="A113" s="954"/>
      <c r="B113" s="955"/>
      <c r="C113" s="923" t="s">
        <v>462</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464179</v>
      </c>
      <c r="AB113" s="938"/>
      <c r="AC113" s="938"/>
      <c r="AD113" s="938"/>
      <c r="AE113" s="939"/>
      <c r="AF113" s="940">
        <v>467919</v>
      </c>
      <c r="AG113" s="938"/>
      <c r="AH113" s="938"/>
      <c r="AI113" s="938"/>
      <c r="AJ113" s="939"/>
      <c r="AK113" s="940">
        <v>499464</v>
      </c>
      <c r="AL113" s="938"/>
      <c r="AM113" s="938"/>
      <c r="AN113" s="938"/>
      <c r="AO113" s="939"/>
      <c r="AP113" s="941">
        <v>9.8000000000000007</v>
      </c>
      <c r="AQ113" s="942"/>
      <c r="AR113" s="942"/>
      <c r="AS113" s="942"/>
      <c r="AT113" s="943"/>
      <c r="AU113" s="908"/>
      <c r="AV113" s="909"/>
      <c r="AW113" s="909"/>
      <c r="AX113" s="909"/>
      <c r="AY113" s="909"/>
      <c r="AZ113" s="922" t="s">
        <v>463</v>
      </c>
      <c r="BA113" s="923"/>
      <c r="BB113" s="923"/>
      <c r="BC113" s="923"/>
      <c r="BD113" s="923"/>
      <c r="BE113" s="923"/>
      <c r="BF113" s="923"/>
      <c r="BG113" s="923"/>
      <c r="BH113" s="923"/>
      <c r="BI113" s="923"/>
      <c r="BJ113" s="923"/>
      <c r="BK113" s="923"/>
      <c r="BL113" s="923"/>
      <c r="BM113" s="923"/>
      <c r="BN113" s="923"/>
      <c r="BO113" s="923"/>
      <c r="BP113" s="924"/>
      <c r="BQ113" s="925">
        <v>1816</v>
      </c>
      <c r="BR113" s="926"/>
      <c r="BS113" s="926"/>
      <c r="BT113" s="926"/>
      <c r="BU113" s="926"/>
      <c r="BV113" s="926">
        <v>1362</v>
      </c>
      <c r="BW113" s="926"/>
      <c r="BX113" s="926"/>
      <c r="BY113" s="926"/>
      <c r="BZ113" s="926"/>
      <c r="CA113" s="926">
        <v>908</v>
      </c>
      <c r="CB113" s="926"/>
      <c r="CC113" s="926"/>
      <c r="CD113" s="926"/>
      <c r="CE113" s="926"/>
      <c r="CF113" s="920">
        <v>0</v>
      </c>
      <c r="CG113" s="921"/>
      <c r="CH113" s="921"/>
      <c r="CI113" s="921"/>
      <c r="CJ113" s="921"/>
      <c r="CK113" s="948"/>
      <c r="CL113" s="949"/>
      <c r="CM113" s="922" t="s">
        <v>464</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451</v>
      </c>
      <c r="DH113" s="959"/>
      <c r="DI113" s="959"/>
      <c r="DJ113" s="959"/>
      <c r="DK113" s="960"/>
      <c r="DL113" s="961" t="s">
        <v>454</v>
      </c>
      <c r="DM113" s="959"/>
      <c r="DN113" s="959"/>
      <c r="DO113" s="959"/>
      <c r="DP113" s="960"/>
      <c r="DQ113" s="961" t="s">
        <v>399</v>
      </c>
      <c r="DR113" s="959"/>
      <c r="DS113" s="959"/>
      <c r="DT113" s="959"/>
      <c r="DU113" s="960"/>
      <c r="DV113" s="962" t="s">
        <v>454</v>
      </c>
      <c r="DW113" s="963"/>
      <c r="DX113" s="963"/>
      <c r="DY113" s="963"/>
      <c r="DZ113" s="964"/>
    </row>
    <row r="114" spans="1:130" s="230" customFormat="1" ht="26.25" customHeight="1">
      <c r="A114" s="954"/>
      <c r="B114" s="955"/>
      <c r="C114" s="923" t="s">
        <v>465</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472</v>
      </c>
      <c r="AB114" s="959"/>
      <c r="AC114" s="959"/>
      <c r="AD114" s="959"/>
      <c r="AE114" s="960"/>
      <c r="AF114" s="961">
        <v>468</v>
      </c>
      <c r="AG114" s="959"/>
      <c r="AH114" s="959"/>
      <c r="AI114" s="959"/>
      <c r="AJ114" s="960"/>
      <c r="AK114" s="961">
        <v>470</v>
      </c>
      <c r="AL114" s="959"/>
      <c r="AM114" s="959"/>
      <c r="AN114" s="959"/>
      <c r="AO114" s="960"/>
      <c r="AP114" s="962">
        <v>0</v>
      </c>
      <c r="AQ114" s="963"/>
      <c r="AR114" s="963"/>
      <c r="AS114" s="963"/>
      <c r="AT114" s="964"/>
      <c r="AU114" s="908"/>
      <c r="AV114" s="909"/>
      <c r="AW114" s="909"/>
      <c r="AX114" s="909"/>
      <c r="AY114" s="909"/>
      <c r="AZ114" s="922" t="s">
        <v>466</v>
      </c>
      <c r="BA114" s="923"/>
      <c r="BB114" s="923"/>
      <c r="BC114" s="923"/>
      <c r="BD114" s="923"/>
      <c r="BE114" s="923"/>
      <c r="BF114" s="923"/>
      <c r="BG114" s="923"/>
      <c r="BH114" s="923"/>
      <c r="BI114" s="923"/>
      <c r="BJ114" s="923"/>
      <c r="BK114" s="923"/>
      <c r="BL114" s="923"/>
      <c r="BM114" s="923"/>
      <c r="BN114" s="923"/>
      <c r="BO114" s="923"/>
      <c r="BP114" s="924"/>
      <c r="BQ114" s="925">
        <v>1417661</v>
      </c>
      <c r="BR114" s="926"/>
      <c r="BS114" s="926"/>
      <c r="BT114" s="926"/>
      <c r="BU114" s="926"/>
      <c r="BV114" s="926">
        <v>1343596</v>
      </c>
      <c r="BW114" s="926"/>
      <c r="BX114" s="926"/>
      <c r="BY114" s="926"/>
      <c r="BZ114" s="926"/>
      <c r="CA114" s="926">
        <v>1362230</v>
      </c>
      <c r="CB114" s="926"/>
      <c r="CC114" s="926"/>
      <c r="CD114" s="926"/>
      <c r="CE114" s="926"/>
      <c r="CF114" s="920">
        <v>26.8</v>
      </c>
      <c r="CG114" s="921"/>
      <c r="CH114" s="921"/>
      <c r="CI114" s="921"/>
      <c r="CJ114" s="921"/>
      <c r="CK114" s="948"/>
      <c r="CL114" s="949"/>
      <c r="CM114" s="922" t="s">
        <v>467</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454</v>
      </c>
      <c r="DH114" s="959"/>
      <c r="DI114" s="959"/>
      <c r="DJ114" s="959"/>
      <c r="DK114" s="960"/>
      <c r="DL114" s="961" t="s">
        <v>454</v>
      </c>
      <c r="DM114" s="959"/>
      <c r="DN114" s="959"/>
      <c r="DO114" s="959"/>
      <c r="DP114" s="960"/>
      <c r="DQ114" s="961" t="s">
        <v>454</v>
      </c>
      <c r="DR114" s="959"/>
      <c r="DS114" s="959"/>
      <c r="DT114" s="959"/>
      <c r="DU114" s="960"/>
      <c r="DV114" s="962" t="s">
        <v>468</v>
      </c>
      <c r="DW114" s="963"/>
      <c r="DX114" s="963"/>
      <c r="DY114" s="963"/>
      <c r="DZ114" s="964"/>
    </row>
    <row r="115" spans="1:130" s="230" customFormat="1" ht="26.25" customHeight="1">
      <c r="A115" s="954"/>
      <c r="B115" s="955"/>
      <c r="C115" s="923" t="s">
        <v>469</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479</v>
      </c>
      <c r="AB115" s="938"/>
      <c r="AC115" s="938"/>
      <c r="AD115" s="938"/>
      <c r="AE115" s="939"/>
      <c r="AF115" s="940">
        <v>472</v>
      </c>
      <c r="AG115" s="938"/>
      <c r="AH115" s="938"/>
      <c r="AI115" s="938"/>
      <c r="AJ115" s="939"/>
      <c r="AK115" s="940">
        <v>464</v>
      </c>
      <c r="AL115" s="938"/>
      <c r="AM115" s="938"/>
      <c r="AN115" s="938"/>
      <c r="AO115" s="939"/>
      <c r="AP115" s="941">
        <v>0</v>
      </c>
      <c r="AQ115" s="942"/>
      <c r="AR115" s="942"/>
      <c r="AS115" s="942"/>
      <c r="AT115" s="943"/>
      <c r="AU115" s="908"/>
      <c r="AV115" s="909"/>
      <c r="AW115" s="909"/>
      <c r="AX115" s="909"/>
      <c r="AY115" s="909"/>
      <c r="AZ115" s="922" t="s">
        <v>470</v>
      </c>
      <c r="BA115" s="923"/>
      <c r="BB115" s="923"/>
      <c r="BC115" s="923"/>
      <c r="BD115" s="923"/>
      <c r="BE115" s="923"/>
      <c r="BF115" s="923"/>
      <c r="BG115" s="923"/>
      <c r="BH115" s="923"/>
      <c r="BI115" s="923"/>
      <c r="BJ115" s="923"/>
      <c r="BK115" s="923"/>
      <c r="BL115" s="923"/>
      <c r="BM115" s="923"/>
      <c r="BN115" s="923"/>
      <c r="BO115" s="923"/>
      <c r="BP115" s="924"/>
      <c r="BQ115" s="925" t="s">
        <v>454</v>
      </c>
      <c r="BR115" s="926"/>
      <c r="BS115" s="926"/>
      <c r="BT115" s="926"/>
      <c r="BU115" s="926"/>
      <c r="BV115" s="926" t="s">
        <v>399</v>
      </c>
      <c r="BW115" s="926"/>
      <c r="BX115" s="926"/>
      <c r="BY115" s="926"/>
      <c r="BZ115" s="926"/>
      <c r="CA115" s="926" t="s">
        <v>399</v>
      </c>
      <c r="CB115" s="926"/>
      <c r="CC115" s="926"/>
      <c r="CD115" s="926"/>
      <c r="CE115" s="926"/>
      <c r="CF115" s="920" t="s">
        <v>399</v>
      </c>
      <c r="CG115" s="921"/>
      <c r="CH115" s="921"/>
      <c r="CI115" s="921"/>
      <c r="CJ115" s="921"/>
      <c r="CK115" s="948"/>
      <c r="CL115" s="949"/>
      <c r="CM115" s="922" t="s">
        <v>471</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399</v>
      </c>
      <c r="DH115" s="959"/>
      <c r="DI115" s="959"/>
      <c r="DJ115" s="959"/>
      <c r="DK115" s="960"/>
      <c r="DL115" s="961" t="s">
        <v>454</v>
      </c>
      <c r="DM115" s="959"/>
      <c r="DN115" s="959"/>
      <c r="DO115" s="959"/>
      <c r="DP115" s="960"/>
      <c r="DQ115" s="961" t="s">
        <v>452</v>
      </c>
      <c r="DR115" s="959"/>
      <c r="DS115" s="959"/>
      <c r="DT115" s="959"/>
      <c r="DU115" s="960"/>
      <c r="DV115" s="962" t="s">
        <v>454</v>
      </c>
      <c r="DW115" s="963"/>
      <c r="DX115" s="963"/>
      <c r="DY115" s="963"/>
      <c r="DZ115" s="964"/>
    </row>
    <row r="116" spans="1:130" s="230" customFormat="1" ht="26.25" customHeight="1">
      <c r="A116" s="956"/>
      <c r="B116" s="957"/>
      <c r="C116" s="965" t="s">
        <v>472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148</v>
      </c>
      <c r="AB116" s="959"/>
      <c r="AC116" s="959"/>
      <c r="AD116" s="959"/>
      <c r="AE116" s="960"/>
      <c r="AF116" s="961">
        <v>168</v>
      </c>
      <c r="AG116" s="959"/>
      <c r="AH116" s="959"/>
      <c r="AI116" s="959"/>
      <c r="AJ116" s="960"/>
      <c r="AK116" s="961">
        <v>862</v>
      </c>
      <c r="AL116" s="959"/>
      <c r="AM116" s="959"/>
      <c r="AN116" s="959"/>
      <c r="AO116" s="960"/>
      <c r="AP116" s="962">
        <v>0</v>
      </c>
      <c r="AQ116" s="963"/>
      <c r="AR116" s="963"/>
      <c r="AS116" s="963"/>
      <c r="AT116" s="964"/>
      <c r="AU116" s="908"/>
      <c r="AV116" s="909"/>
      <c r="AW116" s="909"/>
      <c r="AX116" s="909"/>
      <c r="AY116" s="909"/>
      <c r="AZ116" s="967" t="s">
        <v>473</v>
      </c>
      <c r="BA116" s="968"/>
      <c r="BB116" s="968"/>
      <c r="BC116" s="968"/>
      <c r="BD116" s="968"/>
      <c r="BE116" s="968"/>
      <c r="BF116" s="968"/>
      <c r="BG116" s="968"/>
      <c r="BH116" s="968"/>
      <c r="BI116" s="968"/>
      <c r="BJ116" s="968"/>
      <c r="BK116" s="968"/>
      <c r="BL116" s="968"/>
      <c r="BM116" s="968"/>
      <c r="BN116" s="968"/>
      <c r="BO116" s="968"/>
      <c r="BP116" s="969"/>
      <c r="BQ116" s="925" t="s">
        <v>451</v>
      </c>
      <c r="BR116" s="926"/>
      <c r="BS116" s="926"/>
      <c r="BT116" s="926"/>
      <c r="BU116" s="926"/>
      <c r="BV116" s="926" t="s">
        <v>454</v>
      </c>
      <c r="BW116" s="926"/>
      <c r="BX116" s="926"/>
      <c r="BY116" s="926"/>
      <c r="BZ116" s="926"/>
      <c r="CA116" s="926" t="s">
        <v>399</v>
      </c>
      <c r="CB116" s="926"/>
      <c r="CC116" s="926"/>
      <c r="CD116" s="926"/>
      <c r="CE116" s="926"/>
      <c r="CF116" s="920" t="s">
        <v>454</v>
      </c>
      <c r="CG116" s="921"/>
      <c r="CH116" s="921"/>
      <c r="CI116" s="921"/>
      <c r="CJ116" s="921"/>
      <c r="CK116" s="948"/>
      <c r="CL116" s="949"/>
      <c r="CM116" s="922" t="s">
        <v>474</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454</v>
      </c>
      <c r="DH116" s="959"/>
      <c r="DI116" s="959"/>
      <c r="DJ116" s="959"/>
      <c r="DK116" s="960"/>
      <c r="DL116" s="961" t="s">
        <v>399</v>
      </c>
      <c r="DM116" s="959"/>
      <c r="DN116" s="959"/>
      <c r="DO116" s="959"/>
      <c r="DP116" s="960"/>
      <c r="DQ116" s="961" t="s">
        <v>468</v>
      </c>
      <c r="DR116" s="959"/>
      <c r="DS116" s="959"/>
      <c r="DT116" s="959"/>
      <c r="DU116" s="960"/>
      <c r="DV116" s="962" t="s">
        <v>454</v>
      </c>
      <c r="DW116" s="963"/>
      <c r="DX116" s="963"/>
      <c r="DY116" s="963"/>
      <c r="DZ116" s="964"/>
    </row>
    <row r="117" spans="1:130" s="230" customFormat="1" ht="26.25" customHeight="1">
      <c r="A117" s="912" t="s">
        <v>189</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475</v>
      </c>
      <c r="Z117" s="894"/>
      <c r="AA117" s="978">
        <v>1842408</v>
      </c>
      <c r="AB117" s="979"/>
      <c r="AC117" s="979"/>
      <c r="AD117" s="979"/>
      <c r="AE117" s="980"/>
      <c r="AF117" s="981">
        <v>1913339</v>
      </c>
      <c r="AG117" s="979"/>
      <c r="AH117" s="979"/>
      <c r="AI117" s="979"/>
      <c r="AJ117" s="980"/>
      <c r="AK117" s="981">
        <v>2016969</v>
      </c>
      <c r="AL117" s="979"/>
      <c r="AM117" s="979"/>
      <c r="AN117" s="979"/>
      <c r="AO117" s="980"/>
      <c r="AP117" s="982"/>
      <c r="AQ117" s="983"/>
      <c r="AR117" s="983"/>
      <c r="AS117" s="983"/>
      <c r="AT117" s="984"/>
      <c r="AU117" s="908"/>
      <c r="AV117" s="909"/>
      <c r="AW117" s="909"/>
      <c r="AX117" s="909"/>
      <c r="AY117" s="909"/>
      <c r="AZ117" s="974" t="s">
        <v>476</v>
      </c>
      <c r="BA117" s="975"/>
      <c r="BB117" s="975"/>
      <c r="BC117" s="975"/>
      <c r="BD117" s="975"/>
      <c r="BE117" s="975"/>
      <c r="BF117" s="975"/>
      <c r="BG117" s="975"/>
      <c r="BH117" s="975"/>
      <c r="BI117" s="975"/>
      <c r="BJ117" s="975"/>
      <c r="BK117" s="975"/>
      <c r="BL117" s="975"/>
      <c r="BM117" s="975"/>
      <c r="BN117" s="975"/>
      <c r="BO117" s="975"/>
      <c r="BP117" s="976"/>
      <c r="BQ117" s="925" t="s">
        <v>399</v>
      </c>
      <c r="BR117" s="926"/>
      <c r="BS117" s="926"/>
      <c r="BT117" s="926"/>
      <c r="BU117" s="926"/>
      <c r="BV117" s="926" t="s">
        <v>399</v>
      </c>
      <c r="BW117" s="926"/>
      <c r="BX117" s="926"/>
      <c r="BY117" s="926"/>
      <c r="BZ117" s="926"/>
      <c r="CA117" s="926" t="s">
        <v>399</v>
      </c>
      <c r="CB117" s="926"/>
      <c r="CC117" s="926"/>
      <c r="CD117" s="926"/>
      <c r="CE117" s="926"/>
      <c r="CF117" s="920" t="s">
        <v>451</v>
      </c>
      <c r="CG117" s="921"/>
      <c r="CH117" s="921"/>
      <c r="CI117" s="921"/>
      <c r="CJ117" s="921"/>
      <c r="CK117" s="948"/>
      <c r="CL117" s="949"/>
      <c r="CM117" s="922" t="s">
        <v>477</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452</v>
      </c>
      <c r="DH117" s="959"/>
      <c r="DI117" s="959"/>
      <c r="DJ117" s="959"/>
      <c r="DK117" s="960"/>
      <c r="DL117" s="961" t="s">
        <v>452</v>
      </c>
      <c r="DM117" s="959"/>
      <c r="DN117" s="959"/>
      <c r="DO117" s="959"/>
      <c r="DP117" s="960"/>
      <c r="DQ117" s="961" t="s">
        <v>399</v>
      </c>
      <c r="DR117" s="959"/>
      <c r="DS117" s="959"/>
      <c r="DT117" s="959"/>
      <c r="DU117" s="960"/>
      <c r="DV117" s="962" t="s">
        <v>451</v>
      </c>
      <c r="DW117" s="963"/>
      <c r="DX117" s="963"/>
      <c r="DY117" s="963"/>
      <c r="DZ117" s="964"/>
    </row>
    <row r="118" spans="1:130" s="230" customFormat="1" ht="26.25" customHeight="1">
      <c r="A118" s="912" t="s">
        <v>446</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443</v>
      </c>
      <c r="AB118" s="893"/>
      <c r="AC118" s="893"/>
      <c r="AD118" s="893"/>
      <c r="AE118" s="894"/>
      <c r="AF118" s="892" t="s">
        <v>444</v>
      </c>
      <c r="AG118" s="893"/>
      <c r="AH118" s="893"/>
      <c r="AI118" s="893"/>
      <c r="AJ118" s="894"/>
      <c r="AK118" s="892" t="s">
        <v>313</v>
      </c>
      <c r="AL118" s="893"/>
      <c r="AM118" s="893"/>
      <c r="AN118" s="893"/>
      <c r="AO118" s="894"/>
      <c r="AP118" s="970" t="s">
        <v>445</v>
      </c>
      <c r="AQ118" s="971"/>
      <c r="AR118" s="971"/>
      <c r="AS118" s="971"/>
      <c r="AT118" s="972"/>
      <c r="AU118" s="908"/>
      <c r="AV118" s="909"/>
      <c r="AW118" s="909"/>
      <c r="AX118" s="909"/>
      <c r="AY118" s="909"/>
      <c r="AZ118" s="973" t="s">
        <v>478</v>
      </c>
      <c r="BA118" s="965"/>
      <c r="BB118" s="965"/>
      <c r="BC118" s="965"/>
      <c r="BD118" s="965"/>
      <c r="BE118" s="965"/>
      <c r="BF118" s="965"/>
      <c r="BG118" s="965"/>
      <c r="BH118" s="965"/>
      <c r="BI118" s="965"/>
      <c r="BJ118" s="965"/>
      <c r="BK118" s="965"/>
      <c r="BL118" s="965"/>
      <c r="BM118" s="965"/>
      <c r="BN118" s="965"/>
      <c r="BO118" s="965"/>
      <c r="BP118" s="966"/>
      <c r="BQ118" s="999" t="s">
        <v>451</v>
      </c>
      <c r="BR118" s="1000"/>
      <c r="BS118" s="1000"/>
      <c r="BT118" s="1000"/>
      <c r="BU118" s="1000"/>
      <c r="BV118" s="1000" t="s">
        <v>399</v>
      </c>
      <c r="BW118" s="1000"/>
      <c r="BX118" s="1000"/>
      <c r="BY118" s="1000"/>
      <c r="BZ118" s="1000"/>
      <c r="CA118" s="1000" t="s">
        <v>451</v>
      </c>
      <c r="CB118" s="1000"/>
      <c r="CC118" s="1000"/>
      <c r="CD118" s="1000"/>
      <c r="CE118" s="1000"/>
      <c r="CF118" s="920" t="s">
        <v>451</v>
      </c>
      <c r="CG118" s="921"/>
      <c r="CH118" s="921"/>
      <c r="CI118" s="921"/>
      <c r="CJ118" s="921"/>
      <c r="CK118" s="948"/>
      <c r="CL118" s="949"/>
      <c r="CM118" s="922" t="s">
        <v>479</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457</v>
      </c>
      <c r="DH118" s="959"/>
      <c r="DI118" s="959"/>
      <c r="DJ118" s="959"/>
      <c r="DK118" s="960"/>
      <c r="DL118" s="961" t="s">
        <v>399</v>
      </c>
      <c r="DM118" s="959"/>
      <c r="DN118" s="959"/>
      <c r="DO118" s="959"/>
      <c r="DP118" s="960"/>
      <c r="DQ118" s="961" t="s">
        <v>451</v>
      </c>
      <c r="DR118" s="959"/>
      <c r="DS118" s="959"/>
      <c r="DT118" s="959"/>
      <c r="DU118" s="960"/>
      <c r="DV118" s="962" t="s">
        <v>399</v>
      </c>
      <c r="DW118" s="963"/>
      <c r="DX118" s="963"/>
      <c r="DY118" s="963"/>
      <c r="DZ118" s="964"/>
    </row>
    <row r="119" spans="1:130" s="230" customFormat="1" ht="26.25" customHeight="1">
      <c r="A119" s="1062" t="s">
        <v>449</v>
      </c>
      <c r="B119" s="947"/>
      <c r="C119" s="929" t="s">
        <v>450</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451</v>
      </c>
      <c r="AB119" s="900"/>
      <c r="AC119" s="900"/>
      <c r="AD119" s="900"/>
      <c r="AE119" s="901"/>
      <c r="AF119" s="902" t="s">
        <v>451</v>
      </c>
      <c r="AG119" s="900"/>
      <c r="AH119" s="900"/>
      <c r="AI119" s="900"/>
      <c r="AJ119" s="901"/>
      <c r="AK119" s="902" t="s">
        <v>451</v>
      </c>
      <c r="AL119" s="900"/>
      <c r="AM119" s="900"/>
      <c r="AN119" s="900"/>
      <c r="AO119" s="901"/>
      <c r="AP119" s="903" t="s">
        <v>399</v>
      </c>
      <c r="AQ119" s="904"/>
      <c r="AR119" s="904"/>
      <c r="AS119" s="904"/>
      <c r="AT119" s="905"/>
      <c r="AU119" s="910"/>
      <c r="AV119" s="911"/>
      <c r="AW119" s="911"/>
      <c r="AX119" s="911"/>
      <c r="AY119" s="911"/>
      <c r="AZ119" s="251" t="s">
        <v>189</v>
      </c>
      <c r="BA119" s="251"/>
      <c r="BB119" s="251"/>
      <c r="BC119" s="251"/>
      <c r="BD119" s="251"/>
      <c r="BE119" s="251"/>
      <c r="BF119" s="251"/>
      <c r="BG119" s="251"/>
      <c r="BH119" s="251"/>
      <c r="BI119" s="251"/>
      <c r="BJ119" s="251"/>
      <c r="BK119" s="251"/>
      <c r="BL119" s="251"/>
      <c r="BM119" s="251"/>
      <c r="BN119" s="251"/>
      <c r="BO119" s="977" t="s">
        <v>480</v>
      </c>
      <c r="BP119" s="1005"/>
      <c r="BQ119" s="999">
        <v>20725872</v>
      </c>
      <c r="BR119" s="1000"/>
      <c r="BS119" s="1000"/>
      <c r="BT119" s="1000"/>
      <c r="BU119" s="1000"/>
      <c r="BV119" s="1000">
        <v>19838312</v>
      </c>
      <c r="BW119" s="1000"/>
      <c r="BX119" s="1000"/>
      <c r="BY119" s="1000"/>
      <c r="BZ119" s="1000"/>
      <c r="CA119" s="1000">
        <v>18981340</v>
      </c>
      <c r="CB119" s="1000"/>
      <c r="CC119" s="1000"/>
      <c r="CD119" s="1000"/>
      <c r="CE119" s="1000"/>
      <c r="CF119" s="1001"/>
      <c r="CG119" s="1002"/>
      <c r="CH119" s="1002"/>
      <c r="CI119" s="1002"/>
      <c r="CJ119" s="1003"/>
      <c r="CK119" s="950"/>
      <c r="CL119" s="951"/>
      <c r="CM119" s="973" t="s">
        <v>481</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1359</v>
      </c>
      <c r="DH119" s="986"/>
      <c r="DI119" s="986"/>
      <c r="DJ119" s="986"/>
      <c r="DK119" s="987"/>
      <c r="DL119" s="985">
        <v>887</v>
      </c>
      <c r="DM119" s="986"/>
      <c r="DN119" s="986"/>
      <c r="DO119" s="986"/>
      <c r="DP119" s="987"/>
      <c r="DQ119" s="985">
        <v>423</v>
      </c>
      <c r="DR119" s="986"/>
      <c r="DS119" s="986"/>
      <c r="DT119" s="986"/>
      <c r="DU119" s="987"/>
      <c r="DV119" s="988">
        <v>0</v>
      </c>
      <c r="DW119" s="989"/>
      <c r="DX119" s="989"/>
      <c r="DY119" s="989"/>
      <c r="DZ119" s="990"/>
    </row>
    <row r="120" spans="1:130" s="230" customFormat="1" ht="26.25" customHeight="1">
      <c r="A120" s="1063"/>
      <c r="B120" s="949"/>
      <c r="C120" s="922" t="s">
        <v>456</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399</v>
      </c>
      <c r="AB120" s="959"/>
      <c r="AC120" s="959"/>
      <c r="AD120" s="959"/>
      <c r="AE120" s="960"/>
      <c r="AF120" s="961" t="s">
        <v>452</v>
      </c>
      <c r="AG120" s="959"/>
      <c r="AH120" s="959"/>
      <c r="AI120" s="959"/>
      <c r="AJ120" s="960"/>
      <c r="AK120" s="961" t="s">
        <v>451</v>
      </c>
      <c r="AL120" s="959"/>
      <c r="AM120" s="959"/>
      <c r="AN120" s="959"/>
      <c r="AO120" s="960"/>
      <c r="AP120" s="962" t="s">
        <v>451</v>
      </c>
      <c r="AQ120" s="963"/>
      <c r="AR120" s="963"/>
      <c r="AS120" s="963"/>
      <c r="AT120" s="964"/>
      <c r="AU120" s="991" t="s">
        <v>482</v>
      </c>
      <c r="AV120" s="992"/>
      <c r="AW120" s="992"/>
      <c r="AX120" s="992"/>
      <c r="AY120" s="993"/>
      <c r="AZ120" s="929" t="s">
        <v>483</v>
      </c>
      <c r="BA120" s="897"/>
      <c r="BB120" s="897"/>
      <c r="BC120" s="897"/>
      <c r="BD120" s="897"/>
      <c r="BE120" s="897"/>
      <c r="BF120" s="897"/>
      <c r="BG120" s="897"/>
      <c r="BH120" s="897"/>
      <c r="BI120" s="897"/>
      <c r="BJ120" s="897"/>
      <c r="BK120" s="897"/>
      <c r="BL120" s="897"/>
      <c r="BM120" s="897"/>
      <c r="BN120" s="897"/>
      <c r="BO120" s="897"/>
      <c r="BP120" s="898"/>
      <c r="BQ120" s="930">
        <v>3444818</v>
      </c>
      <c r="BR120" s="931"/>
      <c r="BS120" s="931"/>
      <c r="BT120" s="931"/>
      <c r="BU120" s="931"/>
      <c r="BV120" s="931">
        <v>3818814</v>
      </c>
      <c r="BW120" s="931"/>
      <c r="BX120" s="931"/>
      <c r="BY120" s="931"/>
      <c r="BZ120" s="931"/>
      <c r="CA120" s="931">
        <v>4186352</v>
      </c>
      <c r="CB120" s="931"/>
      <c r="CC120" s="931"/>
      <c r="CD120" s="931"/>
      <c r="CE120" s="931"/>
      <c r="CF120" s="944">
        <v>82.3</v>
      </c>
      <c r="CG120" s="945"/>
      <c r="CH120" s="945"/>
      <c r="CI120" s="945"/>
      <c r="CJ120" s="945"/>
      <c r="CK120" s="1006" t="s">
        <v>484</v>
      </c>
      <c r="CL120" s="1007"/>
      <c r="CM120" s="1007"/>
      <c r="CN120" s="1007"/>
      <c r="CO120" s="1008"/>
      <c r="CP120" s="1014" t="s">
        <v>416</v>
      </c>
      <c r="CQ120" s="1015"/>
      <c r="CR120" s="1015"/>
      <c r="CS120" s="1015"/>
      <c r="CT120" s="1015"/>
      <c r="CU120" s="1015"/>
      <c r="CV120" s="1015"/>
      <c r="CW120" s="1015"/>
      <c r="CX120" s="1015"/>
      <c r="CY120" s="1015"/>
      <c r="CZ120" s="1015"/>
      <c r="DA120" s="1015"/>
      <c r="DB120" s="1015"/>
      <c r="DC120" s="1015"/>
      <c r="DD120" s="1015"/>
      <c r="DE120" s="1015"/>
      <c r="DF120" s="1016"/>
      <c r="DG120" s="930">
        <v>3351215</v>
      </c>
      <c r="DH120" s="931"/>
      <c r="DI120" s="931"/>
      <c r="DJ120" s="931"/>
      <c r="DK120" s="931"/>
      <c r="DL120" s="931">
        <v>2983158</v>
      </c>
      <c r="DM120" s="931"/>
      <c r="DN120" s="931"/>
      <c r="DO120" s="931"/>
      <c r="DP120" s="931"/>
      <c r="DQ120" s="931">
        <v>2692973</v>
      </c>
      <c r="DR120" s="931"/>
      <c r="DS120" s="931"/>
      <c r="DT120" s="931"/>
      <c r="DU120" s="931"/>
      <c r="DV120" s="932">
        <v>53</v>
      </c>
      <c r="DW120" s="932"/>
      <c r="DX120" s="932"/>
      <c r="DY120" s="932"/>
      <c r="DZ120" s="933"/>
    </row>
    <row r="121" spans="1:130" s="230" customFormat="1" ht="26.25" customHeight="1">
      <c r="A121" s="1063"/>
      <c r="B121" s="949"/>
      <c r="C121" s="974" t="s">
        <v>485</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457</v>
      </c>
      <c r="AB121" s="959"/>
      <c r="AC121" s="959"/>
      <c r="AD121" s="959"/>
      <c r="AE121" s="960"/>
      <c r="AF121" s="961" t="s">
        <v>399</v>
      </c>
      <c r="AG121" s="959"/>
      <c r="AH121" s="959"/>
      <c r="AI121" s="959"/>
      <c r="AJ121" s="960"/>
      <c r="AK121" s="961" t="s">
        <v>457</v>
      </c>
      <c r="AL121" s="959"/>
      <c r="AM121" s="959"/>
      <c r="AN121" s="959"/>
      <c r="AO121" s="960"/>
      <c r="AP121" s="962" t="s">
        <v>468</v>
      </c>
      <c r="AQ121" s="963"/>
      <c r="AR121" s="963"/>
      <c r="AS121" s="963"/>
      <c r="AT121" s="964"/>
      <c r="AU121" s="994"/>
      <c r="AV121" s="995"/>
      <c r="AW121" s="995"/>
      <c r="AX121" s="995"/>
      <c r="AY121" s="996"/>
      <c r="AZ121" s="922" t="s">
        <v>486</v>
      </c>
      <c r="BA121" s="923"/>
      <c r="BB121" s="923"/>
      <c r="BC121" s="923"/>
      <c r="BD121" s="923"/>
      <c r="BE121" s="923"/>
      <c r="BF121" s="923"/>
      <c r="BG121" s="923"/>
      <c r="BH121" s="923"/>
      <c r="BI121" s="923"/>
      <c r="BJ121" s="923"/>
      <c r="BK121" s="923"/>
      <c r="BL121" s="923"/>
      <c r="BM121" s="923"/>
      <c r="BN121" s="923"/>
      <c r="BO121" s="923"/>
      <c r="BP121" s="924"/>
      <c r="BQ121" s="925">
        <v>151946</v>
      </c>
      <c r="BR121" s="926"/>
      <c r="BS121" s="926"/>
      <c r="BT121" s="926"/>
      <c r="BU121" s="926"/>
      <c r="BV121" s="926">
        <v>124832</v>
      </c>
      <c r="BW121" s="926"/>
      <c r="BX121" s="926"/>
      <c r="BY121" s="926"/>
      <c r="BZ121" s="926"/>
      <c r="CA121" s="926">
        <v>1329366</v>
      </c>
      <c r="CB121" s="926"/>
      <c r="CC121" s="926"/>
      <c r="CD121" s="926"/>
      <c r="CE121" s="926"/>
      <c r="CF121" s="920">
        <v>26.1</v>
      </c>
      <c r="CG121" s="921"/>
      <c r="CH121" s="921"/>
      <c r="CI121" s="921"/>
      <c r="CJ121" s="921"/>
      <c r="CK121" s="1009"/>
      <c r="CL121" s="1010"/>
      <c r="CM121" s="1010"/>
      <c r="CN121" s="1010"/>
      <c r="CO121" s="1011"/>
      <c r="CP121" s="1019" t="s">
        <v>487</v>
      </c>
      <c r="CQ121" s="1020"/>
      <c r="CR121" s="1020"/>
      <c r="CS121" s="1020"/>
      <c r="CT121" s="1020"/>
      <c r="CU121" s="1020"/>
      <c r="CV121" s="1020"/>
      <c r="CW121" s="1020"/>
      <c r="CX121" s="1020"/>
      <c r="CY121" s="1020"/>
      <c r="CZ121" s="1020"/>
      <c r="DA121" s="1020"/>
      <c r="DB121" s="1020"/>
      <c r="DC121" s="1020"/>
      <c r="DD121" s="1020"/>
      <c r="DE121" s="1020"/>
      <c r="DF121" s="1021"/>
      <c r="DG121" s="925">
        <v>557686</v>
      </c>
      <c r="DH121" s="926"/>
      <c r="DI121" s="926"/>
      <c r="DJ121" s="926"/>
      <c r="DK121" s="926"/>
      <c r="DL121" s="926">
        <v>524544</v>
      </c>
      <c r="DM121" s="926"/>
      <c r="DN121" s="926"/>
      <c r="DO121" s="926"/>
      <c r="DP121" s="926"/>
      <c r="DQ121" s="926">
        <v>599185</v>
      </c>
      <c r="DR121" s="926"/>
      <c r="DS121" s="926"/>
      <c r="DT121" s="926"/>
      <c r="DU121" s="926"/>
      <c r="DV121" s="927">
        <v>11.8</v>
      </c>
      <c r="DW121" s="927"/>
      <c r="DX121" s="927"/>
      <c r="DY121" s="927"/>
      <c r="DZ121" s="928"/>
    </row>
    <row r="122" spans="1:130" s="230" customFormat="1" ht="26.25" customHeight="1">
      <c r="A122" s="1063"/>
      <c r="B122" s="949"/>
      <c r="C122" s="922" t="s">
        <v>467</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399</v>
      </c>
      <c r="AB122" s="959"/>
      <c r="AC122" s="959"/>
      <c r="AD122" s="959"/>
      <c r="AE122" s="960"/>
      <c r="AF122" s="961" t="s">
        <v>451</v>
      </c>
      <c r="AG122" s="959"/>
      <c r="AH122" s="959"/>
      <c r="AI122" s="959"/>
      <c r="AJ122" s="960"/>
      <c r="AK122" s="961" t="s">
        <v>451</v>
      </c>
      <c r="AL122" s="959"/>
      <c r="AM122" s="959"/>
      <c r="AN122" s="959"/>
      <c r="AO122" s="960"/>
      <c r="AP122" s="962" t="s">
        <v>451</v>
      </c>
      <c r="AQ122" s="963"/>
      <c r="AR122" s="963"/>
      <c r="AS122" s="963"/>
      <c r="AT122" s="964"/>
      <c r="AU122" s="994"/>
      <c r="AV122" s="995"/>
      <c r="AW122" s="995"/>
      <c r="AX122" s="995"/>
      <c r="AY122" s="996"/>
      <c r="AZ122" s="973" t="s">
        <v>488</v>
      </c>
      <c r="BA122" s="965"/>
      <c r="BB122" s="965"/>
      <c r="BC122" s="965"/>
      <c r="BD122" s="965"/>
      <c r="BE122" s="965"/>
      <c r="BF122" s="965"/>
      <c r="BG122" s="965"/>
      <c r="BH122" s="965"/>
      <c r="BI122" s="965"/>
      <c r="BJ122" s="965"/>
      <c r="BK122" s="965"/>
      <c r="BL122" s="965"/>
      <c r="BM122" s="965"/>
      <c r="BN122" s="965"/>
      <c r="BO122" s="965"/>
      <c r="BP122" s="966"/>
      <c r="BQ122" s="999">
        <v>12636893</v>
      </c>
      <c r="BR122" s="1000"/>
      <c r="BS122" s="1000"/>
      <c r="BT122" s="1000"/>
      <c r="BU122" s="1000"/>
      <c r="BV122" s="1000">
        <v>12503286</v>
      </c>
      <c r="BW122" s="1000"/>
      <c r="BX122" s="1000"/>
      <c r="BY122" s="1000"/>
      <c r="BZ122" s="1000"/>
      <c r="CA122" s="1000">
        <v>12029363</v>
      </c>
      <c r="CB122" s="1000"/>
      <c r="CC122" s="1000"/>
      <c r="CD122" s="1000"/>
      <c r="CE122" s="1000"/>
      <c r="CF122" s="1017">
        <v>236.6</v>
      </c>
      <c r="CG122" s="1018"/>
      <c r="CH122" s="1018"/>
      <c r="CI122" s="1018"/>
      <c r="CJ122" s="1018"/>
      <c r="CK122" s="1009"/>
      <c r="CL122" s="1010"/>
      <c r="CM122" s="1010"/>
      <c r="CN122" s="1010"/>
      <c r="CO122" s="1011"/>
      <c r="CP122" s="1019" t="s">
        <v>489</v>
      </c>
      <c r="CQ122" s="1020"/>
      <c r="CR122" s="1020"/>
      <c r="CS122" s="1020"/>
      <c r="CT122" s="1020"/>
      <c r="CU122" s="1020"/>
      <c r="CV122" s="1020"/>
      <c r="CW122" s="1020"/>
      <c r="CX122" s="1020"/>
      <c r="CY122" s="1020"/>
      <c r="CZ122" s="1020"/>
      <c r="DA122" s="1020"/>
      <c r="DB122" s="1020"/>
      <c r="DC122" s="1020"/>
      <c r="DD122" s="1020"/>
      <c r="DE122" s="1020"/>
      <c r="DF122" s="1021"/>
      <c r="DG122" s="925">
        <v>192013</v>
      </c>
      <c r="DH122" s="926"/>
      <c r="DI122" s="926"/>
      <c r="DJ122" s="926"/>
      <c r="DK122" s="926"/>
      <c r="DL122" s="926">
        <v>161101</v>
      </c>
      <c r="DM122" s="926"/>
      <c r="DN122" s="926"/>
      <c r="DO122" s="926"/>
      <c r="DP122" s="926"/>
      <c r="DQ122" s="926">
        <v>148251</v>
      </c>
      <c r="DR122" s="926"/>
      <c r="DS122" s="926"/>
      <c r="DT122" s="926"/>
      <c r="DU122" s="926"/>
      <c r="DV122" s="927">
        <v>2.9</v>
      </c>
      <c r="DW122" s="927"/>
      <c r="DX122" s="927"/>
      <c r="DY122" s="927"/>
      <c r="DZ122" s="928"/>
    </row>
    <row r="123" spans="1:130" s="230" customFormat="1" ht="26.25" customHeight="1">
      <c r="A123" s="1063"/>
      <c r="B123" s="949"/>
      <c r="C123" s="922" t="s">
        <v>474</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399</v>
      </c>
      <c r="AB123" s="959"/>
      <c r="AC123" s="959"/>
      <c r="AD123" s="959"/>
      <c r="AE123" s="960"/>
      <c r="AF123" s="961" t="s">
        <v>399</v>
      </c>
      <c r="AG123" s="959"/>
      <c r="AH123" s="959"/>
      <c r="AI123" s="959"/>
      <c r="AJ123" s="960"/>
      <c r="AK123" s="961" t="s">
        <v>399</v>
      </c>
      <c r="AL123" s="959"/>
      <c r="AM123" s="959"/>
      <c r="AN123" s="959"/>
      <c r="AO123" s="960"/>
      <c r="AP123" s="962" t="s">
        <v>451</v>
      </c>
      <c r="AQ123" s="963"/>
      <c r="AR123" s="963"/>
      <c r="AS123" s="963"/>
      <c r="AT123" s="964"/>
      <c r="AU123" s="997"/>
      <c r="AV123" s="998"/>
      <c r="AW123" s="998"/>
      <c r="AX123" s="998"/>
      <c r="AY123" s="998"/>
      <c r="AZ123" s="251" t="s">
        <v>189</v>
      </c>
      <c r="BA123" s="251"/>
      <c r="BB123" s="251"/>
      <c r="BC123" s="251"/>
      <c r="BD123" s="251"/>
      <c r="BE123" s="251"/>
      <c r="BF123" s="251"/>
      <c r="BG123" s="251"/>
      <c r="BH123" s="251"/>
      <c r="BI123" s="251"/>
      <c r="BJ123" s="251"/>
      <c r="BK123" s="251"/>
      <c r="BL123" s="251"/>
      <c r="BM123" s="251"/>
      <c r="BN123" s="251"/>
      <c r="BO123" s="977" t="s">
        <v>490</v>
      </c>
      <c r="BP123" s="1005"/>
      <c r="BQ123" s="1035">
        <v>16233657</v>
      </c>
      <c r="BR123" s="1036"/>
      <c r="BS123" s="1036"/>
      <c r="BT123" s="1036"/>
      <c r="BU123" s="1036"/>
      <c r="BV123" s="1036">
        <v>16446932</v>
      </c>
      <c r="BW123" s="1036"/>
      <c r="BX123" s="1036"/>
      <c r="BY123" s="1036"/>
      <c r="BZ123" s="1036"/>
      <c r="CA123" s="1036">
        <v>17545081</v>
      </c>
      <c r="CB123" s="1036"/>
      <c r="CC123" s="1036"/>
      <c r="CD123" s="1036"/>
      <c r="CE123" s="1036"/>
      <c r="CF123" s="1001"/>
      <c r="CG123" s="1002"/>
      <c r="CH123" s="1002"/>
      <c r="CI123" s="1002"/>
      <c r="CJ123" s="1003"/>
      <c r="CK123" s="1009"/>
      <c r="CL123" s="1010"/>
      <c r="CM123" s="1010"/>
      <c r="CN123" s="1010"/>
      <c r="CO123" s="1011"/>
      <c r="CP123" s="1019" t="s">
        <v>491</v>
      </c>
      <c r="CQ123" s="1020"/>
      <c r="CR123" s="1020"/>
      <c r="CS123" s="1020"/>
      <c r="CT123" s="1020"/>
      <c r="CU123" s="1020"/>
      <c r="CV123" s="1020"/>
      <c r="CW123" s="1020"/>
      <c r="CX123" s="1020"/>
      <c r="CY123" s="1020"/>
      <c r="CZ123" s="1020"/>
      <c r="DA123" s="1020"/>
      <c r="DB123" s="1020"/>
      <c r="DC123" s="1020"/>
      <c r="DD123" s="1020"/>
      <c r="DE123" s="1020"/>
      <c r="DF123" s="1021"/>
      <c r="DG123" s="958">
        <v>2329</v>
      </c>
      <c r="DH123" s="959"/>
      <c r="DI123" s="959"/>
      <c r="DJ123" s="959"/>
      <c r="DK123" s="960"/>
      <c r="DL123" s="961">
        <v>3477</v>
      </c>
      <c r="DM123" s="959"/>
      <c r="DN123" s="959"/>
      <c r="DO123" s="959"/>
      <c r="DP123" s="960"/>
      <c r="DQ123" s="961">
        <v>4150</v>
      </c>
      <c r="DR123" s="959"/>
      <c r="DS123" s="959"/>
      <c r="DT123" s="959"/>
      <c r="DU123" s="960"/>
      <c r="DV123" s="962">
        <v>0.1</v>
      </c>
      <c r="DW123" s="963"/>
      <c r="DX123" s="963"/>
      <c r="DY123" s="963"/>
      <c r="DZ123" s="964"/>
    </row>
    <row r="124" spans="1:130" s="230" customFormat="1" ht="26.25" customHeight="1" thickBot="1">
      <c r="A124" s="1063"/>
      <c r="B124" s="949"/>
      <c r="C124" s="922" t="s">
        <v>477</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468</v>
      </c>
      <c r="AB124" s="959"/>
      <c r="AC124" s="959"/>
      <c r="AD124" s="959"/>
      <c r="AE124" s="960"/>
      <c r="AF124" s="961" t="s">
        <v>468</v>
      </c>
      <c r="AG124" s="959"/>
      <c r="AH124" s="959"/>
      <c r="AI124" s="959"/>
      <c r="AJ124" s="960"/>
      <c r="AK124" s="961" t="s">
        <v>468</v>
      </c>
      <c r="AL124" s="959"/>
      <c r="AM124" s="959"/>
      <c r="AN124" s="959"/>
      <c r="AO124" s="960"/>
      <c r="AP124" s="962" t="s">
        <v>468</v>
      </c>
      <c r="AQ124" s="963"/>
      <c r="AR124" s="963"/>
      <c r="AS124" s="963"/>
      <c r="AT124" s="964"/>
      <c r="AU124" s="1031" t="s">
        <v>492</v>
      </c>
      <c r="AV124" s="1032"/>
      <c r="AW124" s="1032"/>
      <c r="AX124" s="1032"/>
      <c r="AY124" s="1032"/>
      <c r="AZ124" s="1032"/>
      <c r="BA124" s="1032"/>
      <c r="BB124" s="1032"/>
      <c r="BC124" s="1032"/>
      <c r="BD124" s="1032"/>
      <c r="BE124" s="1032"/>
      <c r="BF124" s="1032"/>
      <c r="BG124" s="1032"/>
      <c r="BH124" s="1032"/>
      <c r="BI124" s="1032"/>
      <c r="BJ124" s="1032"/>
      <c r="BK124" s="1032"/>
      <c r="BL124" s="1032"/>
      <c r="BM124" s="1032"/>
      <c r="BN124" s="1032"/>
      <c r="BO124" s="1032"/>
      <c r="BP124" s="1033"/>
      <c r="BQ124" s="1034">
        <v>89.9</v>
      </c>
      <c r="BR124" s="1027"/>
      <c r="BS124" s="1027"/>
      <c r="BT124" s="1027"/>
      <c r="BU124" s="1027"/>
      <c r="BV124" s="1027">
        <v>65</v>
      </c>
      <c r="BW124" s="1027"/>
      <c r="BX124" s="1027"/>
      <c r="BY124" s="1027"/>
      <c r="BZ124" s="1027"/>
      <c r="CA124" s="1027">
        <v>28.2</v>
      </c>
      <c r="CB124" s="1027"/>
      <c r="CC124" s="1027"/>
      <c r="CD124" s="1027"/>
      <c r="CE124" s="1027"/>
      <c r="CF124" s="1028"/>
      <c r="CG124" s="1029"/>
      <c r="CH124" s="1029"/>
      <c r="CI124" s="1029"/>
      <c r="CJ124" s="1030"/>
      <c r="CK124" s="1012"/>
      <c r="CL124" s="1012"/>
      <c r="CM124" s="1012"/>
      <c r="CN124" s="1012"/>
      <c r="CO124" s="1013"/>
      <c r="CP124" s="1019" t="s">
        <v>493</v>
      </c>
      <c r="CQ124" s="1020"/>
      <c r="CR124" s="1020"/>
      <c r="CS124" s="1020"/>
      <c r="CT124" s="1020"/>
      <c r="CU124" s="1020"/>
      <c r="CV124" s="1020"/>
      <c r="CW124" s="1020"/>
      <c r="CX124" s="1020"/>
      <c r="CY124" s="1020"/>
      <c r="CZ124" s="1020"/>
      <c r="DA124" s="1020"/>
      <c r="DB124" s="1020"/>
      <c r="DC124" s="1020"/>
      <c r="DD124" s="1020"/>
      <c r="DE124" s="1020"/>
      <c r="DF124" s="1021"/>
      <c r="DG124" s="1004" t="s">
        <v>494</v>
      </c>
      <c r="DH124" s="986"/>
      <c r="DI124" s="986"/>
      <c r="DJ124" s="986"/>
      <c r="DK124" s="987"/>
      <c r="DL124" s="985" t="s">
        <v>495</v>
      </c>
      <c r="DM124" s="986"/>
      <c r="DN124" s="986"/>
      <c r="DO124" s="986"/>
      <c r="DP124" s="987"/>
      <c r="DQ124" s="985" t="s">
        <v>451</v>
      </c>
      <c r="DR124" s="986"/>
      <c r="DS124" s="986"/>
      <c r="DT124" s="986"/>
      <c r="DU124" s="987"/>
      <c r="DV124" s="988" t="s">
        <v>451</v>
      </c>
      <c r="DW124" s="989"/>
      <c r="DX124" s="989"/>
      <c r="DY124" s="989"/>
      <c r="DZ124" s="990"/>
    </row>
    <row r="125" spans="1:130" s="230" customFormat="1" ht="26.25" customHeight="1">
      <c r="A125" s="1063"/>
      <c r="B125" s="949"/>
      <c r="C125" s="922" t="s">
        <v>479</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v>479</v>
      </c>
      <c r="AB125" s="959"/>
      <c r="AC125" s="959"/>
      <c r="AD125" s="959"/>
      <c r="AE125" s="960"/>
      <c r="AF125" s="961">
        <v>472</v>
      </c>
      <c r="AG125" s="959"/>
      <c r="AH125" s="959"/>
      <c r="AI125" s="959"/>
      <c r="AJ125" s="960"/>
      <c r="AK125" s="961">
        <v>464</v>
      </c>
      <c r="AL125" s="959"/>
      <c r="AM125" s="959"/>
      <c r="AN125" s="959"/>
      <c r="AO125" s="960"/>
      <c r="AP125" s="962">
        <v>0</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496</v>
      </c>
      <c r="CL125" s="1007"/>
      <c r="CM125" s="1007"/>
      <c r="CN125" s="1007"/>
      <c r="CO125" s="1008"/>
      <c r="CP125" s="929" t="s">
        <v>497</v>
      </c>
      <c r="CQ125" s="897"/>
      <c r="CR125" s="897"/>
      <c r="CS125" s="897"/>
      <c r="CT125" s="897"/>
      <c r="CU125" s="897"/>
      <c r="CV125" s="897"/>
      <c r="CW125" s="897"/>
      <c r="CX125" s="897"/>
      <c r="CY125" s="897"/>
      <c r="CZ125" s="897"/>
      <c r="DA125" s="897"/>
      <c r="DB125" s="897"/>
      <c r="DC125" s="897"/>
      <c r="DD125" s="897"/>
      <c r="DE125" s="897"/>
      <c r="DF125" s="898"/>
      <c r="DG125" s="930" t="s">
        <v>451</v>
      </c>
      <c r="DH125" s="931"/>
      <c r="DI125" s="931"/>
      <c r="DJ125" s="931"/>
      <c r="DK125" s="931"/>
      <c r="DL125" s="931" t="s">
        <v>498</v>
      </c>
      <c r="DM125" s="931"/>
      <c r="DN125" s="931"/>
      <c r="DO125" s="931"/>
      <c r="DP125" s="931"/>
      <c r="DQ125" s="931" t="s">
        <v>499</v>
      </c>
      <c r="DR125" s="931"/>
      <c r="DS125" s="931"/>
      <c r="DT125" s="931"/>
      <c r="DU125" s="931"/>
      <c r="DV125" s="932" t="s">
        <v>500</v>
      </c>
      <c r="DW125" s="932"/>
      <c r="DX125" s="932"/>
      <c r="DY125" s="932"/>
      <c r="DZ125" s="933"/>
    </row>
    <row r="126" spans="1:130" s="230" customFormat="1" ht="26.25" customHeight="1" thickBot="1">
      <c r="A126" s="1063"/>
      <c r="B126" s="949"/>
      <c r="C126" s="922" t="s">
        <v>481</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233</v>
      </c>
      <c r="AB126" s="959"/>
      <c r="AC126" s="959"/>
      <c r="AD126" s="959"/>
      <c r="AE126" s="960"/>
      <c r="AF126" s="961" t="s">
        <v>233</v>
      </c>
      <c r="AG126" s="959"/>
      <c r="AH126" s="959"/>
      <c r="AI126" s="959"/>
      <c r="AJ126" s="960"/>
      <c r="AK126" s="961" t="s">
        <v>498</v>
      </c>
      <c r="AL126" s="959"/>
      <c r="AM126" s="959"/>
      <c r="AN126" s="959"/>
      <c r="AO126" s="960"/>
      <c r="AP126" s="962" t="s">
        <v>499</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501</v>
      </c>
      <c r="CQ126" s="923"/>
      <c r="CR126" s="923"/>
      <c r="CS126" s="923"/>
      <c r="CT126" s="923"/>
      <c r="CU126" s="923"/>
      <c r="CV126" s="923"/>
      <c r="CW126" s="923"/>
      <c r="CX126" s="923"/>
      <c r="CY126" s="923"/>
      <c r="CZ126" s="923"/>
      <c r="DA126" s="923"/>
      <c r="DB126" s="923"/>
      <c r="DC126" s="923"/>
      <c r="DD126" s="923"/>
      <c r="DE126" s="923"/>
      <c r="DF126" s="924"/>
      <c r="DG126" s="925" t="s">
        <v>451</v>
      </c>
      <c r="DH126" s="926"/>
      <c r="DI126" s="926"/>
      <c r="DJ126" s="926"/>
      <c r="DK126" s="926"/>
      <c r="DL126" s="926" t="s">
        <v>499</v>
      </c>
      <c r="DM126" s="926"/>
      <c r="DN126" s="926"/>
      <c r="DO126" s="926"/>
      <c r="DP126" s="926"/>
      <c r="DQ126" s="926" t="s">
        <v>502</v>
      </c>
      <c r="DR126" s="926"/>
      <c r="DS126" s="926"/>
      <c r="DT126" s="926"/>
      <c r="DU126" s="926"/>
      <c r="DV126" s="927" t="s">
        <v>500</v>
      </c>
      <c r="DW126" s="927"/>
      <c r="DX126" s="927"/>
      <c r="DY126" s="927"/>
      <c r="DZ126" s="928"/>
    </row>
    <row r="127" spans="1:130" s="230" customFormat="1" ht="26.25" customHeight="1">
      <c r="A127" s="1064"/>
      <c r="B127" s="951"/>
      <c r="C127" s="973" t="s">
        <v>503</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504</v>
      </c>
      <c r="AB127" s="959"/>
      <c r="AC127" s="959"/>
      <c r="AD127" s="959"/>
      <c r="AE127" s="960"/>
      <c r="AF127" s="961" t="s">
        <v>500</v>
      </c>
      <c r="AG127" s="959"/>
      <c r="AH127" s="959"/>
      <c r="AI127" s="959"/>
      <c r="AJ127" s="960"/>
      <c r="AK127" s="961" t="s">
        <v>499</v>
      </c>
      <c r="AL127" s="959"/>
      <c r="AM127" s="959"/>
      <c r="AN127" s="959"/>
      <c r="AO127" s="960"/>
      <c r="AP127" s="962" t="s">
        <v>451</v>
      </c>
      <c r="AQ127" s="963"/>
      <c r="AR127" s="963"/>
      <c r="AS127" s="963"/>
      <c r="AT127" s="964"/>
      <c r="AU127" s="232"/>
      <c r="AV127" s="232"/>
      <c r="AW127" s="232"/>
      <c r="AX127" s="1037" t="s">
        <v>505</v>
      </c>
      <c r="AY127" s="1038"/>
      <c r="AZ127" s="1038"/>
      <c r="BA127" s="1038"/>
      <c r="BB127" s="1038"/>
      <c r="BC127" s="1038"/>
      <c r="BD127" s="1038"/>
      <c r="BE127" s="1039"/>
      <c r="BF127" s="1040" t="s">
        <v>506</v>
      </c>
      <c r="BG127" s="1038"/>
      <c r="BH127" s="1038"/>
      <c r="BI127" s="1038"/>
      <c r="BJ127" s="1038"/>
      <c r="BK127" s="1038"/>
      <c r="BL127" s="1039"/>
      <c r="BM127" s="1040" t="s">
        <v>507</v>
      </c>
      <c r="BN127" s="1038"/>
      <c r="BO127" s="1038"/>
      <c r="BP127" s="1038"/>
      <c r="BQ127" s="1038"/>
      <c r="BR127" s="1038"/>
      <c r="BS127" s="1039"/>
      <c r="BT127" s="1040" t="s">
        <v>508</v>
      </c>
      <c r="BU127" s="1038"/>
      <c r="BV127" s="1038"/>
      <c r="BW127" s="1038"/>
      <c r="BX127" s="1038"/>
      <c r="BY127" s="1038"/>
      <c r="BZ127" s="1061"/>
      <c r="CA127" s="232"/>
      <c r="CB127" s="232"/>
      <c r="CC127" s="232"/>
      <c r="CD127" s="255"/>
      <c r="CE127" s="255"/>
      <c r="CF127" s="255"/>
      <c r="CG127" s="232"/>
      <c r="CH127" s="232"/>
      <c r="CI127" s="232"/>
      <c r="CJ127" s="254"/>
      <c r="CK127" s="1023"/>
      <c r="CL127" s="1010"/>
      <c r="CM127" s="1010"/>
      <c r="CN127" s="1010"/>
      <c r="CO127" s="1011"/>
      <c r="CP127" s="922" t="s">
        <v>509</v>
      </c>
      <c r="CQ127" s="923"/>
      <c r="CR127" s="923"/>
      <c r="CS127" s="923"/>
      <c r="CT127" s="923"/>
      <c r="CU127" s="923"/>
      <c r="CV127" s="923"/>
      <c r="CW127" s="923"/>
      <c r="CX127" s="923"/>
      <c r="CY127" s="923"/>
      <c r="CZ127" s="923"/>
      <c r="DA127" s="923"/>
      <c r="DB127" s="923"/>
      <c r="DC127" s="923"/>
      <c r="DD127" s="923"/>
      <c r="DE127" s="923"/>
      <c r="DF127" s="924"/>
      <c r="DG127" s="925" t="s">
        <v>510</v>
      </c>
      <c r="DH127" s="926"/>
      <c r="DI127" s="926"/>
      <c r="DJ127" s="926"/>
      <c r="DK127" s="926"/>
      <c r="DL127" s="926" t="s">
        <v>511</v>
      </c>
      <c r="DM127" s="926"/>
      <c r="DN127" s="926"/>
      <c r="DO127" s="926"/>
      <c r="DP127" s="926"/>
      <c r="DQ127" s="926" t="s">
        <v>451</v>
      </c>
      <c r="DR127" s="926"/>
      <c r="DS127" s="926"/>
      <c r="DT127" s="926"/>
      <c r="DU127" s="926"/>
      <c r="DV127" s="927" t="s">
        <v>494</v>
      </c>
      <c r="DW127" s="927"/>
      <c r="DX127" s="927"/>
      <c r="DY127" s="927"/>
      <c r="DZ127" s="928"/>
    </row>
    <row r="128" spans="1:130" s="230" customFormat="1" ht="26.25" customHeight="1" thickBot="1">
      <c r="A128" s="1047" t="s">
        <v>512</v>
      </c>
      <c r="B128" s="1048"/>
      <c r="C128" s="1048"/>
      <c r="D128" s="1048"/>
      <c r="E128" s="1048"/>
      <c r="F128" s="1048"/>
      <c r="G128" s="1048"/>
      <c r="H128" s="1048"/>
      <c r="I128" s="1048"/>
      <c r="J128" s="1048"/>
      <c r="K128" s="1048"/>
      <c r="L128" s="1048"/>
      <c r="M128" s="1048"/>
      <c r="N128" s="1048"/>
      <c r="O128" s="1048"/>
      <c r="P128" s="1048"/>
      <c r="Q128" s="1048"/>
      <c r="R128" s="1048"/>
      <c r="S128" s="1048"/>
      <c r="T128" s="1048"/>
      <c r="U128" s="1048"/>
      <c r="V128" s="1048"/>
      <c r="W128" s="1049" t="s">
        <v>513</v>
      </c>
      <c r="X128" s="1049"/>
      <c r="Y128" s="1049"/>
      <c r="Z128" s="1050"/>
      <c r="AA128" s="1051">
        <v>60124</v>
      </c>
      <c r="AB128" s="1052"/>
      <c r="AC128" s="1052"/>
      <c r="AD128" s="1052"/>
      <c r="AE128" s="1053"/>
      <c r="AF128" s="1054">
        <v>97689</v>
      </c>
      <c r="AG128" s="1052"/>
      <c r="AH128" s="1052"/>
      <c r="AI128" s="1052"/>
      <c r="AJ128" s="1053"/>
      <c r="AK128" s="1054">
        <v>169196</v>
      </c>
      <c r="AL128" s="1052"/>
      <c r="AM128" s="1052"/>
      <c r="AN128" s="1052"/>
      <c r="AO128" s="1053"/>
      <c r="AP128" s="1055"/>
      <c r="AQ128" s="1056"/>
      <c r="AR128" s="1056"/>
      <c r="AS128" s="1056"/>
      <c r="AT128" s="1057"/>
      <c r="AU128" s="232"/>
      <c r="AV128" s="232"/>
      <c r="AW128" s="232"/>
      <c r="AX128" s="896" t="s">
        <v>514</v>
      </c>
      <c r="AY128" s="897"/>
      <c r="AZ128" s="897"/>
      <c r="BA128" s="897"/>
      <c r="BB128" s="897"/>
      <c r="BC128" s="897"/>
      <c r="BD128" s="897"/>
      <c r="BE128" s="898"/>
      <c r="BF128" s="1058" t="s">
        <v>498</v>
      </c>
      <c r="BG128" s="1059"/>
      <c r="BH128" s="1059"/>
      <c r="BI128" s="1059"/>
      <c r="BJ128" s="1059"/>
      <c r="BK128" s="1059"/>
      <c r="BL128" s="1060"/>
      <c r="BM128" s="1058">
        <v>14.29</v>
      </c>
      <c r="BN128" s="1059"/>
      <c r="BO128" s="1059"/>
      <c r="BP128" s="1059"/>
      <c r="BQ128" s="1059"/>
      <c r="BR128" s="1059"/>
      <c r="BS128" s="1060"/>
      <c r="BT128" s="1058">
        <v>20</v>
      </c>
      <c r="BU128" s="1059"/>
      <c r="BV128" s="1059"/>
      <c r="BW128" s="1059"/>
      <c r="BX128" s="1059"/>
      <c r="BY128" s="1059"/>
      <c r="BZ128" s="1076"/>
      <c r="CA128" s="255"/>
      <c r="CB128" s="255"/>
      <c r="CC128" s="255"/>
      <c r="CD128" s="255"/>
      <c r="CE128" s="255"/>
      <c r="CF128" s="255"/>
      <c r="CG128" s="232"/>
      <c r="CH128" s="232"/>
      <c r="CI128" s="232"/>
      <c r="CJ128" s="254"/>
      <c r="CK128" s="1024"/>
      <c r="CL128" s="1025"/>
      <c r="CM128" s="1025"/>
      <c r="CN128" s="1025"/>
      <c r="CO128" s="1026"/>
      <c r="CP128" s="1041" t="s">
        <v>515</v>
      </c>
      <c r="CQ128" s="740"/>
      <c r="CR128" s="740"/>
      <c r="CS128" s="740"/>
      <c r="CT128" s="740"/>
      <c r="CU128" s="740"/>
      <c r="CV128" s="740"/>
      <c r="CW128" s="740"/>
      <c r="CX128" s="740"/>
      <c r="CY128" s="740"/>
      <c r="CZ128" s="740"/>
      <c r="DA128" s="740"/>
      <c r="DB128" s="740"/>
      <c r="DC128" s="740"/>
      <c r="DD128" s="740"/>
      <c r="DE128" s="740"/>
      <c r="DF128" s="1042"/>
      <c r="DG128" s="1043" t="s">
        <v>451</v>
      </c>
      <c r="DH128" s="1044"/>
      <c r="DI128" s="1044"/>
      <c r="DJ128" s="1044"/>
      <c r="DK128" s="1044"/>
      <c r="DL128" s="1044" t="s">
        <v>499</v>
      </c>
      <c r="DM128" s="1044"/>
      <c r="DN128" s="1044"/>
      <c r="DO128" s="1044"/>
      <c r="DP128" s="1044"/>
      <c r="DQ128" s="1044" t="s">
        <v>500</v>
      </c>
      <c r="DR128" s="1044"/>
      <c r="DS128" s="1044"/>
      <c r="DT128" s="1044"/>
      <c r="DU128" s="1044"/>
      <c r="DV128" s="1045" t="s">
        <v>451</v>
      </c>
      <c r="DW128" s="1045"/>
      <c r="DX128" s="1045"/>
      <c r="DY128" s="1045"/>
      <c r="DZ128" s="1046"/>
    </row>
    <row r="129" spans="1:131" s="230" customFormat="1" ht="26.25" customHeight="1">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516</v>
      </c>
      <c r="X129" s="1071"/>
      <c r="Y129" s="1071"/>
      <c r="Z129" s="1072"/>
      <c r="AA129" s="958">
        <v>6237697</v>
      </c>
      <c r="AB129" s="959"/>
      <c r="AC129" s="959"/>
      <c r="AD129" s="959"/>
      <c r="AE129" s="960"/>
      <c r="AF129" s="961">
        <v>6445966</v>
      </c>
      <c r="AG129" s="959"/>
      <c r="AH129" s="959"/>
      <c r="AI129" s="959"/>
      <c r="AJ129" s="960"/>
      <c r="AK129" s="961">
        <v>6351374</v>
      </c>
      <c r="AL129" s="959"/>
      <c r="AM129" s="959"/>
      <c r="AN129" s="959"/>
      <c r="AO129" s="960"/>
      <c r="AP129" s="1073"/>
      <c r="AQ129" s="1074"/>
      <c r="AR129" s="1074"/>
      <c r="AS129" s="1074"/>
      <c r="AT129" s="1075"/>
      <c r="AU129" s="233"/>
      <c r="AV129" s="233"/>
      <c r="AW129" s="233"/>
      <c r="AX129" s="1065" t="s">
        <v>517</v>
      </c>
      <c r="AY129" s="923"/>
      <c r="AZ129" s="923"/>
      <c r="BA129" s="923"/>
      <c r="BB129" s="923"/>
      <c r="BC129" s="923"/>
      <c r="BD129" s="923"/>
      <c r="BE129" s="924"/>
      <c r="BF129" s="1066" t="s">
        <v>502</v>
      </c>
      <c r="BG129" s="1067"/>
      <c r="BH129" s="1067"/>
      <c r="BI129" s="1067"/>
      <c r="BJ129" s="1067"/>
      <c r="BK129" s="1067"/>
      <c r="BL129" s="1068"/>
      <c r="BM129" s="1066">
        <v>19.29</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934" t="s">
        <v>518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519</v>
      </c>
      <c r="X130" s="1071"/>
      <c r="Y130" s="1071"/>
      <c r="Z130" s="1072"/>
      <c r="AA130" s="958">
        <v>1242081</v>
      </c>
      <c r="AB130" s="959"/>
      <c r="AC130" s="959"/>
      <c r="AD130" s="959"/>
      <c r="AE130" s="960"/>
      <c r="AF130" s="961">
        <v>1229499</v>
      </c>
      <c r="AG130" s="959"/>
      <c r="AH130" s="959"/>
      <c r="AI130" s="959"/>
      <c r="AJ130" s="960"/>
      <c r="AK130" s="961">
        <v>1267311</v>
      </c>
      <c r="AL130" s="959"/>
      <c r="AM130" s="959"/>
      <c r="AN130" s="959"/>
      <c r="AO130" s="960"/>
      <c r="AP130" s="1073"/>
      <c r="AQ130" s="1074"/>
      <c r="AR130" s="1074"/>
      <c r="AS130" s="1074"/>
      <c r="AT130" s="1075"/>
      <c r="AU130" s="233"/>
      <c r="AV130" s="233"/>
      <c r="AW130" s="233"/>
      <c r="AX130" s="1065" t="s">
        <v>520</v>
      </c>
      <c r="AY130" s="923"/>
      <c r="AZ130" s="923"/>
      <c r="BA130" s="923"/>
      <c r="BB130" s="923"/>
      <c r="BC130" s="923"/>
      <c r="BD130" s="923"/>
      <c r="BE130" s="924"/>
      <c r="BF130" s="1101">
        <v>11.1</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521</v>
      </c>
      <c r="X131" s="1108"/>
      <c r="Y131" s="1108"/>
      <c r="Z131" s="1109"/>
      <c r="AA131" s="1004">
        <v>4995616</v>
      </c>
      <c r="AB131" s="986"/>
      <c r="AC131" s="986"/>
      <c r="AD131" s="986"/>
      <c r="AE131" s="987"/>
      <c r="AF131" s="985">
        <v>5216467</v>
      </c>
      <c r="AG131" s="986"/>
      <c r="AH131" s="986"/>
      <c r="AI131" s="986"/>
      <c r="AJ131" s="987"/>
      <c r="AK131" s="985">
        <v>5084063</v>
      </c>
      <c r="AL131" s="986"/>
      <c r="AM131" s="986"/>
      <c r="AN131" s="986"/>
      <c r="AO131" s="987"/>
      <c r="AP131" s="1110"/>
      <c r="AQ131" s="1111"/>
      <c r="AR131" s="1111"/>
      <c r="AS131" s="1111"/>
      <c r="AT131" s="1112"/>
      <c r="AU131" s="233"/>
      <c r="AV131" s="233"/>
      <c r="AW131" s="233"/>
      <c r="AX131" s="1083" t="s">
        <v>522</v>
      </c>
      <c r="AY131" s="740"/>
      <c r="AZ131" s="740"/>
      <c r="BA131" s="740"/>
      <c r="BB131" s="740"/>
      <c r="BC131" s="740"/>
      <c r="BD131" s="740"/>
      <c r="BE131" s="1042"/>
      <c r="BF131" s="1084">
        <v>28.2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1090" t="s">
        <v>523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524</v>
      </c>
      <c r="W132" s="1094"/>
      <c r="X132" s="1094"/>
      <c r="Y132" s="1094"/>
      <c r="Z132" s="1095"/>
      <c r="AA132" s="1096">
        <v>10.81354131</v>
      </c>
      <c r="AB132" s="1097"/>
      <c r="AC132" s="1097"/>
      <c r="AD132" s="1097"/>
      <c r="AE132" s="1098"/>
      <c r="AF132" s="1099">
        <v>11.236551479999999</v>
      </c>
      <c r="AG132" s="1097"/>
      <c r="AH132" s="1097"/>
      <c r="AI132" s="1097"/>
      <c r="AJ132" s="1098"/>
      <c r="AK132" s="1099">
        <v>11.417285740000001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525</v>
      </c>
      <c r="W133" s="1077"/>
      <c r="X133" s="1077"/>
      <c r="Y133" s="1077"/>
      <c r="Z133" s="1078"/>
      <c r="AA133" s="1079">
        <v>10.8</v>
      </c>
      <c r="AB133" s="1080"/>
      <c r="AC133" s="1080"/>
      <c r="AD133" s="1080"/>
      <c r="AE133" s="1081"/>
      <c r="AF133" s="1079">
        <v>11</v>
      </c>
      <c r="AG133" s="1080"/>
      <c r="AH133" s="1080"/>
      <c r="AI133" s="1080"/>
      <c r="AJ133" s="1081"/>
      <c r="AK133" s="1079">
        <v>11.1</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BOaefb1uBm94Vd0xmpUoPkGdMQR+dsCKw0fSdPcPiPG4AIruozzlxEbaQSZ33TNF53ILP5SeBRtwP28/oFRs/w==" saltValue="96g4cGu8fkt1TXpGkuvk7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526</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4nRiPJGeAlRKICzrImKG+EWlVQO/O8CpGZfIkNzGjEav/qv/vqSV9sGPMxMEJqO2GbQRlYYoXQUwQY7ioEvZDw==" saltValue="965bhzJAv+VPSWCMA2uqo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pp1kasxoDMe64q3QN7pGeJJNNZwiymAdlF0pI1ub+3gW02xSPa2xgMRkZJBIwKkhk4Jurla9JFaKhgR1kTiy6A==" saltValue="riUWBT0MITwDJNDaiTcbe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527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528</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529</v>
      </c>
      <c r="AP7" s="272"/>
      <c r="AQ7" s="273" t="s">
        <v>530</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531</v>
      </c>
      <c r="AQ8" s="279" t="s">
        <v>532</v>
      </c>
      <c r="AR8" s="280" t="s">
        <v>533</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534</v>
      </c>
      <c r="AL9" s="1117"/>
      <c r="AM9" s="1117"/>
      <c r="AN9" s="1118"/>
      <c r="AO9" s="281">
        <v>1837496</v>
      </c>
      <c r="AP9" s="281">
        <v>136963</v>
      </c>
      <c r="AQ9" s="282">
        <v>108757</v>
      </c>
      <c r="AR9" s="283">
        <v>25.9</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535</v>
      </c>
      <c r="AL10" s="1117"/>
      <c r="AM10" s="1117"/>
      <c r="AN10" s="1118"/>
      <c r="AO10" s="284">
        <v>295810</v>
      </c>
      <c r="AP10" s="284">
        <v>22049</v>
      </c>
      <c r="AQ10" s="285">
        <v>15108</v>
      </c>
      <c r="AR10" s="286">
        <v>45.9</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536</v>
      </c>
      <c r="AL11" s="1117"/>
      <c r="AM11" s="1117"/>
      <c r="AN11" s="1118"/>
      <c r="AO11" s="284">
        <v>31120</v>
      </c>
      <c r="AP11" s="284">
        <v>2320</v>
      </c>
      <c r="AQ11" s="285">
        <v>1414</v>
      </c>
      <c r="AR11" s="286">
        <v>64.099999999999994</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537</v>
      </c>
      <c r="AL12" s="1117"/>
      <c r="AM12" s="1117"/>
      <c r="AN12" s="1118"/>
      <c r="AO12" s="284" t="s">
        <v>538</v>
      </c>
      <c r="AP12" s="284" t="s">
        <v>538</v>
      </c>
      <c r="AQ12" s="285">
        <v>40</v>
      </c>
      <c r="AR12" s="286" t="s">
        <v>538</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539</v>
      </c>
      <c r="AL13" s="1117"/>
      <c r="AM13" s="1117"/>
      <c r="AN13" s="1118"/>
      <c r="AO13" s="284" t="s">
        <v>538</v>
      </c>
      <c r="AP13" s="284" t="s">
        <v>538</v>
      </c>
      <c r="AQ13" s="285">
        <v>4611</v>
      </c>
      <c r="AR13" s="286" t="s">
        <v>538</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540</v>
      </c>
      <c r="AL14" s="1117"/>
      <c r="AM14" s="1117"/>
      <c r="AN14" s="1118"/>
      <c r="AO14" s="284">
        <v>106224</v>
      </c>
      <c r="AP14" s="284">
        <v>7918</v>
      </c>
      <c r="AQ14" s="285">
        <v>2427</v>
      </c>
      <c r="AR14" s="286">
        <v>226.2</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541</v>
      </c>
      <c r="AL15" s="1120"/>
      <c r="AM15" s="1120"/>
      <c r="AN15" s="1121"/>
      <c r="AO15" s="284">
        <v>-169942</v>
      </c>
      <c r="AP15" s="284">
        <v>-12667</v>
      </c>
      <c r="AQ15" s="285">
        <v>-7785</v>
      </c>
      <c r="AR15" s="286">
        <v>62.7</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189</v>
      </c>
      <c r="AL16" s="1120"/>
      <c r="AM16" s="1120"/>
      <c r="AN16" s="1121"/>
      <c r="AO16" s="284">
        <v>2100708</v>
      </c>
      <c r="AP16" s="284">
        <v>156582</v>
      </c>
      <c r="AQ16" s="285">
        <v>124572</v>
      </c>
      <c r="AR16" s="286">
        <v>25.7</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542</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543</v>
      </c>
      <c r="AP20" s="293" t="s">
        <v>544</v>
      </c>
      <c r="AQ20" s="294" t="s">
        <v>545</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546</v>
      </c>
      <c r="AL21" s="1123"/>
      <c r="AM21" s="1123"/>
      <c r="AN21" s="1124"/>
      <c r="AO21" s="297">
        <v>11.55</v>
      </c>
      <c r="AP21" s="298">
        <v>10.78</v>
      </c>
      <c r="AQ21" s="299">
        <v>0.77</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547</v>
      </c>
      <c r="AL22" s="1123"/>
      <c r="AM22" s="1123"/>
      <c r="AN22" s="1124"/>
      <c r="AO22" s="302">
        <v>96</v>
      </c>
      <c r="AP22" s="303">
        <v>96.3</v>
      </c>
      <c r="AQ22" s="304">
        <v>-0.3</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13" t="s">
        <v>548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c r="A27" s="309"/>
      <c r="AO27" s="262"/>
      <c r="AP27" s="262"/>
      <c r="AQ27" s="262"/>
      <c r="AR27" s="262"/>
      <c r="AS27" s="262"/>
      <c r="AT27" s="262"/>
    </row>
    <row r="28" spans="1:46" ht="17.25">
      <c r="A28" s="263" t="s">
        <v>549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550</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529</v>
      </c>
      <c r="AP30" s="272"/>
      <c r="AQ30" s="273" t="s">
        <v>530</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531</v>
      </c>
      <c r="AQ31" s="279" t="s">
        <v>532</v>
      </c>
      <c r="AR31" s="280" t="s">
        <v>533</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551</v>
      </c>
      <c r="AL32" s="1131"/>
      <c r="AM32" s="1131"/>
      <c r="AN32" s="1132"/>
      <c r="AO32" s="312">
        <v>1515709</v>
      </c>
      <c r="AP32" s="312">
        <v>112978</v>
      </c>
      <c r="AQ32" s="313">
        <v>62543</v>
      </c>
      <c r="AR32" s="314">
        <v>80.599999999999994</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552</v>
      </c>
      <c r="AL33" s="1131"/>
      <c r="AM33" s="1131"/>
      <c r="AN33" s="1132"/>
      <c r="AO33" s="312" t="s">
        <v>538</v>
      </c>
      <c r="AP33" s="312" t="s">
        <v>538</v>
      </c>
      <c r="AQ33" s="313" t="s">
        <v>538</v>
      </c>
      <c r="AR33" s="314" t="s">
        <v>538</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553</v>
      </c>
      <c r="AL34" s="1131"/>
      <c r="AM34" s="1131"/>
      <c r="AN34" s="1132"/>
      <c r="AO34" s="312" t="s">
        <v>538</v>
      </c>
      <c r="AP34" s="312" t="s">
        <v>538</v>
      </c>
      <c r="AQ34" s="313" t="s">
        <v>538</v>
      </c>
      <c r="AR34" s="314" t="s">
        <v>538</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554</v>
      </c>
      <c r="AL35" s="1131"/>
      <c r="AM35" s="1131"/>
      <c r="AN35" s="1132"/>
      <c r="AO35" s="312">
        <v>499464</v>
      </c>
      <c r="AP35" s="312">
        <v>37229</v>
      </c>
      <c r="AQ35" s="313">
        <v>16620</v>
      </c>
      <c r="AR35" s="314">
        <v>124</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555</v>
      </c>
      <c r="AL36" s="1131"/>
      <c r="AM36" s="1131"/>
      <c r="AN36" s="1132"/>
      <c r="AO36" s="312">
        <v>470</v>
      </c>
      <c r="AP36" s="312">
        <v>35</v>
      </c>
      <c r="AQ36" s="313">
        <v>3562</v>
      </c>
      <c r="AR36" s="314">
        <v>-99</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556</v>
      </c>
      <c r="AL37" s="1131"/>
      <c r="AM37" s="1131"/>
      <c r="AN37" s="1132"/>
      <c r="AO37" s="312">
        <v>464</v>
      </c>
      <c r="AP37" s="312">
        <v>35</v>
      </c>
      <c r="AQ37" s="313">
        <v>625</v>
      </c>
      <c r="AR37" s="314">
        <v>-94.4</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557</v>
      </c>
      <c r="AL38" s="1134"/>
      <c r="AM38" s="1134"/>
      <c r="AN38" s="1135"/>
      <c r="AO38" s="315">
        <v>862</v>
      </c>
      <c r="AP38" s="315">
        <v>64</v>
      </c>
      <c r="AQ38" s="316">
        <v>3</v>
      </c>
      <c r="AR38" s="304">
        <v>2033.3</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558</v>
      </c>
      <c r="AL39" s="1134"/>
      <c r="AM39" s="1134"/>
      <c r="AN39" s="1135"/>
      <c r="AO39" s="312">
        <v>-169196</v>
      </c>
      <c r="AP39" s="312">
        <v>-12612</v>
      </c>
      <c r="AQ39" s="313">
        <v>-2822</v>
      </c>
      <c r="AR39" s="314">
        <v>346.9</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559</v>
      </c>
      <c r="AL40" s="1131"/>
      <c r="AM40" s="1131"/>
      <c r="AN40" s="1132"/>
      <c r="AO40" s="312">
        <v>-1267311</v>
      </c>
      <c r="AP40" s="312">
        <v>-94463</v>
      </c>
      <c r="AQ40" s="313">
        <v>-53912</v>
      </c>
      <c r="AR40" s="314">
        <v>75.2</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305</v>
      </c>
      <c r="AL41" s="1137"/>
      <c r="AM41" s="1137"/>
      <c r="AN41" s="1138"/>
      <c r="AO41" s="312">
        <v>580462</v>
      </c>
      <c r="AP41" s="312">
        <v>43266</v>
      </c>
      <c r="AQ41" s="313">
        <v>26618</v>
      </c>
      <c r="AR41" s="314">
        <v>62.5</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560</v>
      </c>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561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562</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529</v>
      </c>
      <c r="AN49" s="1127" t="s">
        <v>563</v>
      </c>
      <c r="AO49" s="1128"/>
      <c r="AP49" s="1128"/>
      <c r="AQ49" s="1128"/>
      <c r="AR49" s="1129"/>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564</v>
      </c>
      <c r="AO50" s="329" t="s">
        <v>565</v>
      </c>
      <c r="AP50" s="330" t="s">
        <v>566</v>
      </c>
      <c r="AQ50" s="331" t="s">
        <v>567</v>
      </c>
      <c r="AR50" s="332" t="s">
        <v>568</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569</v>
      </c>
      <c r="AL51" s="325"/>
      <c r="AM51" s="333">
        <v>967813</v>
      </c>
      <c r="AN51" s="334">
        <v>66348</v>
      </c>
      <c r="AO51" s="335">
        <v>-32.799999999999997</v>
      </c>
      <c r="AP51" s="336">
        <v>108252</v>
      </c>
      <c r="AQ51" s="337">
        <v>30.4</v>
      </c>
      <c r="AR51" s="338">
        <v>-63.2</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570</v>
      </c>
      <c r="AM52" s="341">
        <v>658922</v>
      </c>
      <c r="AN52" s="342">
        <v>45172</v>
      </c>
      <c r="AO52" s="343">
        <v>-40.6</v>
      </c>
      <c r="AP52" s="344">
        <v>50321</v>
      </c>
      <c r="AQ52" s="345">
        <v>7.6</v>
      </c>
      <c r="AR52" s="346">
        <v>-48.2</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571</v>
      </c>
      <c r="AL53" s="325"/>
      <c r="AM53" s="333">
        <v>2410649</v>
      </c>
      <c r="AN53" s="334">
        <v>168600</v>
      </c>
      <c r="AO53" s="335">
        <v>154.1</v>
      </c>
      <c r="AP53" s="336">
        <v>93492</v>
      </c>
      <c r="AQ53" s="337">
        <v>-13.6</v>
      </c>
      <c r="AR53" s="338">
        <v>167.7</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570</v>
      </c>
      <c r="AM54" s="341">
        <v>2015399</v>
      </c>
      <c r="AN54" s="342">
        <v>140957</v>
      </c>
      <c r="AO54" s="343">
        <v>212</v>
      </c>
      <c r="AP54" s="344">
        <v>53316</v>
      </c>
      <c r="AQ54" s="345">
        <v>6</v>
      </c>
      <c r="AR54" s="346">
        <v>206</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572</v>
      </c>
      <c r="AL55" s="325"/>
      <c r="AM55" s="333">
        <v>2435439</v>
      </c>
      <c r="AN55" s="334">
        <v>174334</v>
      </c>
      <c r="AO55" s="335">
        <v>3.4</v>
      </c>
      <c r="AP55" s="336">
        <v>94796</v>
      </c>
      <c r="AQ55" s="337">
        <v>1.4</v>
      </c>
      <c r="AR55" s="338">
        <v>2</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570</v>
      </c>
      <c r="AM56" s="341">
        <v>1766868</v>
      </c>
      <c r="AN56" s="342">
        <v>126476</v>
      </c>
      <c r="AO56" s="343">
        <v>-10.3</v>
      </c>
      <c r="AP56" s="344">
        <v>55781</v>
      </c>
      <c r="AQ56" s="345">
        <v>4.5999999999999996</v>
      </c>
      <c r="AR56" s="346">
        <v>-14.9</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573</v>
      </c>
      <c r="AL57" s="325"/>
      <c r="AM57" s="333">
        <v>1110885</v>
      </c>
      <c r="AN57" s="334">
        <v>81479</v>
      </c>
      <c r="AO57" s="335">
        <v>-53.3</v>
      </c>
      <c r="AP57" s="336">
        <v>97758</v>
      </c>
      <c r="AQ57" s="337">
        <v>3.1</v>
      </c>
      <c r="AR57" s="338">
        <v>-56.4</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570</v>
      </c>
      <c r="AM58" s="341">
        <v>648452</v>
      </c>
      <c r="AN58" s="342">
        <v>47561</v>
      </c>
      <c r="AO58" s="343">
        <v>-62.4</v>
      </c>
      <c r="AP58" s="344">
        <v>45946</v>
      </c>
      <c r="AQ58" s="345">
        <v>-17.600000000000001</v>
      </c>
      <c r="AR58" s="346">
        <v>-44.8</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574</v>
      </c>
      <c r="AL59" s="325"/>
      <c r="AM59" s="333">
        <v>1202795</v>
      </c>
      <c r="AN59" s="334">
        <v>89654</v>
      </c>
      <c r="AO59" s="335">
        <v>10</v>
      </c>
      <c r="AP59" s="336">
        <v>91338</v>
      </c>
      <c r="AQ59" s="337">
        <v>-6.6</v>
      </c>
      <c r="AR59" s="338">
        <v>16.600000000000001</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570</v>
      </c>
      <c r="AM60" s="341">
        <v>684724</v>
      </c>
      <c r="AN60" s="342">
        <v>51038</v>
      </c>
      <c r="AO60" s="343">
        <v>7.3</v>
      </c>
      <c r="AP60" s="344">
        <v>43989</v>
      </c>
      <c r="AQ60" s="345">
        <v>-4.3</v>
      </c>
      <c r="AR60" s="346">
        <v>11.6</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575</v>
      </c>
      <c r="AL61" s="347"/>
      <c r="AM61" s="348">
        <v>1625516</v>
      </c>
      <c r="AN61" s="349">
        <v>116083</v>
      </c>
      <c r="AO61" s="350">
        <v>16.3</v>
      </c>
      <c r="AP61" s="351">
        <v>97127</v>
      </c>
      <c r="AQ61" s="352">
        <v>2.9</v>
      </c>
      <c r="AR61" s="338">
        <v>13.4</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570</v>
      </c>
      <c r="AM62" s="341">
        <v>1154873</v>
      </c>
      <c r="AN62" s="342">
        <v>82241</v>
      </c>
      <c r="AO62" s="343">
        <v>21.2</v>
      </c>
      <c r="AP62" s="344">
        <v>49871</v>
      </c>
      <c r="AQ62" s="345">
        <v>-0.7</v>
      </c>
      <c r="AR62" s="346">
        <v>21.9</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4Htbh4iye4n/AUZ8WqZbf4pt1lywP5kxpd+DTm+0gRjo3wR1OMro+jEYlMO2k1cv1D0R3AIBTB5APQ/p7NTnnQ==" saltValue="0i1Av3NkTPRRLSezdQTAy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577</v>
      </c>
    </row>
    <row r="121" spans="125:125" ht="13.5" hidden="1" customHeight="1">
      <c r="DU121" s="259"/>
    </row>
  </sheetData>
  <sheetProtection algorithmName="SHA-512" hashValue="4/m8ZdKDgn6oYwFp8FmqGMg+kPHIuZeiGqUO27rZvwo3clT1lCnhuZSbSwGl/st87JGPP6Jq5ZXMfMButOPcRw==" saltValue="ylL05UJUJXZd0wifzxm8s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578</v>
      </c>
    </row>
  </sheetData>
  <sheetProtection algorithmName="SHA-512" hashValue="/0j7e+7PWw0PBMXX7xbcRrVuyL/QKRcDF1SGFl20JcFf4Dt/He8zD0CmShSk7BC5Wt0QFU8FSrC+zrbEW21b0A==" saltValue="8i4CrtnLKZOgnJxZn3FZF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s="1" customFormat="1" ht="16.5" customHeight="1"/>
    <row r="30" s="1" customFormat="1" ht="16.5" customHeight="1"/>
    <row r="31" s="1" customFormat="1" ht="16.5" customHeight="1"/>
    <row r="32" s="1" customFormat="1"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579</v>
      </c>
      <c r="G46" s="8" t="s">
        <v>580</v>
      </c>
      <c r="H46" s="8" t="s">
        <v>581</v>
      </c>
      <c r="I46" s="8" t="s">
        <v>582</v>
      </c>
      <c r="J46" s="9" t="s">
        <v>583</v>
      </c>
    </row>
    <row r="47" spans="2:10" ht="57.75" customHeight="1">
      <c r="B47" s="10"/>
      <c r="C47" s="1139" t="s">
        <v>3</v>
      </c>
      <c r="D47" s="1139"/>
      <c r="E47" s="1140"/>
      <c r="F47" s="11">
        <v>32.700000000000003</v>
      </c>
      <c r="G47" s="12">
        <v>32.17</v>
      </c>
      <c r="H47" s="12">
        <v>32.07</v>
      </c>
      <c r="I47" s="12">
        <v>34.700000000000003</v>
      </c>
      <c r="J47" s="13">
        <v>39.020000000000003</v>
      </c>
    </row>
    <row r="48" spans="2:10" ht="57.75" customHeight="1">
      <c r="B48" s="14"/>
      <c r="C48" s="1141" t="s">
        <v>4</v>
      </c>
      <c r="D48" s="1141"/>
      <c r="E48" s="1142"/>
      <c r="F48" s="15">
        <v>4.3899999999999997</v>
      </c>
      <c r="G48" s="16">
        <v>2.25</v>
      </c>
      <c r="H48" s="16">
        <v>7.63</v>
      </c>
      <c r="I48" s="16">
        <v>11.54</v>
      </c>
      <c r="J48" s="17">
        <v>10.49</v>
      </c>
    </row>
    <row r="49" spans="2:10" ht="57.75" customHeight="1" thickBot="1">
      <c r="B49" s="18"/>
      <c r="C49" s="1143" t="s">
        <v>5</v>
      </c>
      <c r="D49" s="1143"/>
      <c r="E49" s="1144"/>
      <c r="F49" s="19">
        <v>0.91</v>
      </c>
      <c r="G49" s="20" t="s">
        <v>584</v>
      </c>
      <c r="H49" s="20">
        <v>4.1100000000000003</v>
      </c>
      <c r="I49" s="20">
        <v>2.3199999999999998</v>
      </c>
      <c r="J49" s="21" t="s">
        <v>585</v>
      </c>
    </row>
    <row r="50" spans="2:10"/>
  </sheetData>
  <sheetProtection algorithmName="SHA-512" hashValue="1YgrgRH55aUorQYh5Hpe4L8KrwdmM36+7UlKWNqMK5iN4+1yp+JE+kvYP2E6HvMkh2chsEo37htf4ilnrqbu4g==" saltValue="/I5zoQ+ayIWRGU90glsb9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579</v>
      </c>
      <c r="G33" s="29" t="s">
        <v>580</v>
      </c>
      <c r="H33" s="29" t="s">
        <v>581</v>
      </c>
      <c r="I33" s="29" t="s">
        <v>582</v>
      </c>
      <c r="J33" s="30" t="s">
        <v>583</v>
      </c>
      <c r="K33" s="22"/>
      <c r="L33" s="22"/>
      <c r="M33" s="22"/>
      <c r="N33" s="22"/>
      <c r="O33" s="22"/>
      <c r="P33" s="22"/>
    </row>
    <row r="34" spans="1:16" ht="39" customHeight="1">
      <c r="A34" s="22"/>
      <c r="B34" s="31"/>
      <c r="C34" s="1151" t="s">
        <v>586</v>
      </c>
      <c r="D34" s="1151"/>
      <c r="E34" s="1152"/>
      <c r="F34" s="32">
        <v>4.0199999999999996</v>
      </c>
      <c r="G34" s="33">
        <v>5.28</v>
      </c>
      <c r="H34" s="33">
        <v>7.31</v>
      </c>
      <c r="I34" s="33">
        <v>10.199999999999999</v>
      </c>
      <c r="J34" s="34">
        <v>12.74</v>
      </c>
      <c r="K34" s="22"/>
      <c r="L34" s="22"/>
      <c r="M34" s="22"/>
      <c r="N34" s="22"/>
      <c r="O34" s="22"/>
      <c r="P34" s="22"/>
    </row>
    <row r="35" spans="1:16" ht="39" customHeight="1">
      <c r="A35" s="22"/>
      <c r="B35" s="35"/>
      <c r="C35" s="1145" t="s">
        <v>587</v>
      </c>
      <c r="D35" s="1146"/>
      <c r="E35" s="1147"/>
      <c r="F35" s="36">
        <v>11.6</v>
      </c>
      <c r="G35" s="37">
        <v>12.25</v>
      </c>
      <c r="H35" s="37">
        <v>12.5</v>
      </c>
      <c r="I35" s="37">
        <v>12.03</v>
      </c>
      <c r="J35" s="38">
        <v>12.7</v>
      </c>
      <c r="K35" s="22"/>
      <c r="L35" s="22"/>
      <c r="M35" s="22"/>
      <c r="N35" s="22"/>
      <c r="O35" s="22"/>
      <c r="P35" s="22"/>
    </row>
    <row r="36" spans="1:16" ht="39" customHeight="1">
      <c r="A36" s="22"/>
      <c r="B36" s="35"/>
      <c r="C36" s="1145" t="s">
        <v>588</v>
      </c>
      <c r="D36" s="1146"/>
      <c r="E36" s="1147"/>
      <c r="F36" s="36">
        <v>2.64</v>
      </c>
      <c r="G36" s="37">
        <v>3.05</v>
      </c>
      <c r="H36" s="37">
        <v>3.71</v>
      </c>
      <c r="I36" s="37">
        <v>5.4</v>
      </c>
      <c r="J36" s="38">
        <v>7.53</v>
      </c>
      <c r="K36" s="22"/>
      <c r="L36" s="22"/>
      <c r="M36" s="22"/>
      <c r="N36" s="22"/>
      <c r="O36" s="22"/>
      <c r="P36" s="22"/>
    </row>
    <row r="37" spans="1:16" ht="39" customHeight="1">
      <c r="A37" s="22"/>
      <c r="B37" s="35"/>
      <c r="C37" s="1145" t="s">
        <v>589</v>
      </c>
      <c r="D37" s="1146"/>
      <c r="E37" s="1147"/>
      <c r="F37" s="36" t="s">
        <v>590</v>
      </c>
      <c r="G37" s="37" t="s">
        <v>591</v>
      </c>
      <c r="H37" s="37">
        <v>2.3199999999999998</v>
      </c>
      <c r="I37" s="37">
        <v>3.74</v>
      </c>
      <c r="J37" s="38">
        <v>5.32</v>
      </c>
      <c r="K37" s="22"/>
      <c r="L37" s="22"/>
      <c r="M37" s="22"/>
      <c r="N37" s="22"/>
      <c r="O37" s="22"/>
      <c r="P37" s="22"/>
    </row>
    <row r="38" spans="1:16" ht="39" customHeight="1">
      <c r="A38" s="22"/>
      <c r="B38" s="35"/>
      <c r="C38" s="1145" t="s">
        <v>592</v>
      </c>
      <c r="D38" s="1146"/>
      <c r="E38" s="1147"/>
      <c r="F38" s="36">
        <v>5.92</v>
      </c>
      <c r="G38" s="37">
        <v>7.21</v>
      </c>
      <c r="H38" s="37">
        <v>4.95</v>
      </c>
      <c r="I38" s="37">
        <v>7.67</v>
      </c>
      <c r="J38" s="38">
        <v>3.67</v>
      </c>
      <c r="K38" s="22"/>
      <c r="L38" s="22"/>
      <c r="M38" s="22"/>
      <c r="N38" s="22"/>
      <c r="O38" s="22"/>
      <c r="P38" s="22"/>
    </row>
    <row r="39" spans="1:16" ht="39" customHeight="1">
      <c r="A39" s="22"/>
      <c r="B39" s="35"/>
      <c r="C39" s="1145" t="s">
        <v>593</v>
      </c>
      <c r="D39" s="1146"/>
      <c r="E39" s="1147"/>
      <c r="F39" s="36">
        <v>1.48</v>
      </c>
      <c r="G39" s="37">
        <v>1.74</v>
      </c>
      <c r="H39" s="37">
        <v>2.0299999999999998</v>
      </c>
      <c r="I39" s="37">
        <v>2.29</v>
      </c>
      <c r="J39" s="38">
        <v>2.62</v>
      </c>
      <c r="K39" s="22"/>
      <c r="L39" s="22"/>
      <c r="M39" s="22"/>
      <c r="N39" s="22"/>
      <c r="O39" s="22"/>
      <c r="P39" s="22"/>
    </row>
    <row r="40" spans="1:16" ht="39" customHeight="1">
      <c r="A40" s="22"/>
      <c r="B40" s="35"/>
      <c r="C40" s="1145" t="s">
        <v>594</v>
      </c>
      <c r="D40" s="1146"/>
      <c r="E40" s="1147"/>
      <c r="F40" s="36">
        <v>0.35</v>
      </c>
      <c r="G40" s="37">
        <v>0.15</v>
      </c>
      <c r="H40" s="37">
        <v>0.34</v>
      </c>
      <c r="I40" s="37">
        <v>0.11</v>
      </c>
      <c r="J40" s="38">
        <v>1.49</v>
      </c>
      <c r="K40" s="22"/>
      <c r="L40" s="22"/>
      <c r="M40" s="22"/>
      <c r="N40" s="22"/>
      <c r="O40" s="22"/>
      <c r="P40" s="22"/>
    </row>
    <row r="41" spans="1:16" ht="39" customHeight="1">
      <c r="A41" s="22"/>
      <c r="B41" s="35"/>
      <c r="C41" s="1145" t="s">
        <v>595</v>
      </c>
      <c r="D41" s="1146"/>
      <c r="E41" s="1147"/>
      <c r="F41" s="36">
        <v>0.65</v>
      </c>
      <c r="G41" s="37">
        <v>0.12</v>
      </c>
      <c r="H41" s="37">
        <v>0.82</v>
      </c>
      <c r="I41" s="37">
        <v>0.47</v>
      </c>
      <c r="J41" s="38">
        <v>0.34</v>
      </c>
      <c r="K41" s="22"/>
      <c r="L41" s="22"/>
      <c r="M41" s="22"/>
      <c r="N41" s="22"/>
      <c r="O41" s="22"/>
      <c r="P41" s="22"/>
    </row>
    <row r="42" spans="1:16" ht="39" customHeight="1">
      <c r="A42" s="22"/>
      <c r="B42" s="39"/>
      <c r="C42" s="1145" t="s">
        <v>596</v>
      </c>
      <c r="D42" s="1146"/>
      <c r="E42" s="1147"/>
      <c r="F42" s="36" t="s">
        <v>538</v>
      </c>
      <c r="G42" s="37" t="s">
        <v>538</v>
      </c>
      <c r="H42" s="37" t="s">
        <v>538</v>
      </c>
      <c r="I42" s="37" t="s">
        <v>538</v>
      </c>
      <c r="J42" s="38" t="s">
        <v>538</v>
      </c>
      <c r="K42" s="22"/>
      <c r="L42" s="22"/>
      <c r="M42" s="22"/>
      <c r="N42" s="22"/>
      <c r="O42" s="22"/>
      <c r="P42" s="22"/>
    </row>
    <row r="43" spans="1:16" ht="39" customHeight="1" thickBot="1">
      <c r="A43" s="22"/>
      <c r="B43" s="40"/>
      <c r="C43" s="1148" t="s">
        <v>597</v>
      </c>
      <c r="D43" s="1149"/>
      <c r="E43" s="1150"/>
      <c r="F43" s="41">
        <v>1.25</v>
      </c>
      <c r="G43" s="42">
        <v>0.19</v>
      </c>
      <c r="H43" s="42">
        <v>0.27</v>
      </c>
      <c r="I43" s="42">
        <v>0.23</v>
      </c>
      <c r="J43" s="43">
        <v>0.23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Vpv5zg4VuFYzgPzSS3/hDF5kxu3GGRiiKqg4BRIkRxEHovPH2OA2OR2FDdw45dJBLpJACDWO3Kpnio5mlvW03g==" saltValue="8Bm/ChV+RZyqmoApbpJU1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579</v>
      </c>
      <c r="L44" s="56" t="s">
        <v>580</v>
      </c>
      <c r="M44" s="56" t="s">
        <v>581</v>
      </c>
      <c r="N44" s="56" t="s">
        <v>582</v>
      </c>
      <c r="O44" s="57" t="s">
        <v>583</v>
      </c>
      <c r="P44" s="48"/>
      <c r="Q44" s="48"/>
      <c r="R44" s="48"/>
      <c r="S44" s="48"/>
      <c r="T44" s="48"/>
      <c r="U44" s="48"/>
    </row>
    <row r="45" spans="1:21" ht="30.75" customHeight="1">
      <c r="A45" s="48"/>
      <c r="B45" s="1153" t="s">
        <v>11</v>
      </c>
      <c r="C45" s="1154"/>
      <c r="D45" s="58"/>
      <c r="E45" s="1159" t="s">
        <v>12</v>
      </c>
      <c r="F45" s="1159"/>
      <c r="G45" s="1159"/>
      <c r="H45" s="1159"/>
      <c r="I45" s="1159"/>
      <c r="J45" s="1160"/>
      <c r="K45" s="59">
        <v>1389</v>
      </c>
      <c r="L45" s="60">
        <v>1437</v>
      </c>
      <c r="M45" s="60">
        <v>1377</v>
      </c>
      <c r="N45" s="60">
        <v>1444</v>
      </c>
      <c r="O45" s="61">
        <v>1516</v>
      </c>
      <c r="P45" s="48"/>
      <c r="Q45" s="48"/>
      <c r="R45" s="48"/>
      <c r="S45" s="48"/>
      <c r="T45" s="48"/>
      <c r="U45" s="48"/>
    </row>
    <row r="46" spans="1:21" ht="30.75" customHeight="1">
      <c r="A46" s="48"/>
      <c r="B46" s="1155"/>
      <c r="C46" s="1156"/>
      <c r="D46" s="62"/>
      <c r="E46" s="1161" t="s">
        <v>13</v>
      </c>
      <c r="F46" s="1161"/>
      <c r="G46" s="1161"/>
      <c r="H46" s="1161"/>
      <c r="I46" s="1161"/>
      <c r="J46" s="1162"/>
      <c r="K46" s="63" t="s">
        <v>538</v>
      </c>
      <c r="L46" s="64" t="s">
        <v>538</v>
      </c>
      <c r="M46" s="64" t="s">
        <v>538</v>
      </c>
      <c r="N46" s="64" t="s">
        <v>538</v>
      </c>
      <c r="O46" s="65" t="s">
        <v>538</v>
      </c>
      <c r="P46" s="48"/>
      <c r="Q46" s="48"/>
      <c r="R46" s="48"/>
      <c r="S46" s="48"/>
      <c r="T46" s="48"/>
      <c r="U46" s="48"/>
    </row>
    <row r="47" spans="1:21" ht="30.75" customHeight="1">
      <c r="A47" s="48"/>
      <c r="B47" s="1155"/>
      <c r="C47" s="1156"/>
      <c r="D47" s="62"/>
      <c r="E47" s="1161" t="s">
        <v>14</v>
      </c>
      <c r="F47" s="1161"/>
      <c r="G47" s="1161"/>
      <c r="H47" s="1161"/>
      <c r="I47" s="1161"/>
      <c r="J47" s="1162"/>
      <c r="K47" s="63" t="s">
        <v>538</v>
      </c>
      <c r="L47" s="64" t="s">
        <v>538</v>
      </c>
      <c r="M47" s="64" t="s">
        <v>538</v>
      </c>
      <c r="N47" s="64" t="s">
        <v>538</v>
      </c>
      <c r="O47" s="65" t="s">
        <v>538</v>
      </c>
      <c r="P47" s="48"/>
      <c r="Q47" s="48"/>
      <c r="R47" s="48"/>
      <c r="S47" s="48"/>
      <c r="T47" s="48"/>
      <c r="U47" s="48"/>
    </row>
    <row r="48" spans="1:21" ht="30.75" customHeight="1">
      <c r="A48" s="48"/>
      <c r="B48" s="1155"/>
      <c r="C48" s="1156"/>
      <c r="D48" s="62"/>
      <c r="E48" s="1161" t="s">
        <v>15</v>
      </c>
      <c r="F48" s="1161"/>
      <c r="G48" s="1161"/>
      <c r="H48" s="1161"/>
      <c r="I48" s="1161"/>
      <c r="J48" s="1162"/>
      <c r="K48" s="63">
        <v>506</v>
      </c>
      <c r="L48" s="64">
        <v>500</v>
      </c>
      <c r="M48" s="64">
        <v>464</v>
      </c>
      <c r="N48" s="64">
        <v>468</v>
      </c>
      <c r="O48" s="65">
        <v>499</v>
      </c>
      <c r="P48" s="48"/>
      <c r="Q48" s="48"/>
      <c r="R48" s="48"/>
      <c r="S48" s="48"/>
      <c r="T48" s="48"/>
      <c r="U48" s="48"/>
    </row>
    <row r="49" spans="1:21" ht="30.75" customHeight="1">
      <c r="A49" s="48"/>
      <c r="B49" s="1155"/>
      <c r="C49" s="1156"/>
      <c r="D49" s="62"/>
      <c r="E49" s="1161" t="s">
        <v>16</v>
      </c>
      <c r="F49" s="1161"/>
      <c r="G49" s="1161"/>
      <c r="H49" s="1161"/>
      <c r="I49" s="1161"/>
      <c r="J49" s="1162"/>
      <c r="K49" s="63">
        <v>0</v>
      </c>
      <c r="L49" s="64">
        <v>0</v>
      </c>
      <c r="M49" s="64">
        <v>0</v>
      </c>
      <c r="N49" s="64">
        <v>0</v>
      </c>
      <c r="O49" s="65">
        <v>0</v>
      </c>
      <c r="P49" s="48"/>
      <c r="Q49" s="48"/>
      <c r="R49" s="48"/>
      <c r="S49" s="48"/>
      <c r="T49" s="48"/>
      <c r="U49" s="48"/>
    </row>
    <row r="50" spans="1:21" ht="30.75" customHeight="1">
      <c r="A50" s="48"/>
      <c r="B50" s="1155"/>
      <c r="C50" s="1156"/>
      <c r="D50" s="62"/>
      <c r="E50" s="1161" t="s">
        <v>17</v>
      </c>
      <c r="F50" s="1161"/>
      <c r="G50" s="1161"/>
      <c r="H50" s="1161"/>
      <c r="I50" s="1161"/>
      <c r="J50" s="1162"/>
      <c r="K50" s="63">
        <v>0</v>
      </c>
      <c r="L50" s="64">
        <v>0</v>
      </c>
      <c r="M50" s="64">
        <v>0</v>
      </c>
      <c r="N50" s="64">
        <v>0</v>
      </c>
      <c r="O50" s="65">
        <v>0</v>
      </c>
      <c r="P50" s="48"/>
      <c r="Q50" s="48"/>
      <c r="R50" s="48"/>
      <c r="S50" s="48"/>
      <c r="T50" s="48"/>
      <c r="U50" s="48"/>
    </row>
    <row r="51" spans="1:21" ht="30.75" customHeight="1">
      <c r="A51" s="48"/>
      <c r="B51" s="1157"/>
      <c r="C51" s="1158"/>
      <c r="D51" s="66"/>
      <c r="E51" s="1161" t="s">
        <v>18</v>
      </c>
      <c r="F51" s="1161"/>
      <c r="G51" s="1161"/>
      <c r="H51" s="1161"/>
      <c r="I51" s="1161"/>
      <c r="J51" s="1162"/>
      <c r="K51" s="63">
        <v>0</v>
      </c>
      <c r="L51" s="64">
        <v>0</v>
      </c>
      <c r="M51" s="64">
        <v>0</v>
      </c>
      <c r="N51" s="64">
        <v>0</v>
      </c>
      <c r="O51" s="65">
        <v>1</v>
      </c>
      <c r="P51" s="48"/>
      <c r="Q51" s="48"/>
      <c r="R51" s="48"/>
      <c r="S51" s="48"/>
      <c r="T51" s="48"/>
      <c r="U51" s="48"/>
    </row>
    <row r="52" spans="1:21" ht="30.75" customHeight="1">
      <c r="A52" s="48"/>
      <c r="B52" s="1163" t="s">
        <v>19</v>
      </c>
      <c r="C52" s="1164"/>
      <c r="D52" s="66"/>
      <c r="E52" s="1161" t="s">
        <v>20</v>
      </c>
      <c r="F52" s="1161"/>
      <c r="G52" s="1161"/>
      <c r="H52" s="1161"/>
      <c r="I52" s="1161"/>
      <c r="J52" s="1162"/>
      <c r="K52" s="63">
        <v>1379</v>
      </c>
      <c r="L52" s="64">
        <v>1383</v>
      </c>
      <c r="M52" s="64">
        <v>1302</v>
      </c>
      <c r="N52" s="64">
        <v>1328</v>
      </c>
      <c r="O52" s="65">
        <v>1437</v>
      </c>
      <c r="P52" s="48"/>
      <c r="Q52" s="48"/>
      <c r="R52" s="48"/>
      <c r="S52" s="48"/>
      <c r="T52" s="48"/>
      <c r="U52" s="48"/>
    </row>
    <row r="53" spans="1:21" ht="30.75" customHeight="1" thickBot="1">
      <c r="A53" s="48"/>
      <c r="B53" s="1165" t="s">
        <v>21</v>
      </c>
      <c r="C53" s="1166"/>
      <c r="D53" s="67"/>
      <c r="E53" s="1167" t="s">
        <v>22</v>
      </c>
      <c r="F53" s="1167"/>
      <c r="G53" s="1167"/>
      <c r="H53" s="1167"/>
      <c r="I53" s="1167"/>
      <c r="J53" s="1168"/>
      <c r="K53" s="68">
        <v>516</v>
      </c>
      <c r="L53" s="69">
        <v>554</v>
      </c>
      <c r="M53" s="69">
        <v>539</v>
      </c>
      <c r="N53" s="69">
        <v>584</v>
      </c>
      <c r="O53" s="70">
        <v>579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25</v>
      </c>
      <c r="C56" s="73"/>
      <c r="D56" s="73"/>
      <c r="E56" s="73"/>
      <c r="F56" s="73"/>
      <c r="G56" s="73"/>
      <c r="H56" s="73"/>
      <c r="I56" s="73"/>
      <c r="J56" s="73"/>
      <c r="K56" s="74"/>
      <c r="L56" s="74"/>
      <c r="M56" s="74"/>
      <c r="N56" s="74"/>
      <c r="O56" s="75" t="s">
        <v>598</v>
      </c>
      <c r="P56" s="48"/>
      <c r="Q56" s="48"/>
      <c r="R56" s="48"/>
      <c r="S56" s="48"/>
      <c r="T56" s="48"/>
      <c r="U56" s="48"/>
    </row>
    <row r="57" spans="1:21" ht="31.5" customHeight="1" thickBot="1">
      <c r="A57" s="48"/>
      <c r="B57" s="76"/>
      <c r="C57" s="77"/>
      <c r="D57" s="77"/>
      <c r="E57" s="78"/>
      <c r="F57" s="78"/>
      <c r="G57" s="78"/>
      <c r="H57" s="78"/>
      <c r="I57" s="78"/>
      <c r="J57" s="79" t="s">
        <v>2</v>
      </c>
      <c r="K57" s="80" t="s">
        <v>599</v>
      </c>
      <c r="L57" s="81" t="s">
        <v>600</v>
      </c>
      <c r="M57" s="81" t="s">
        <v>601</v>
      </c>
      <c r="N57" s="81" t="s">
        <v>602</v>
      </c>
      <c r="O57" s="82" t="s">
        <v>603</v>
      </c>
      <c r="P57" s="48"/>
      <c r="Q57" s="48"/>
      <c r="R57" s="48"/>
      <c r="S57" s="48"/>
      <c r="T57" s="48"/>
      <c r="U57" s="48"/>
    </row>
    <row r="58" spans="1:21" ht="31.5" customHeight="1">
      <c r="B58" s="1169" t="s">
        <v>26</v>
      </c>
      <c r="C58" s="1170"/>
      <c r="D58" s="1175" t="s">
        <v>27</v>
      </c>
      <c r="E58" s="1176"/>
      <c r="F58" s="1176"/>
      <c r="G58" s="1176"/>
      <c r="H58" s="1176"/>
      <c r="I58" s="1176"/>
      <c r="J58" s="1177"/>
      <c r="K58" s="83"/>
      <c r="L58" s="84"/>
      <c r="M58" s="84"/>
      <c r="N58" s="84"/>
      <c r="O58" s="85"/>
    </row>
    <row r="59" spans="1:21" ht="31.5" customHeight="1">
      <c r="B59" s="1171"/>
      <c r="C59" s="1172"/>
      <c r="D59" s="1178" t="s">
        <v>28</v>
      </c>
      <c r="E59" s="1179"/>
      <c r="F59" s="1179"/>
      <c r="G59" s="1179"/>
      <c r="H59" s="1179"/>
      <c r="I59" s="1179"/>
      <c r="J59" s="1180"/>
      <c r="K59" s="86"/>
      <c r="L59" s="87"/>
      <c r="M59" s="87"/>
      <c r="N59" s="87"/>
      <c r="O59" s="88"/>
    </row>
    <row r="60" spans="1:21" ht="31.5" customHeight="1" thickBot="1">
      <c r="B60" s="1173"/>
      <c r="C60" s="1174"/>
      <c r="D60" s="1181" t="s">
        <v>29</v>
      </c>
      <c r="E60" s="1182"/>
      <c r="F60" s="1182"/>
      <c r="G60" s="1182"/>
      <c r="H60" s="1182"/>
      <c r="I60" s="1182"/>
      <c r="J60" s="1183"/>
      <c r="K60" s="89"/>
      <c r="L60" s="90"/>
      <c r="M60" s="90"/>
      <c r="N60" s="90"/>
      <c r="O60" s="91"/>
    </row>
    <row r="61" spans="1:21" ht="24" customHeight="1">
      <c r="B61" s="92"/>
      <c r="C61" s="92"/>
      <c r="D61" s="93" t="s">
        <v>30</v>
      </c>
      <c r="E61" s="94"/>
      <c r="F61" s="94"/>
      <c r="G61" s="94"/>
      <c r="H61" s="94"/>
      <c r="I61" s="94"/>
      <c r="J61" s="94"/>
      <c r="K61" s="94"/>
      <c r="L61" s="94"/>
      <c r="M61" s="94"/>
      <c r="N61" s="94"/>
      <c r="O61" s="94"/>
    </row>
    <row r="62" spans="1:21" ht="24" customHeight="1">
      <c r="B62" s="95"/>
      <c r="C62" s="95"/>
      <c r="D62" s="93" t="s">
        <v>31</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95BzLiy8CHcoWfGJPFSqFIdHVkZ/7xtZXiXQYwQZssErtotyZBPu9A6EPvdVGAva39p5j8UcWXnPboiCOQgUQ==" saltValue="aRJ/oaPD/2hXGAd7rtr3c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9</v>
      </c>
    </row>
    <row r="40" spans="2:13" ht="27.75" customHeight="1" thickBot="1">
      <c r="B40" s="98" t="s">
        <v>10</v>
      </c>
      <c r="C40" s="99"/>
      <c r="D40" s="99"/>
      <c r="E40" s="100"/>
      <c r="F40" s="100"/>
      <c r="G40" s="100"/>
      <c r="H40" s="101" t="s">
        <v>2</v>
      </c>
      <c r="I40" s="102" t="s">
        <v>579</v>
      </c>
      <c r="J40" s="103" t="s">
        <v>580</v>
      </c>
      <c r="K40" s="103" t="s">
        <v>581</v>
      </c>
      <c r="L40" s="103" t="s">
        <v>582</v>
      </c>
      <c r="M40" s="104" t="s">
        <v>583</v>
      </c>
    </row>
    <row r="41" spans="2:13" ht="27.75" customHeight="1">
      <c r="B41" s="1184" t="s">
        <v>32</v>
      </c>
      <c r="C41" s="1185"/>
      <c r="D41" s="105"/>
      <c r="E41" s="1190" t="s">
        <v>33</v>
      </c>
      <c r="F41" s="1190"/>
      <c r="G41" s="1190"/>
      <c r="H41" s="1191"/>
      <c r="I41" s="355">
        <v>13695</v>
      </c>
      <c r="J41" s="356">
        <v>14464</v>
      </c>
      <c r="K41" s="356">
        <v>15202</v>
      </c>
      <c r="L41" s="356">
        <v>14820</v>
      </c>
      <c r="M41" s="357">
        <v>14173</v>
      </c>
    </row>
    <row r="42" spans="2:13" ht="27.75" customHeight="1">
      <c r="B42" s="1186"/>
      <c r="C42" s="1187"/>
      <c r="D42" s="106"/>
      <c r="E42" s="1192" t="s">
        <v>34</v>
      </c>
      <c r="F42" s="1192"/>
      <c r="G42" s="1192"/>
      <c r="H42" s="1193"/>
      <c r="I42" s="358">
        <v>2</v>
      </c>
      <c r="J42" s="359">
        <v>2</v>
      </c>
      <c r="K42" s="359">
        <v>1</v>
      </c>
      <c r="L42" s="359">
        <v>1</v>
      </c>
      <c r="M42" s="360">
        <v>0</v>
      </c>
    </row>
    <row r="43" spans="2:13" ht="27.75" customHeight="1">
      <c r="B43" s="1186"/>
      <c r="C43" s="1187"/>
      <c r="D43" s="106"/>
      <c r="E43" s="1192" t="s">
        <v>35</v>
      </c>
      <c r="F43" s="1192"/>
      <c r="G43" s="1192"/>
      <c r="H43" s="1193"/>
      <c r="I43" s="358">
        <v>4613</v>
      </c>
      <c r="J43" s="359">
        <v>4423</v>
      </c>
      <c r="K43" s="359">
        <v>4103</v>
      </c>
      <c r="L43" s="359">
        <v>3672</v>
      </c>
      <c r="M43" s="360">
        <v>3445</v>
      </c>
    </row>
    <row r="44" spans="2:13" ht="27.75" customHeight="1">
      <c r="B44" s="1186"/>
      <c r="C44" s="1187"/>
      <c r="D44" s="106"/>
      <c r="E44" s="1192" t="s">
        <v>36</v>
      </c>
      <c r="F44" s="1192"/>
      <c r="G44" s="1192"/>
      <c r="H44" s="1193"/>
      <c r="I44" s="358">
        <v>3</v>
      </c>
      <c r="J44" s="359">
        <v>2</v>
      </c>
      <c r="K44" s="359">
        <v>2</v>
      </c>
      <c r="L44" s="359">
        <v>1</v>
      </c>
      <c r="M44" s="360">
        <v>1</v>
      </c>
    </row>
    <row r="45" spans="2:13" ht="27.75" customHeight="1">
      <c r="B45" s="1186"/>
      <c r="C45" s="1187"/>
      <c r="D45" s="106"/>
      <c r="E45" s="1192" t="s">
        <v>37</v>
      </c>
      <c r="F45" s="1192"/>
      <c r="G45" s="1192"/>
      <c r="H45" s="1193"/>
      <c r="I45" s="358">
        <v>1496</v>
      </c>
      <c r="J45" s="359">
        <v>1429</v>
      </c>
      <c r="K45" s="359">
        <v>1418</v>
      </c>
      <c r="L45" s="359">
        <v>1344</v>
      </c>
      <c r="M45" s="360">
        <v>1362</v>
      </c>
    </row>
    <row r="46" spans="2:13" ht="27.75" customHeight="1">
      <c r="B46" s="1186"/>
      <c r="C46" s="1187"/>
      <c r="D46" s="107"/>
      <c r="E46" s="1192" t="s">
        <v>38</v>
      </c>
      <c r="F46" s="1192"/>
      <c r="G46" s="1192"/>
      <c r="H46" s="1193"/>
      <c r="I46" s="358" t="s">
        <v>538</v>
      </c>
      <c r="J46" s="359" t="s">
        <v>538</v>
      </c>
      <c r="K46" s="359" t="s">
        <v>538</v>
      </c>
      <c r="L46" s="359" t="s">
        <v>538</v>
      </c>
      <c r="M46" s="360" t="s">
        <v>538</v>
      </c>
    </row>
    <row r="47" spans="2:13" ht="27.75" customHeight="1">
      <c r="B47" s="1186"/>
      <c r="C47" s="1187"/>
      <c r="D47" s="108"/>
      <c r="E47" s="1194" t="s">
        <v>39</v>
      </c>
      <c r="F47" s="1195"/>
      <c r="G47" s="1195"/>
      <c r="H47" s="1196"/>
      <c r="I47" s="358" t="s">
        <v>538</v>
      </c>
      <c r="J47" s="359" t="s">
        <v>538</v>
      </c>
      <c r="K47" s="359" t="s">
        <v>538</v>
      </c>
      <c r="L47" s="359" t="s">
        <v>538</v>
      </c>
      <c r="M47" s="360" t="s">
        <v>538</v>
      </c>
    </row>
    <row r="48" spans="2:13" ht="27.75" customHeight="1">
      <c r="B48" s="1186"/>
      <c r="C48" s="1187"/>
      <c r="D48" s="106"/>
      <c r="E48" s="1192" t="s">
        <v>40</v>
      </c>
      <c r="F48" s="1192"/>
      <c r="G48" s="1192"/>
      <c r="H48" s="1193"/>
      <c r="I48" s="358" t="s">
        <v>538</v>
      </c>
      <c r="J48" s="359" t="s">
        <v>538</v>
      </c>
      <c r="K48" s="359" t="s">
        <v>538</v>
      </c>
      <c r="L48" s="359" t="s">
        <v>538</v>
      </c>
      <c r="M48" s="360" t="s">
        <v>538</v>
      </c>
    </row>
    <row r="49" spans="2:13" ht="27.75" customHeight="1">
      <c r="B49" s="1188"/>
      <c r="C49" s="1189"/>
      <c r="D49" s="106"/>
      <c r="E49" s="1192" t="s">
        <v>41</v>
      </c>
      <c r="F49" s="1192"/>
      <c r="G49" s="1192"/>
      <c r="H49" s="1193"/>
      <c r="I49" s="358" t="s">
        <v>538</v>
      </c>
      <c r="J49" s="359" t="s">
        <v>538</v>
      </c>
      <c r="K49" s="359" t="s">
        <v>538</v>
      </c>
      <c r="L49" s="359" t="s">
        <v>538</v>
      </c>
      <c r="M49" s="360" t="s">
        <v>538</v>
      </c>
    </row>
    <row r="50" spans="2:13" ht="27.75" customHeight="1">
      <c r="B50" s="1197" t="s">
        <v>42</v>
      </c>
      <c r="C50" s="1198"/>
      <c r="D50" s="109"/>
      <c r="E50" s="1192" t="s">
        <v>43</v>
      </c>
      <c r="F50" s="1192"/>
      <c r="G50" s="1192"/>
      <c r="H50" s="1193"/>
      <c r="I50" s="358">
        <v>3040</v>
      </c>
      <c r="J50" s="359">
        <v>3294</v>
      </c>
      <c r="K50" s="359">
        <v>3445</v>
      </c>
      <c r="L50" s="359">
        <v>3819</v>
      </c>
      <c r="M50" s="360">
        <v>4186</v>
      </c>
    </row>
    <row r="51" spans="2:13" ht="27.75" customHeight="1">
      <c r="B51" s="1186"/>
      <c r="C51" s="1187"/>
      <c r="D51" s="106"/>
      <c r="E51" s="1192" t="s">
        <v>44</v>
      </c>
      <c r="F51" s="1192"/>
      <c r="G51" s="1192"/>
      <c r="H51" s="1193"/>
      <c r="I51" s="358">
        <v>237</v>
      </c>
      <c r="J51" s="359">
        <v>192</v>
      </c>
      <c r="K51" s="359">
        <v>152</v>
      </c>
      <c r="L51" s="359">
        <v>125</v>
      </c>
      <c r="M51" s="360">
        <v>1329</v>
      </c>
    </row>
    <row r="52" spans="2:13" ht="27.75" customHeight="1">
      <c r="B52" s="1188"/>
      <c r="C52" s="1189"/>
      <c r="D52" s="106"/>
      <c r="E52" s="1192" t="s">
        <v>45</v>
      </c>
      <c r="F52" s="1192"/>
      <c r="G52" s="1192"/>
      <c r="H52" s="1193"/>
      <c r="I52" s="358">
        <v>12985</v>
      </c>
      <c r="J52" s="359">
        <v>12649</v>
      </c>
      <c r="K52" s="359">
        <v>12637</v>
      </c>
      <c r="L52" s="359">
        <v>12503</v>
      </c>
      <c r="M52" s="360">
        <v>12029</v>
      </c>
    </row>
    <row r="53" spans="2:13" ht="27.75" customHeight="1" thickBot="1">
      <c r="B53" s="1199" t="s">
        <v>46</v>
      </c>
      <c r="C53" s="1200"/>
      <c r="D53" s="110"/>
      <c r="E53" s="1201" t="s">
        <v>47</v>
      </c>
      <c r="F53" s="1201"/>
      <c r="G53" s="1201"/>
      <c r="H53" s="1202"/>
      <c r="I53" s="361">
        <v>3546</v>
      </c>
      <c r="J53" s="362">
        <v>4185</v>
      </c>
      <c r="K53" s="362">
        <v>4492</v>
      </c>
      <c r="L53" s="362">
        <v>3391</v>
      </c>
      <c r="M53" s="363">
        <v>1436</v>
      </c>
    </row>
    <row r="54" spans="2:13" ht="27.75" customHeight="1">
      <c r="B54" s="111" t="s">
        <v>48</v>
      </c>
      <c r="C54" s="112"/>
      <c r="D54" s="112"/>
      <c r="E54" s="113"/>
      <c r="F54" s="113"/>
      <c r="G54" s="113"/>
      <c r="H54" s="113"/>
      <c r="I54" s="114"/>
      <c r="J54" s="114"/>
      <c r="K54" s="114"/>
      <c r="L54" s="114"/>
      <c r="M54" s="114"/>
    </row>
    <row r="55" spans="2:13"/>
  </sheetData>
  <sheetProtection algorithmName="SHA-512" hashValue="FPH+pn2XJ99MjfqCvBwGY4F8MKxLJLtEO+iOz2da3KU3R9xaGwTqSNFPXHXEeCdpckFJC+fEk4WIG/7N+oNZfw==" saltValue="4kJTJ3eZGW/k+xlQfnYOJ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49</v>
      </c>
    </row>
    <row r="54" spans="2:8" ht="29.25" customHeight="1" thickBot="1">
      <c r="B54" s="116" t="s">
        <v>1</v>
      </c>
      <c r="C54" s="117"/>
      <c r="D54" s="117"/>
      <c r="E54" s="118" t="s">
        <v>2</v>
      </c>
      <c r="F54" s="119" t="s">
        <v>581</v>
      </c>
      <c r="G54" s="119" t="s">
        <v>582</v>
      </c>
      <c r="H54" s="120" t="s">
        <v>583</v>
      </c>
    </row>
    <row r="55" spans="2:8" ht="52.5" customHeight="1">
      <c r="B55" s="121"/>
      <c r="C55" s="1211" t="s">
        <v>50</v>
      </c>
      <c r="D55" s="1211"/>
      <c r="E55" s="1212"/>
      <c r="F55" s="122">
        <v>2000</v>
      </c>
      <c r="G55" s="122">
        <v>2237</v>
      </c>
      <c r="H55" s="123">
        <v>2478</v>
      </c>
    </row>
    <row r="56" spans="2:8" ht="52.5" customHeight="1">
      <c r="B56" s="124"/>
      <c r="C56" s="1213" t="s">
        <v>51</v>
      </c>
      <c r="D56" s="1213"/>
      <c r="E56" s="1214"/>
      <c r="F56" s="125">
        <v>426</v>
      </c>
      <c r="G56" s="125">
        <v>572</v>
      </c>
      <c r="H56" s="126">
        <v>818</v>
      </c>
    </row>
    <row r="57" spans="2:8" ht="53.25" customHeight="1">
      <c r="B57" s="124"/>
      <c r="C57" s="1215" t="s">
        <v>52</v>
      </c>
      <c r="D57" s="1215"/>
      <c r="E57" s="1216"/>
      <c r="F57" s="127">
        <v>1365</v>
      </c>
      <c r="G57" s="127">
        <v>1468</v>
      </c>
      <c r="H57" s="128">
        <v>1915</v>
      </c>
    </row>
    <row r="58" spans="2:8" ht="45.75" customHeight="1">
      <c r="B58" s="129"/>
      <c r="C58" s="1203" t="s">
        <v>612</v>
      </c>
      <c r="D58" s="1204"/>
      <c r="E58" s="1205"/>
      <c r="F58" s="130">
        <v>900</v>
      </c>
      <c r="G58" s="130">
        <v>1000</v>
      </c>
      <c r="H58" s="131">
        <v>1150</v>
      </c>
    </row>
    <row r="59" spans="2:8" ht="45.75" customHeight="1">
      <c r="B59" s="129"/>
      <c r="C59" s="1203" t="s">
        <v>613</v>
      </c>
      <c r="D59" s="1204"/>
      <c r="E59" s="1205"/>
      <c r="F59" s="130">
        <v>0</v>
      </c>
      <c r="G59" s="130">
        <v>0</v>
      </c>
      <c r="H59" s="131">
        <v>400</v>
      </c>
    </row>
    <row r="60" spans="2:8" ht="45.75" customHeight="1">
      <c r="B60" s="129"/>
      <c r="C60" s="1203" t="s">
        <v>614</v>
      </c>
      <c r="D60" s="1204"/>
      <c r="E60" s="1205"/>
      <c r="F60" s="130">
        <v>314</v>
      </c>
      <c r="G60" s="130">
        <v>303</v>
      </c>
      <c r="H60" s="131">
        <v>296</v>
      </c>
    </row>
    <row r="61" spans="2:8" ht="45.75" customHeight="1">
      <c r="B61" s="129"/>
      <c r="C61" s="1203" t="s">
        <v>615</v>
      </c>
      <c r="D61" s="1204"/>
      <c r="E61" s="1205"/>
      <c r="F61" s="130">
        <v>0</v>
      </c>
      <c r="G61" s="130">
        <v>36</v>
      </c>
      <c r="H61" s="131">
        <v>34</v>
      </c>
    </row>
    <row r="62" spans="2:8" ht="45.75" customHeight="1" thickBot="1">
      <c r="B62" s="132"/>
      <c r="C62" s="1206" t="s">
        <v>616</v>
      </c>
      <c r="D62" s="1207"/>
      <c r="E62" s="1208"/>
      <c r="F62" s="133">
        <v>11</v>
      </c>
      <c r="G62" s="133">
        <v>22</v>
      </c>
      <c r="H62" s="134">
        <v>34</v>
      </c>
    </row>
    <row r="63" spans="2:8" ht="52.5" customHeight="1" thickBot="1">
      <c r="B63" s="135"/>
      <c r="C63" s="1209" t="s">
        <v>53</v>
      </c>
      <c r="D63" s="1209"/>
      <c r="E63" s="1210"/>
      <c r="F63" s="136">
        <v>3791</v>
      </c>
      <c r="G63" s="136">
        <v>4276</v>
      </c>
      <c r="H63" s="137">
        <v>5211</v>
      </c>
    </row>
    <row r="64" spans="2:8"/>
  </sheetData>
  <sheetProtection algorithmName="SHA-512" hashValue="wDHLlQheQxM1252GVevmaicdXn/keAQk2twO3pNvwnMKF15JqWH2ZjAudtUuL+psWPbcgfORBJfgjWAwPdP00Q==" saltValue="wnZL7pczRhgnZelSpEY3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54</v>
      </c>
      <c r="E2" s="149"/>
      <c r="F2" s="150" t="s">
        <v>576</v>
      </c>
      <c r="G2" s="151"/>
      <c r="H2" s="152"/>
    </row>
    <row r="3" spans="1:8">
      <c r="A3" s="148" t="s">
        <v>569</v>
      </c>
      <c r="B3" s="153"/>
      <c r="C3" s="154"/>
      <c r="D3" s="155">
        <v>66348</v>
      </c>
      <c r="E3" s="156"/>
      <c r="F3" s="157">
        <v>108252</v>
      </c>
      <c r="G3" s="158"/>
      <c r="H3" s="159"/>
    </row>
    <row r="4" spans="1:8">
      <c r="A4" s="160"/>
      <c r="B4" s="161"/>
      <c r="C4" s="162"/>
      <c r="D4" s="163">
        <v>45172</v>
      </c>
      <c r="E4" s="164"/>
      <c r="F4" s="165">
        <v>50321</v>
      </c>
      <c r="G4" s="166"/>
      <c r="H4" s="167"/>
    </row>
    <row r="5" spans="1:8">
      <c r="A5" s="148" t="s">
        <v>571</v>
      </c>
      <c r="B5" s="153"/>
      <c r="C5" s="154"/>
      <c r="D5" s="155">
        <v>168600</v>
      </c>
      <c r="E5" s="156"/>
      <c r="F5" s="157">
        <v>93492</v>
      </c>
      <c r="G5" s="158"/>
      <c r="H5" s="159"/>
    </row>
    <row r="6" spans="1:8">
      <c r="A6" s="160"/>
      <c r="B6" s="161"/>
      <c r="C6" s="162"/>
      <c r="D6" s="163">
        <v>140957</v>
      </c>
      <c r="E6" s="164"/>
      <c r="F6" s="165">
        <v>53316</v>
      </c>
      <c r="G6" s="166"/>
      <c r="H6" s="167"/>
    </row>
    <row r="7" spans="1:8">
      <c r="A7" s="148" t="s">
        <v>572</v>
      </c>
      <c r="B7" s="153"/>
      <c r="C7" s="154"/>
      <c r="D7" s="155">
        <v>174334</v>
      </c>
      <c r="E7" s="156"/>
      <c r="F7" s="157">
        <v>94796</v>
      </c>
      <c r="G7" s="158"/>
      <c r="H7" s="159"/>
    </row>
    <row r="8" spans="1:8">
      <c r="A8" s="160"/>
      <c r="B8" s="161"/>
      <c r="C8" s="162"/>
      <c r="D8" s="163">
        <v>126476</v>
      </c>
      <c r="E8" s="164"/>
      <c r="F8" s="165">
        <v>55781</v>
      </c>
      <c r="G8" s="166"/>
      <c r="H8" s="167"/>
    </row>
    <row r="9" spans="1:8">
      <c r="A9" s="148" t="s">
        <v>573</v>
      </c>
      <c r="B9" s="153"/>
      <c r="C9" s="154"/>
      <c r="D9" s="155">
        <v>81479</v>
      </c>
      <c r="E9" s="156"/>
      <c r="F9" s="157">
        <v>97758</v>
      </c>
      <c r="G9" s="158"/>
      <c r="H9" s="159"/>
    </row>
    <row r="10" spans="1:8">
      <c r="A10" s="160"/>
      <c r="B10" s="161"/>
      <c r="C10" s="162"/>
      <c r="D10" s="163">
        <v>47561</v>
      </c>
      <c r="E10" s="164"/>
      <c r="F10" s="165">
        <v>45946</v>
      </c>
      <c r="G10" s="166"/>
      <c r="H10" s="167"/>
    </row>
    <row r="11" spans="1:8">
      <c r="A11" s="148" t="s">
        <v>574</v>
      </c>
      <c r="B11" s="153"/>
      <c r="C11" s="154"/>
      <c r="D11" s="155">
        <v>89654</v>
      </c>
      <c r="E11" s="156"/>
      <c r="F11" s="157">
        <v>91338</v>
      </c>
      <c r="G11" s="158"/>
      <c r="H11" s="159"/>
    </row>
    <row r="12" spans="1:8">
      <c r="A12" s="160"/>
      <c r="B12" s="161"/>
      <c r="C12" s="168"/>
      <c r="D12" s="163">
        <v>51038</v>
      </c>
      <c r="E12" s="164"/>
      <c r="F12" s="165">
        <v>43989</v>
      </c>
      <c r="G12" s="166"/>
      <c r="H12" s="167"/>
    </row>
    <row r="13" spans="1:8">
      <c r="A13" s="148"/>
      <c r="B13" s="153"/>
      <c r="C13" s="169"/>
      <c r="D13" s="170">
        <v>116083</v>
      </c>
      <c r="E13" s="171"/>
      <c r="F13" s="172">
        <v>97127</v>
      </c>
      <c r="G13" s="173"/>
      <c r="H13" s="159"/>
    </row>
    <row r="14" spans="1:8">
      <c r="A14" s="160"/>
      <c r="B14" s="161"/>
      <c r="C14" s="162"/>
      <c r="D14" s="163">
        <v>82241</v>
      </c>
      <c r="E14" s="164"/>
      <c r="F14" s="165">
        <v>49871</v>
      </c>
      <c r="G14" s="166"/>
      <c r="H14" s="167"/>
    </row>
    <row r="17" spans="1:11">
      <c r="A17" s="144" t="s">
        <v>55</v>
      </c>
    </row>
    <row r="18" spans="1:11">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c r="A19" s="174" t="s">
        <v>56</v>
      </c>
      <c r="B19" s="174">
        <f>ROUND(VALUE(SUBSTITUTE(実質収支比率等に係る経年分析!F$48,"▲","-")),2)</f>
        <v>4.3899999999999997</v>
      </c>
      <c r="C19" s="174">
        <f>ROUND(VALUE(SUBSTITUTE(実質収支比率等に係る経年分析!G$48,"▲","-")),2)</f>
        <v>2.25</v>
      </c>
      <c r="D19" s="174">
        <f>ROUND(VALUE(SUBSTITUTE(実質収支比率等に係る経年分析!H$48,"▲","-")),2)</f>
        <v>7.63</v>
      </c>
      <c r="E19" s="174">
        <f>ROUND(VALUE(SUBSTITUTE(実質収支比率等に係る経年分析!I$48,"▲","-")),2)</f>
        <v>11.54</v>
      </c>
      <c r="F19" s="174">
        <f>ROUND(VALUE(SUBSTITUTE(実質収支比率等に係る経年分析!J$48,"▲","-")),2)</f>
        <v>10.49</v>
      </c>
    </row>
    <row r="20" spans="1:11">
      <c r="A20" s="174" t="s">
        <v>57</v>
      </c>
      <c r="B20" s="174">
        <f>ROUND(VALUE(SUBSTITUTE(実質収支比率等に係る経年分析!F$47,"▲","-")),2)</f>
        <v>32.700000000000003</v>
      </c>
      <c r="C20" s="174">
        <f>ROUND(VALUE(SUBSTITUTE(実質収支比率等に係る経年分析!G$47,"▲","-")),2)</f>
        <v>32.17</v>
      </c>
      <c r="D20" s="174">
        <f>ROUND(VALUE(SUBSTITUTE(実質収支比率等に係る経年分析!H$47,"▲","-")),2)</f>
        <v>32.07</v>
      </c>
      <c r="E20" s="174">
        <f>ROUND(VALUE(SUBSTITUTE(実質収支比率等に係る経年分析!I$47,"▲","-")),2)</f>
        <v>34.700000000000003</v>
      </c>
      <c r="F20" s="174">
        <f>ROUND(VALUE(SUBSTITUTE(実質収支比率等に係る経年分析!J$47,"▲","-")),2)</f>
        <v>39.020000000000003</v>
      </c>
    </row>
    <row r="21" spans="1:11">
      <c r="A21" s="174" t="s">
        <v>58</v>
      </c>
      <c r="B21" s="174">
        <f>IF(ISNUMBER(VALUE(SUBSTITUTE(実質収支比率等に係る経年分析!F$49,"▲","-"))),ROUND(VALUE(SUBSTITUTE(実質収支比率等に係る経年分析!F$49,"▲","-")),2),NA())</f>
        <v>0.91</v>
      </c>
      <c r="C21" s="174">
        <f>IF(ISNUMBER(VALUE(SUBSTITUTE(実質収支比率等に係る経年分析!G$49,"▲","-"))),ROUND(VALUE(SUBSTITUTE(実質収支比率等に係る経年分析!G$49,"▲","-")),2),NA())</f>
        <v>-4.12</v>
      </c>
      <c r="D21" s="174">
        <f>IF(ISNUMBER(VALUE(SUBSTITUTE(実質収支比率等に係る経年分析!H$49,"▲","-"))),ROUND(VALUE(SUBSTITUTE(実質収支比率等に係る経年分析!H$49,"▲","-")),2),NA())</f>
        <v>4.1100000000000003</v>
      </c>
      <c r="E21" s="174">
        <f>IF(ISNUMBER(VALUE(SUBSTITUTE(実質収支比率等に係る経年分析!I$49,"▲","-"))),ROUND(VALUE(SUBSTITUTE(実質収支比率等に係る経年分析!I$49,"▲","-")),2),NA())</f>
        <v>2.3199999999999998</v>
      </c>
      <c r="F21" s="174">
        <f>IF(ISNUMBER(VALUE(SUBSTITUTE(実質収支比率等に係る経年分析!J$49,"▲","-"))),ROUND(VALUE(SUBSTITUTE(実質収支比率等に係る経年分析!J$49,"▲","-")),2),NA())</f>
        <v>-2.14</v>
      </c>
    </row>
    <row r="24" spans="1:11">
      <c r="A24" s="144" t="s">
        <v>59</v>
      </c>
    </row>
    <row r="25" spans="1:11">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c r="A26" s="175"/>
      <c r="B26" s="175" t="s">
        <v>60</v>
      </c>
      <c r="C26" s="175" t="s">
        <v>61</v>
      </c>
      <c r="D26" s="175" t="s">
        <v>60</v>
      </c>
      <c r="E26" s="175" t="s">
        <v>61</v>
      </c>
      <c r="F26" s="175" t="s">
        <v>60</v>
      </c>
      <c r="G26" s="175" t="s">
        <v>61</v>
      </c>
      <c r="H26" s="175" t="s">
        <v>60</v>
      </c>
      <c r="I26" s="175" t="s">
        <v>61</v>
      </c>
      <c r="J26" s="175" t="s">
        <v>60</v>
      </c>
      <c r="K26" s="175" t="s">
        <v>61</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1.25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0.19</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0.27</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0.23</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0.23</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str">
        <f>IF(連結実質赤字比率に係る赤字・黒字の構成分析!C$41="",NA(),連結実質赤字比率に係る赤字・黒字の構成分析!C$41)</f>
        <v>介護保険事業特別会計（保険事業勘定）</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0.65</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0.82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0.47</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0.34</v>
      </c>
    </row>
    <row r="30" spans="1:11">
      <c r="A30" s="175" t="str">
        <f>IF(連結実質赤字比率に係る赤字・黒字の構成分析!C$40="",NA(),連結実質赤字比率に係る赤字・黒字の構成分析!C$40)</f>
        <v>温泉地区残土処分場事業特別会計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0.35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0.34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1.49</v>
      </c>
    </row>
    <row r="31" spans="1:11">
      <c r="A31" s="175" t="str">
        <f>IF(連結実質赤字比率に係る赤字・黒字の構成分析!C$39="",NA(),連結実質赤字比率に係る赤字・黒字の構成分析!C$39)</f>
        <v>浜坂温泉配湯事業会計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1.48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1.74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2.0299999999999998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2.29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2.62</v>
      </c>
    </row>
    <row r="32" spans="1:11">
      <c r="A32" s="175" t="str">
        <f>IF(連結実質赤字比率に係る赤字・黒字の構成分析!C$38="",NA(),連結実質赤字比率に係る赤字・黒字の構成分析!C$38)</f>
        <v>一般会計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5.92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7.21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4.95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7.67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3.67</v>
      </c>
    </row>
    <row r="33" spans="1:16">
      <c r="A33" s="175" t="str">
        <f>IF(連結実質赤字比率に係る赤字・黒字の構成分析!C$37="",NA(),連結実質赤字比率に係る赤字・黒字の構成分析!C$37)</f>
        <v>浜坂地区残土処分場事業特別会計</v>
      </c>
      <c r="B33" s="175">
        <f>IF(ROUND(VALUE(SUBSTITUTE(連結実質赤字比率に係る赤字・黒字の構成分析!F$37,"▲", "-")), 2) &lt; 0, ABS(ROUND(VALUE(SUBSTITUTE(連結実質赤字比率に係る赤字・黒字の構成分析!F$37,"▲", "-")), 2)), NA())</f>
        <v>1.88</v>
      </c>
      <c r="C33" s="175" t="e">
        <f>IF(ROUND(VALUE(SUBSTITUTE(連結実質赤字比率に係る赤字・黒字の構成分析!F$37,"▲", "-")), 2) &gt;= 0, ABS(ROUND(VALUE(SUBSTITUTE(連結実質赤字比率に係る赤字・黒字の構成分析!F$37,"▲", "-")), 2)), NA())</f>
        <v>#N/A</v>
      </c>
      <c r="D33" s="175">
        <f>IF(ROUND(VALUE(SUBSTITUTE(連結実質赤字比率に係る赤字・黒字の構成分析!G$37,"▲", "-")), 2) &lt; 0, ABS(ROUND(VALUE(SUBSTITUTE(連結実質赤字比率に係る赤字・黒字の構成分析!G$37,"▲", "-")), 2)), NA())</f>
        <v>5.1100000000000003</v>
      </c>
      <c r="E33" s="175" t="e">
        <f>IF(ROUND(VALUE(SUBSTITUTE(連結実質赤字比率に係る赤字・黒字の構成分析!G$37,"▲", "-")), 2) &gt;= 0, ABS(ROUND(VALUE(SUBSTITUTE(連結実質赤字比率に係る赤字・黒字の構成分析!G$37,"▲", "-")), 2)), NA())</f>
        <v>#N/A</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2.3199999999999998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3.74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5.32</v>
      </c>
    </row>
    <row r="34" spans="1:16">
      <c r="A34" s="175" t="str">
        <f>IF(連結実質赤字比率に係る赤字・黒字の構成分析!C$36="",NA(),連結実質赤字比率に係る赤字・黒字の構成分析!C$36)</f>
        <v>公立浜坂病院事業会計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2.64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3.05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3.71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7.53</v>
      </c>
    </row>
    <row r="35" spans="1:16">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11.6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12.25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12.5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12.03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12.7</v>
      </c>
    </row>
    <row r="36" spans="1:16">
      <c r="A36" s="175" t="str">
        <f>IF(連結実質赤字比率に係る赤字・黒字の構成分析!C$34="",NA(),連結実質赤字比率に係る赤字・黒字の構成分析!C$34)</f>
        <v>下水道事業会計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4.0199999999999996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5.28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7.31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10.199999999999999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12.74</v>
      </c>
    </row>
    <row r="39" spans="1:16">
      <c r="A39" s="144" t="s">
        <v>62</v>
      </c>
    </row>
    <row r="40" spans="1:16">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c r="A42" s="176" t="s">
        <v>65</v>
      </c>
      <c r="B42" s="176"/>
      <c r="C42" s="176"/>
      <c r="D42" s="176">
        <f>'実質公債費比率（分子）の構造'!K$52</f>
        <v>1379</v>
      </c>
      <c r="E42" s="176"/>
      <c r="F42" s="176"/>
      <c r="G42" s="176">
        <f>'実質公債費比率（分子）の構造'!L$52</f>
        <v>1383</v>
      </c>
      <c r="H42" s="176"/>
      <c r="I42" s="176"/>
      <c r="J42" s="176">
        <f>'実質公債費比率（分子）の構造'!M$52</f>
        <v>1302</v>
      </c>
      <c r="K42" s="176"/>
      <c r="L42" s="176"/>
      <c r="M42" s="176">
        <f>'実質公債費比率（分子）の構造'!N$52</f>
        <v>1328</v>
      </c>
      <c r="N42" s="176"/>
      <c r="O42" s="176"/>
      <c r="P42" s="176">
        <f>'実質公債費比率（分子）の構造'!O$52</f>
        <v>1437</v>
      </c>
    </row>
    <row r="43" spans="1:16">
      <c r="A43" s="176" t="s">
        <v>18</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1</v>
      </c>
      <c r="O43" s="176"/>
      <c r="P43" s="176"/>
    </row>
    <row r="44" spans="1:16">
      <c r="A44" s="176" t="s">
        <v>66</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c r="A45" s="176" t="s">
        <v>67</v>
      </c>
      <c r="B45" s="176">
        <f>'実質公債費比率（分子）の構造'!K$49</f>
        <v>0</v>
      </c>
      <c r="C45" s="176"/>
      <c r="D45" s="176"/>
      <c r="E45" s="176">
        <f>'実質公債費比率（分子）の構造'!L$49</f>
        <v>0</v>
      </c>
      <c r="F45" s="176"/>
      <c r="G45" s="176"/>
      <c r="H45" s="176">
        <f>'実質公債費比率（分子）の構造'!M$49</f>
        <v>0</v>
      </c>
      <c r="I45" s="176"/>
      <c r="J45" s="176"/>
      <c r="K45" s="176">
        <f>'実質公債費比率（分子）の構造'!N$49</f>
        <v>0</v>
      </c>
      <c r="L45" s="176"/>
      <c r="M45" s="176"/>
      <c r="N45" s="176">
        <f>'実質公債費比率（分子）の構造'!O$49</f>
        <v>0</v>
      </c>
      <c r="O45" s="176"/>
      <c r="P45" s="176"/>
    </row>
    <row r="46" spans="1:16">
      <c r="A46" s="176" t="s">
        <v>68</v>
      </c>
      <c r="B46" s="176">
        <f>'実質公債費比率（分子）の構造'!K$48</f>
        <v>506</v>
      </c>
      <c r="C46" s="176"/>
      <c r="D46" s="176"/>
      <c r="E46" s="176">
        <f>'実質公債費比率（分子）の構造'!L$48</f>
        <v>500</v>
      </c>
      <c r="F46" s="176"/>
      <c r="G46" s="176"/>
      <c r="H46" s="176">
        <f>'実質公債費比率（分子）の構造'!M$48</f>
        <v>464</v>
      </c>
      <c r="I46" s="176"/>
      <c r="J46" s="176"/>
      <c r="K46" s="176">
        <f>'実質公債費比率（分子）の構造'!N$48</f>
        <v>468</v>
      </c>
      <c r="L46" s="176"/>
      <c r="M46" s="176"/>
      <c r="N46" s="176">
        <f>'実質公債費比率（分子）の構造'!O$48</f>
        <v>499</v>
      </c>
      <c r="O46" s="176"/>
      <c r="P46" s="176"/>
    </row>
    <row r="47" spans="1:16">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71</v>
      </c>
      <c r="B49" s="176">
        <f>'実質公債費比率（分子）の構造'!K$45</f>
        <v>1389</v>
      </c>
      <c r="C49" s="176"/>
      <c r="D49" s="176"/>
      <c r="E49" s="176">
        <f>'実質公債費比率（分子）の構造'!L$45</f>
        <v>1437</v>
      </c>
      <c r="F49" s="176"/>
      <c r="G49" s="176"/>
      <c r="H49" s="176">
        <f>'実質公債費比率（分子）の構造'!M$45</f>
        <v>1377</v>
      </c>
      <c r="I49" s="176"/>
      <c r="J49" s="176"/>
      <c r="K49" s="176">
        <f>'実質公債費比率（分子）の構造'!N$45</f>
        <v>1444</v>
      </c>
      <c r="L49" s="176"/>
      <c r="M49" s="176"/>
      <c r="N49" s="176">
        <f>'実質公債費比率（分子）の構造'!O$45</f>
        <v>1516</v>
      </c>
      <c r="O49" s="176"/>
      <c r="P49" s="176"/>
    </row>
    <row r="50" spans="1:16">
      <c r="A50" s="176" t="s">
        <v>72</v>
      </c>
      <c r="B50" s="176" t="e">
        <f>NA()</f>
        <v>#N/A</v>
      </c>
      <c r="C50" s="176">
        <f>IF(ISNUMBER('実質公債費比率（分子）の構造'!K$53),'実質公債費比率（分子）の構造'!K$53,NA())</f>
        <v>516</v>
      </c>
      <c r="D50" s="176" t="e">
        <f>NA()</f>
        <v>#N/A</v>
      </c>
      <c r="E50" s="176" t="e">
        <f>NA()</f>
        <v>#N/A</v>
      </c>
      <c r="F50" s="176">
        <f>IF(ISNUMBER('実質公債費比率（分子）の構造'!L$53),'実質公債費比率（分子）の構造'!L$53,NA())</f>
        <v>554</v>
      </c>
      <c r="G50" s="176" t="e">
        <f>NA()</f>
        <v>#N/A</v>
      </c>
      <c r="H50" s="176" t="e">
        <f>NA()</f>
        <v>#N/A</v>
      </c>
      <c r="I50" s="176">
        <f>IF(ISNUMBER('実質公債費比率（分子）の構造'!M$53),'実質公債費比率（分子）の構造'!M$53,NA())</f>
        <v>539</v>
      </c>
      <c r="J50" s="176" t="e">
        <f>NA()</f>
        <v>#N/A</v>
      </c>
      <c r="K50" s="176" t="e">
        <f>NA()</f>
        <v>#N/A</v>
      </c>
      <c r="L50" s="176">
        <f>IF(ISNUMBER('実質公債費比率（分子）の構造'!N$53),'実質公債費比率（分子）の構造'!N$53,NA())</f>
        <v>584</v>
      </c>
      <c r="M50" s="176" t="e">
        <f>NA()</f>
        <v>#N/A</v>
      </c>
      <c r="N50" s="176" t="e">
        <f>NA()</f>
        <v>#N/A</v>
      </c>
      <c r="O50" s="176">
        <f>IF(ISNUMBER('実質公債費比率（分子）の構造'!O$53),'実質公債費比率（分子）の構造'!O$53,NA())</f>
        <v>579</v>
      </c>
      <c r="P50" s="176" t="e">
        <f>NA()</f>
        <v>#N/A</v>
      </c>
    </row>
    <row r="53" spans="1:16">
      <c r="A53" s="144" t="s">
        <v>73</v>
      </c>
    </row>
    <row r="54" spans="1:16">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c r="A56" s="175" t="s">
        <v>45</v>
      </c>
      <c r="B56" s="175"/>
      <c r="C56" s="175"/>
      <c r="D56" s="175">
        <f>'将来負担比率（分子）の構造'!I$52</f>
        <v>12985</v>
      </c>
      <c r="E56" s="175"/>
      <c r="F56" s="175"/>
      <c r="G56" s="175">
        <f>'将来負担比率（分子）の構造'!J$52</f>
        <v>12649</v>
      </c>
      <c r="H56" s="175"/>
      <c r="I56" s="175"/>
      <c r="J56" s="175">
        <f>'将来負担比率（分子）の構造'!K$52</f>
        <v>12637</v>
      </c>
      <c r="K56" s="175"/>
      <c r="L56" s="175"/>
      <c r="M56" s="175">
        <f>'将来負担比率（分子）の構造'!L$52</f>
        <v>12503</v>
      </c>
      <c r="N56" s="175"/>
      <c r="O56" s="175"/>
      <c r="P56" s="175">
        <f>'将来負担比率（分子）の構造'!M$52</f>
        <v>12029</v>
      </c>
    </row>
    <row r="57" spans="1:16">
      <c r="A57" s="175" t="s">
        <v>44</v>
      </c>
      <c r="B57" s="175"/>
      <c r="C57" s="175"/>
      <c r="D57" s="175">
        <f>'将来負担比率（分子）の構造'!I$51</f>
        <v>237</v>
      </c>
      <c r="E57" s="175"/>
      <c r="F57" s="175"/>
      <c r="G57" s="175">
        <f>'将来負担比率（分子）の構造'!J$51</f>
        <v>192</v>
      </c>
      <c r="H57" s="175"/>
      <c r="I57" s="175"/>
      <c r="J57" s="175">
        <f>'将来負担比率（分子）の構造'!K$51</f>
        <v>152</v>
      </c>
      <c r="K57" s="175"/>
      <c r="L57" s="175"/>
      <c r="M57" s="175">
        <f>'将来負担比率（分子）の構造'!L$51</f>
        <v>125</v>
      </c>
      <c r="N57" s="175"/>
      <c r="O57" s="175"/>
      <c r="P57" s="175">
        <f>'将来負担比率（分子）の構造'!M$51</f>
        <v>1329</v>
      </c>
    </row>
    <row r="58" spans="1:16">
      <c r="A58" s="175" t="s">
        <v>43</v>
      </c>
      <c r="B58" s="175"/>
      <c r="C58" s="175"/>
      <c r="D58" s="175">
        <f>'将来負担比率（分子）の構造'!I$50</f>
        <v>3040</v>
      </c>
      <c r="E58" s="175"/>
      <c r="F58" s="175"/>
      <c r="G58" s="175">
        <f>'将来負担比率（分子）の構造'!J$50</f>
        <v>3294</v>
      </c>
      <c r="H58" s="175"/>
      <c r="I58" s="175"/>
      <c r="J58" s="175">
        <f>'将来負担比率（分子）の構造'!K$50</f>
        <v>3445</v>
      </c>
      <c r="K58" s="175"/>
      <c r="L58" s="175"/>
      <c r="M58" s="175">
        <f>'将来負担比率（分子）の構造'!L$50</f>
        <v>3819</v>
      </c>
      <c r="N58" s="175"/>
      <c r="O58" s="175"/>
      <c r="P58" s="175">
        <f>'将来負担比率（分子）の構造'!M$50</f>
        <v>4186</v>
      </c>
    </row>
    <row r="59" spans="1:16">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37</v>
      </c>
      <c r="B62" s="175">
        <f>'将来負担比率（分子）の構造'!I$45</f>
        <v>1496</v>
      </c>
      <c r="C62" s="175"/>
      <c r="D62" s="175"/>
      <c r="E62" s="175">
        <f>'将来負担比率（分子）の構造'!J$45</f>
        <v>1429</v>
      </c>
      <c r="F62" s="175"/>
      <c r="G62" s="175"/>
      <c r="H62" s="175">
        <f>'将来負担比率（分子）の構造'!K$45</f>
        <v>1418</v>
      </c>
      <c r="I62" s="175"/>
      <c r="J62" s="175"/>
      <c r="K62" s="175">
        <f>'将来負担比率（分子）の構造'!L$45</f>
        <v>1344</v>
      </c>
      <c r="L62" s="175"/>
      <c r="M62" s="175"/>
      <c r="N62" s="175">
        <f>'将来負担比率（分子）の構造'!M$45</f>
        <v>1362</v>
      </c>
      <c r="O62" s="175"/>
      <c r="P62" s="175"/>
    </row>
    <row r="63" spans="1:16">
      <c r="A63" s="175" t="s">
        <v>36</v>
      </c>
      <c r="B63" s="175">
        <f>'将来負担比率（分子）の構造'!I$44</f>
        <v>3</v>
      </c>
      <c r="C63" s="175"/>
      <c r="D63" s="175"/>
      <c r="E63" s="175">
        <f>'将来負担比率（分子）の構造'!J$44</f>
        <v>2</v>
      </c>
      <c r="F63" s="175"/>
      <c r="G63" s="175"/>
      <c r="H63" s="175">
        <f>'将来負担比率（分子）の構造'!K$44</f>
        <v>2</v>
      </c>
      <c r="I63" s="175"/>
      <c r="J63" s="175"/>
      <c r="K63" s="175">
        <f>'将来負担比率（分子）の構造'!L$44</f>
        <v>1</v>
      </c>
      <c r="L63" s="175"/>
      <c r="M63" s="175"/>
      <c r="N63" s="175">
        <f>'将来負担比率（分子）の構造'!M$44</f>
        <v>1</v>
      </c>
      <c r="O63" s="175"/>
      <c r="P63" s="175"/>
    </row>
    <row r="64" spans="1:16">
      <c r="A64" s="175" t="s">
        <v>35</v>
      </c>
      <c r="B64" s="175">
        <f>'将来負担比率（分子）の構造'!I$43</f>
        <v>4613</v>
      </c>
      <c r="C64" s="175"/>
      <c r="D64" s="175"/>
      <c r="E64" s="175">
        <f>'将来負担比率（分子）の構造'!J$43</f>
        <v>4423</v>
      </c>
      <c r="F64" s="175"/>
      <c r="G64" s="175"/>
      <c r="H64" s="175">
        <f>'将来負担比率（分子）の構造'!K$43</f>
        <v>4103</v>
      </c>
      <c r="I64" s="175"/>
      <c r="J64" s="175"/>
      <c r="K64" s="175">
        <f>'将来負担比率（分子）の構造'!L$43</f>
        <v>3672</v>
      </c>
      <c r="L64" s="175"/>
      <c r="M64" s="175"/>
      <c r="N64" s="175">
        <f>'将来負担比率（分子）の構造'!M$43</f>
        <v>3445</v>
      </c>
      <c r="O64" s="175"/>
      <c r="P64" s="175"/>
    </row>
    <row r="65" spans="1:16">
      <c r="A65" s="175" t="s">
        <v>34</v>
      </c>
      <c r="B65" s="175">
        <f>'将来負担比率（分子）の構造'!I$42</f>
        <v>2</v>
      </c>
      <c r="C65" s="175"/>
      <c r="D65" s="175"/>
      <c r="E65" s="175">
        <f>'将来負担比率（分子）の構造'!J$42</f>
        <v>2</v>
      </c>
      <c r="F65" s="175"/>
      <c r="G65" s="175"/>
      <c r="H65" s="175">
        <f>'将来負担比率（分子）の構造'!K$42</f>
        <v>1</v>
      </c>
      <c r="I65" s="175"/>
      <c r="J65" s="175"/>
      <c r="K65" s="175">
        <f>'将来負担比率（分子）の構造'!L$42</f>
        <v>1</v>
      </c>
      <c r="L65" s="175"/>
      <c r="M65" s="175"/>
      <c r="N65" s="175">
        <f>'将来負担比率（分子）の構造'!M$42</f>
        <v>0</v>
      </c>
      <c r="O65" s="175"/>
      <c r="P65" s="175"/>
    </row>
    <row r="66" spans="1:16">
      <c r="A66" s="175" t="s">
        <v>33</v>
      </c>
      <c r="B66" s="175">
        <f>'将来負担比率（分子）の構造'!I$41</f>
        <v>13695</v>
      </c>
      <c r="C66" s="175"/>
      <c r="D66" s="175"/>
      <c r="E66" s="175">
        <f>'将来負担比率（分子）の構造'!J$41</f>
        <v>14464</v>
      </c>
      <c r="F66" s="175"/>
      <c r="G66" s="175"/>
      <c r="H66" s="175">
        <f>'将来負担比率（分子）の構造'!K$41</f>
        <v>15202</v>
      </c>
      <c r="I66" s="175"/>
      <c r="J66" s="175"/>
      <c r="K66" s="175">
        <f>'将来負担比率（分子）の構造'!L$41</f>
        <v>14820</v>
      </c>
      <c r="L66" s="175"/>
      <c r="M66" s="175"/>
      <c r="N66" s="175">
        <f>'将来負担比率（分子）の構造'!M$41</f>
        <v>14173</v>
      </c>
      <c r="O66" s="175"/>
      <c r="P66" s="175"/>
    </row>
    <row r="67" spans="1:16">
      <c r="A67" s="175" t="s">
        <v>76</v>
      </c>
      <c r="B67" s="175" t="e">
        <f>NA()</f>
        <v>#N/A</v>
      </c>
      <c r="C67" s="175">
        <f>IF(ISNUMBER('将来負担比率（分子）の構造'!I$53), IF('将来負担比率（分子）の構造'!I$53 &lt; 0, 0, '将来負担比率（分子）の構造'!I$53), NA())</f>
        <v>3546</v>
      </c>
      <c r="D67" s="175" t="e">
        <f>NA()</f>
        <v>#N/A</v>
      </c>
      <c r="E67" s="175" t="e">
        <f>NA()</f>
        <v>#N/A</v>
      </c>
      <c r="F67" s="175">
        <f>IF(ISNUMBER('将来負担比率（分子）の構造'!J$53), IF('将来負担比率（分子）の構造'!J$53 &lt; 0, 0, '将来負担比率（分子）の構造'!J$53), NA())</f>
        <v>4185</v>
      </c>
      <c r="G67" s="175" t="e">
        <f>NA()</f>
        <v>#N/A</v>
      </c>
      <c r="H67" s="175" t="e">
        <f>NA()</f>
        <v>#N/A</v>
      </c>
      <c r="I67" s="175">
        <f>IF(ISNUMBER('将来負担比率（分子）の構造'!K$53), IF('将来負担比率（分子）の構造'!K$53 &lt; 0, 0, '将来負担比率（分子）の構造'!K$53), NA())</f>
        <v>4492</v>
      </c>
      <c r="J67" s="175" t="e">
        <f>NA()</f>
        <v>#N/A</v>
      </c>
      <c r="K67" s="175" t="e">
        <f>NA()</f>
        <v>#N/A</v>
      </c>
      <c r="L67" s="175">
        <f>IF(ISNUMBER('将来負担比率（分子）の構造'!L$53), IF('将来負担比率（分子）の構造'!L$53 &lt; 0, 0, '将来負担比率（分子）の構造'!L$53), NA())</f>
        <v>3391</v>
      </c>
      <c r="M67" s="175" t="e">
        <f>NA()</f>
        <v>#N/A</v>
      </c>
      <c r="N67" s="175" t="e">
        <f>NA()</f>
        <v>#N/A</v>
      </c>
      <c r="O67" s="175">
        <f>IF(ISNUMBER('将来負担比率（分子）の構造'!M$53), IF('将来負担比率（分子）の構造'!M$53 &lt; 0, 0, '将来負担比率（分子）の構造'!M$53), NA())</f>
        <v>1436</v>
      </c>
      <c r="P67" s="175" t="e">
        <f>NA()</f>
        <v>#N/A</v>
      </c>
    </row>
    <row r="70" spans="1:16">
      <c r="A70" s="177" t="s">
        <v>77</v>
      </c>
      <c r="B70" s="177"/>
      <c r="C70" s="177"/>
      <c r="D70" s="177"/>
      <c r="E70" s="177"/>
      <c r="F70" s="177"/>
    </row>
    <row r="71" spans="1:16">
      <c r="A71" s="178"/>
      <c r="B71" s="178" t="str">
        <f>基金残高に係る経年分析!F54</f>
        <v>R02</v>
      </c>
      <c r="C71" s="178" t="str">
        <f>基金残高に係る経年分析!G54</f>
        <v>R03</v>
      </c>
      <c r="D71" s="178" t="str">
        <f>基金残高に係る経年分析!H54</f>
        <v>R04</v>
      </c>
    </row>
    <row r="72" spans="1:16">
      <c r="A72" s="178" t="s">
        <v>78</v>
      </c>
      <c r="B72" s="179">
        <f>基金残高に係る経年分析!F55</f>
        <v>2000</v>
      </c>
      <c r="C72" s="179">
        <f>基金残高に係る経年分析!G55</f>
        <v>2237</v>
      </c>
      <c r="D72" s="179">
        <f>基金残高に係る経年分析!H55</f>
        <v>2478</v>
      </c>
    </row>
    <row r="73" spans="1:16">
      <c r="A73" s="178" t="s">
        <v>79</v>
      </c>
      <c r="B73" s="179">
        <f>基金残高に係る経年分析!F56</f>
        <v>426</v>
      </c>
      <c r="C73" s="179">
        <f>基金残高に係る経年分析!G56</f>
        <v>572</v>
      </c>
      <c r="D73" s="179">
        <f>基金残高に係る経年分析!H56</f>
        <v>818</v>
      </c>
    </row>
    <row r="74" spans="1:16">
      <c r="A74" s="178" t="s">
        <v>80</v>
      </c>
      <c r="B74" s="179">
        <f>基金残高に係る経年分析!F57</f>
        <v>1365</v>
      </c>
      <c r="C74" s="179">
        <f>基金残高に係る経年分析!G57</f>
        <v>1468</v>
      </c>
      <c r="D74" s="179">
        <f>基金残高に係る経年分析!H57</f>
        <v>1915</v>
      </c>
    </row>
  </sheetData>
  <sheetProtection algorithmName="SHA-512" hashValue="Mx0zL+/8ER8T5/6+8wOcrm5tde5CTTkifbOnO2IjIxg7yCAsId/cJdi+r2IoEN1ZA32kO0UXDDkJ/J7w/WJykQ==" saltValue="KHwx0fa1WIItDPZEfYywb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SonLOAdmin</cp:lastModifiedBy>
  <cp:lastPrinted>2024-03-15T08:54:50Z</cp:lastPrinted>
  <dcterms:created xsi:type="dcterms:W3CDTF">2024-03-14T03:27:14Z</dcterms:created>
  <dcterms:modified xsi:type="dcterms:W3CDTF">2024-03-15T09:06:57Z</dcterms:modified>
  <cp:category/>
</cp:coreProperties>
</file>