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s-zaisei01\財政課書庫\99 その他\04_県調査・通知・調査照会システム\R5\20240307_財政状況資料集（令和4年度１回目）\04 様式修正後回答\"/>
    </mc:Choice>
  </mc:AlternateContent>
  <bookViews>
    <workbookView xWindow="0" yWindow="0" windowWidth="15360" windowHeight="7635" tabRatio="845"/>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BW37" i="10"/>
  <c r="BE37" i="10"/>
  <c r="AM37" i="10"/>
  <c r="U37" i="10"/>
  <c r="C37" i="10"/>
  <c r="BW36" i="10"/>
  <c r="BE36" i="10"/>
  <c r="AM36" i="10"/>
  <c r="U36" i="10"/>
  <c r="C36" i="10"/>
  <c r="BW35" i="10"/>
  <c r="BE35" i="10"/>
  <c r="AM35" i="10"/>
  <c r="U35" i="10"/>
  <c r="C35" i="10"/>
  <c r="BW34" i="10"/>
  <c r="CO34" i="10" s="1"/>
  <c r="CO35" i="10" s="1"/>
  <c r="CO36" i="10" s="1"/>
  <c r="CO37"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<sst xmlns="http://schemas.openxmlformats.org/spreadsheetml/2006/main" count="1114" uniqueCount="612">
  <si>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</si>
  <si>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</si>
  <si>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</si>
  <si>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</si>
  <si>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</si>
  <si>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</si>
  <si>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</si>
  <si>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</si>
  <si>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</si>
  <si>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</si>
  <si>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</si>
  <si>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</si>
  <si>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</si>
  <si>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</si>
  <si>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</si>
  <si>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</si>
  <si>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</si>
  <si>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</si>
  <si>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</si>
  <si>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</si>
  <si>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</si>
  <si>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</si>
  <si>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</si>
  <si>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</si>
  <si>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</si>
  <si>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</si>
  <si>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</si>
  <si>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</si>
  <si>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</si>
  <si>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</si>
  <si>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</si>
  <si>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</si>
  <si>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</si>
  <si>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</si>
  <si>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</si>
  <si>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</si>
  <si>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</si>
  <si>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</si>
  <si>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</si>
  <si>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</si>
  <si>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</si>
  <si>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</si>
  <si>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</si>
  <si>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</si>
  <si>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</si>
  <si>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</si>
  <si>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</si>
  <si>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</si>
  <si>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</si>
  <si>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</si>
  <si>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</si>
  <si>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</si>
  <si>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</si>
  <si>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</si>
  <si>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</si>
  <si>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</si>
  <si>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</si>
  <si>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</si>
  <si>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</si>
  <si>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</si>
  <si>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</si>
  <si>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</si>
  <si>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</si>
  <si>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</si>
  <si>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</si>
  <si>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</si>
  <si>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</si>
  <si>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</si>
  <si>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</si>
  <si>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</si>
  <si>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</si>
  <si>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</si>
  <si>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</si>
  <si>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</si>
  <si>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</si>
  <si>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</si>
  <si>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</si>
  <si>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</si>
  <si>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</si>
  <si>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</si>
  <si>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</si>
  <si>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</si>
  <si>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</si>
  <si>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</si>
  <si>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</si>
  <si>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</si>
  <si>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</si>
  <si>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中核市</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</si>
  <si>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</si>
  <si>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</si>
  <si>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</si>
  <si>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</si>
  <si>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</si>
  <si>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</si>
  <si>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</si>
  <si>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</si>
  <si>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</si>
  <si>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</si>
  <si>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</si>
  <si>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</si>
  <si>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明石市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</si>
  <si>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</si>
  <si>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</si>
  <si>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</si>
  <si>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</si>
  <si>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</si>
  <si>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</si>
  <si>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</si>
  <si>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</si>
  <si>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</si>
  <si>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</si>
  <si>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</si>
  <si>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</si>
  <si>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</si>
  <si>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</si>
  <si>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</si>
  <si>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</si>
  <si>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</si>
  <si>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</si>
  <si>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</si>
  <si>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</si>
  <si>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</si>
  <si>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</si>
  <si>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</si>
  <si>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</si>
  <si>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</si>
  <si>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</si>
  <si>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</si>
  <si>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</si>
  <si>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</si>
  <si>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</si>
  <si>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</si>
  <si>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</si>
  <si>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</si>
  <si>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</si>
  <si>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</si>
  <si>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</si>
  <si>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</si>
  <si>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</si>
  <si>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</si>
  <si>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</si>
  <si>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</si>
  <si>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</si>
  <si>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</si>
  <si>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</si>
  <si>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</si>
  <si>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</si>
  <si>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</si>
  <si>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</si>
  <si>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</si>
  <si>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</si>
  <si>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</si>
  <si>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</si>
  <si>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</si>
  <si>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</si>
  <si>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</si>
  <si>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</si>
  <si>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</si>
  <si>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</si>
  <si>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</si>
  <si>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</si>
  <si>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</si>
  <si>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</si>
  <si>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</si>
  <si>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</si>
  <si>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</si>
  <si>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</si>
  <si>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</si>
  <si>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</si>
  <si>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</si>
  <si>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</si>
  <si>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</si>
  <si>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</si>
  <si>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</si>
  <si>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</si>
  <si>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</si>
  <si>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</si>
  <si>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</si>
  <si>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</si>
  <si>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</si>
  <si>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</si>
  <si>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</si>
  <si>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</si>
  <si>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</si>
  <si>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</si>
  <si>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</si>
  <si>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</si>
  <si>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</si>
  <si>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</si>
  <si>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</si>
  <si>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</si>
  <si>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</si>
  <si>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</si>
  <si>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</si>
  <si>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</si>
  <si>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</si>
  <si>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</si>
  <si>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</si>
  <si>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</si>
  <si>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</si>
  <si>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</si>
  <si>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</si>
  <si>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</si>
  <si>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</si>
  <si>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</si>
  <si>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</si>
  <si>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</si>
  <si>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</si>
  <si>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</si>
  <si>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</si>
  <si>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</si>
  <si>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</si>
  <si>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</si>
  <si>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</si>
  <si>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</si>
  <si>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</si>
  <si>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</si>
  <si>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</si>
  <si>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兵庫県明石市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</si>
  <si>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</si>
  <si>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</si>
  <si>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</si>
  <si>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</si>
  <si>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</si>
  <si>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</si>
  <si>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</si>
  <si>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</si>
  <si>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</si>
  <si>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</si>
  <si>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</si>
  <si>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</si>
  <si>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</si>
  <si>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</si>
  <si>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</si>
  <si>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</si>
  <si>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</si>
  <si>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</si>
  <si>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</si>
  <si>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</si>
  <si>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</si>
  <si>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</si>
  <si>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</si>
  <si>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</si>
  <si>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</si>
  <si>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</si>
  <si>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</si>
  <si>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</si>
  <si>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</si>
  <si>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</si>
  <si>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</si>
  <si>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</si>
  <si>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</si>
  <si>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</si>
  <si>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</si>
  <si>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</si>
  <si>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</si>
  <si>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</si>
  <si>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</si>
  <si>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</si>
  <si>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</si>
  <si>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</si>
  <si>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</si>
  <si>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</si>
  <si>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</si>
  <si>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</si>
  <si>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</si>
  <si>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</si>
  <si>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</si>
  <si>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</si>
  <si>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</si>
  <si>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</si>
  <si>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</si>
  <si>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</si>
  <si>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</si>
  <si>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</si>
  <si>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</si>
  <si>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</si>
  <si>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</si>
  <si>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</si>
  <si>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</si>
  <si>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</si>
  <si>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</si>
  <si>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</si>
  <si>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</si>
  <si>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</si>
  <si>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</si>
  <si>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</si>
  <si>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</si>
  <si>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</si>
  <si>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</si>
  <si>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</si>
  <si>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</si>
  <si>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</si>
  <si>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</si>
  <si>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</si>
  <si>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</si>
  <si>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</si>
  <si>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</si>
  <si>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</si>
  <si>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</si>
  <si>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</si>
  <si>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</si>
  <si>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</si>
  <si>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</si>
  <si>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</si>
  <si>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</si>
  <si>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</si>
  <si>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</si>
  <si>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</si>
  <si>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</si>
  <si>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</si>
  <si>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</si>
  <si>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</si>
  <si>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</si>
  <si>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</si>
  <si>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</si>
  <si>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</si>
  <si>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</si>
  <si>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</si>
  <si>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</si>
  <si>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</si>
  <si>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</si>
  <si>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</si>
  <si>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</si>
  <si>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</si>
  <si>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</si>
  <si>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</si>
  <si>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</si>
  <si>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</si>
  <si>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</si>
  <si>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</si>
  <si>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</si>
  <si>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</si>
  <si>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</si>
  <si>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</si>
  <si>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</si>
  <si>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</si>
  <si>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</si>
  <si>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</si>
  <si>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</si>
  <si>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</si>
  <si>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</si>
  <si>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市場</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</si>
  <si>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</si>
  <si>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</si>
  <si>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</si>
  <si>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</si>
  <si>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</si>
  <si>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</si>
  <si>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</si>
  <si>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</si>
  <si>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</si>
  <si>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</si>
  <si>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</si>
  <si>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</si>
  <si>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</si>
  <si>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</si>
  <si>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</si>
  <si>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</si>
  <si>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</si>
  <si>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</si>
  <si>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</si>
  <si>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</si>
  <si>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</si>
  <si>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</si>
  <si>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</si>
  <si>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</si>
  <si>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</si>
  <si>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</si>
  <si>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兵庫県明石市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</si>
  <si>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</si>
  <si>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</si>
  <si>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</si>
  <si>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</si>
  <si>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</si>
  <si>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</si>
  <si>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</si>
  <si>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</si>
  <si>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</si>
  <si>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</si>
  <si>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</si>
  <si>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</si>
  <si>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</si>
  <si>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</si>
  <si>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</si>
  <si>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</si>
  <si>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</si>
  <si>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</si>
  <si>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</si>
  <si>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</si>
  <si>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葬祭事業特別会計</t>
    <phoneticPr fontId="5"/>
  </si>
  <si>
    <t>-</t>
    <phoneticPr fontId="5"/>
  </si>
  <si>
    <t>公共用地取得事業特別会計</t>
    <phoneticPr fontId="5"/>
  </si>
  <si>
    <t>-</t>
    <phoneticPr fontId="5"/>
  </si>
  <si>
    <t>石ヶ谷墓園整備事業特別会計</t>
    <phoneticPr fontId="5"/>
  </si>
  <si>
    <t>土地区画整理事業清算金特別会計</t>
    <phoneticPr fontId="5"/>
  </si>
  <si>
    <t>病院事業債管理特別会計</t>
    <phoneticPr fontId="5"/>
  </si>
  <si>
    <t>母子父子寡婦福祉資金貸付事業特別会計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</si>
  <si>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</si>
  <si>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</si>
  <si>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</si>
  <si>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</si>
  <si>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</si>
  <si>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</si>
  <si>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</si>
  <si>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</si>
  <si>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</si>
  <si>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</si>
  <si>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</si>
  <si>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</si>
  <si>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</si>
  <si>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</si>
  <si>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</si>
  <si>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</si>
  <si>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</si>
  <si>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</si>
  <si>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</si>
  <si>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</si>
  <si>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下水道事業会計</t>
    <phoneticPr fontId="5"/>
  </si>
  <si>
    <t>地方卸売市場事業特別会計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</si>
  <si>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</si>
  <si>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</si>
  <si>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</si>
  <si>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</si>
  <si>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</si>
  <si>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</si>
  <si>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</si>
  <si>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</si>
  <si>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</si>
  <si>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</si>
  <si>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</si>
  <si>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</si>
  <si>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</si>
  <si>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</si>
  <si>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</si>
  <si>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</si>
  <si>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</si>
  <si>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</si>
  <si>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</si>
  <si>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</si>
  <si>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</si>
  <si>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</si>
  <si>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</si>
  <si>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</si>
  <si>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</si>
  <si>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</si>
  <si>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</si>
  <si>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</si>
  <si>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</si>
  <si>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</si>
  <si>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</si>
  <si>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</si>
  <si>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</si>
  <si>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</si>
  <si>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</si>
  <si>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</si>
  <si>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</si>
  <si>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</si>
  <si>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</si>
  <si>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</si>
  <si>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</si>
  <si>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</si>
  <si>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</si>
  <si>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</si>
  <si>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</si>
  <si>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</si>
  <si>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</si>
  <si>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</si>
  <si>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</si>
  <si>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</si>
  <si>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</si>
  <si>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</si>
  <si>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</si>
  <si>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</si>
  <si>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</si>
  <si>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</si>
  <si>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</si>
  <si>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</si>
  <si>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</si>
  <si>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</si>
  <si>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</si>
  <si>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</si>
  <si>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</si>
  <si>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</si>
  <si>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</si>
  <si>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</si>
  <si>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</si>
  <si>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</si>
  <si>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</si>
  <si>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地方卸売市場事業特別会計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</si>
  <si>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</si>
  <si>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</si>
  <si>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</si>
  <si>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介護保険事業特別会計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</si>
  <si>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</si>
  <si>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</si>
  <si>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</si>
  <si>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</si>
  <si>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</si>
  <si>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</si>
  <si>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</si>
  <si>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</si>
  <si>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</si>
  <si>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</si>
  <si>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</si>
  <si>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</si>
  <si>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</si>
  <si>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</si>
  <si>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</si>
  <si>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</si>
  <si>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</si>
  <si>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</si>
  <si>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</si>
  <si>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</si>
  <si>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</si>
  <si>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</si>
  <si>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</si>
  <si>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</si>
  <si>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</si>
  <si>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</si>
  <si>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</si>
  <si>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</si>
  <si>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</si>
  <si>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</si>
  <si>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</si>
  <si>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</si>
  <si>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</si>
  <si>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</si>
  <si>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</si>
  <si>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</si>
  <si>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</si>
  <si>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</si>
  <si>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</si>
  <si>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</si>
  <si>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</si>
  <si>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</si>
  <si>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</si>
  <si>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</si>
  <si>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</si>
  <si>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</si>
  <si>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</si>
  <si>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</si>
  <si>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</si>
  <si>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</si>
  <si>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</si>
  <si>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</si>
  <si>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</si>
  <si>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</si>
  <si>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</si>
  <si>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</si>
  <si>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</si>
  <si>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</si>
  <si>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</si>
  <si>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</si>
  <si>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</si>
  <si>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</si>
  <si>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</si>
  <si>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</si>
  <si>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</si>
  <si>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</si>
  <si>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</si>
  <si>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</si>
  <si>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</si>
  <si>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</si>
  <si>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</si>
  <si>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</si>
  <si>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</si>
  <si>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</si>
  <si>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</si>
  <si>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</si>
  <si>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</si>
  <si>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</si>
  <si>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</si>
  <si>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</si>
  <si>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</si>
  <si>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</si>
  <si>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</si>
  <si>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</si>
  <si>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</si>
  <si>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0.83</t>
  </si>
  <si>
    <t>▲ 1.08</t>
  </si>
  <si>
    <t>土地区画整理事業清算金特別会計</t>
  </si>
  <si>
    <t>▲ 0.00</t>
  </si>
  <si>
    <t>水道事業会計</t>
  </si>
  <si>
    <t>下水道事業会計</t>
  </si>
  <si>
    <t>一般会計</t>
  </si>
  <si>
    <t>介護保険事業特別会計</t>
  </si>
  <si>
    <t>石ヶ谷墓園整備事業特別会計</t>
  </si>
  <si>
    <t>国民健康保険事業特別会計</t>
  </si>
  <si>
    <t>後期高齢者医療事業特別会計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</si>
  <si>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</si>
  <si>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</si>
  <si>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</si>
  <si>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</si>
  <si>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</si>
  <si>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</si>
  <si>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</si>
  <si>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</si>
  <si>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</si>
  <si>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明石市産業振興財団</t>
    <rPh sb="0" eb="3">
      <t>アカシシ</t>
    </rPh>
    <rPh sb="3" eb="5">
      <t>サンギョウ</t>
    </rPh>
    <rPh sb="5" eb="7">
      <t>シンコウ</t>
    </rPh>
    <rPh sb="7" eb="9">
      <t>ザイダン</t>
    </rPh>
    <phoneticPr fontId="2"/>
  </si>
  <si>
    <t>明石地域振興開発</t>
    <rPh sb="0" eb="2">
      <t>アカシ</t>
    </rPh>
    <rPh sb="2" eb="4">
      <t>チイキ</t>
    </rPh>
    <rPh sb="4" eb="6">
      <t>シンコウ</t>
    </rPh>
    <rPh sb="6" eb="8">
      <t>カイハツ</t>
    </rPh>
    <phoneticPr fontId="2"/>
  </si>
  <si>
    <t>明石市立市民病院</t>
    <rPh sb="0" eb="4">
      <t>アカシシリツ</t>
    </rPh>
    <rPh sb="4" eb="6">
      <t>シミン</t>
    </rPh>
    <rPh sb="6" eb="8">
      <t>ビョウイン</t>
    </rPh>
    <phoneticPr fontId="2"/>
  </si>
  <si>
    <t>一般財団法人あかしこども財団</t>
    <rPh sb="0" eb="2">
      <t>イッパン</t>
    </rPh>
    <rPh sb="2" eb="4">
      <t>ザイダン</t>
    </rPh>
    <rPh sb="4" eb="6">
      <t>ホウジン</t>
    </rPh>
    <rPh sb="12" eb="14">
      <t>ザイダン</t>
    </rPh>
    <phoneticPr fontId="2"/>
  </si>
  <si>
    <t>庁舎建設基金</t>
    <rPh sb="0" eb="2">
      <t>チョウシャ</t>
    </rPh>
    <rPh sb="2" eb="4">
      <t>ケンセツ</t>
    </rPh>
    <rPh sb="4" eb="6">
      <t>キキン</t>
    </rPh>
    <phoneticPr fontId="5"/>
  </si>
  <si>
    <t>一般廃棄物処理施設整備基金</t>
    <rPh sb="0" eb="2">
      <t>イッパン</t>
    </rPh>
    <rPh sb="2" eb="5">
      <t>ハイキブツ</t>
    </rPh>
    <rPh sb="5" eb="7">
      <t>ショリ</t>
    </rPh>
    <rPh sb="7" eb="9">
      <t>シセツ</t>
    </rPh>
    <rPh sb="9" eb="11">
      <t>セイビ</t>
    </rPh>
    <rPh sb="11" eb="13">
      <t>キキン</t>
    </rPh>
    <phoneticPr fontId="2"/>
  </si>
  <si>
    <t>特別会計等財政健全化基金</t>
    <rPh sb="0" eb="2">
      <t>トクベツ</t>
    </rPh>
    <rPh sb="2" eb="4">
      <t>カイケイ</t>
    </rPh>
    <rPh sb="4" eb="5">
      <t>トウ</t>
    </rPh>
    <rPh sb="5" eb="7">
      <t>ザイセイ</t>
    </rPh>
    <rPh sb="7" eb="10">
      <t>ケンゼンカ</t>
    </rPh>
    <rPh sb="10" eb="12">
      <t>キキン</t>
    </rPh>
    <phoneticPr fontId="2"/>
  </si>
  <si>
    <t>福祉コミュニティ―基金</t>
    <rPh sb="0" eb="2">
      <t>フクシ</t>
    </rPh>
    <rPh sb="9" eb="11">
      <t>キキン</t>
    </rPh>
    <phoneticPr fontId="2"/>
  </si>
  <si>
    <t>スポーツ振興基金</t>
    <rPh sb="4" eb="6">
      <t>シンコウ</t>
    </rPh>
    <rPh sb="6" eb="8">
      <t>キキン</t>
    </rPh>
    <phoneticPr fontId="2"/>
  </si>
  <si>
    <t>兵庫県後期高齢者医療広域連合（一般会計）</t>
    <phoneticPr fontId="2"/>
  </si>
  <si>
    <t>兵庫県後期高齢者医療広域連合（特別会計）</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</si>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</sst>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46457</c:v>
                </c:pt>
                <c:pt idx="1">
                  <c:v>51849</c:v>
                </c:pt>
                <c:pt idx="2">
                  <c:v>52191</c:v>
                </c:pt>
                <c:pt idx="3">
                  <c:v>48105</c:v>
                </c:pt>
                <c:pt idx="4">
                  <c:v>47446</c:v>
                </c:pt>
              </c:numCache>
            </c:numRef>
          </c:val>
          <c:smooth val="0"/>
          <c:extLst>
            <c:ext xmlns:c16="http://schemas.microsoft.com/office/drawing/2014/chart" uri="{C3380CC4-5D6E-409C-BE32-E72D297353CC}">
              <c16:uniqueId val="{00000000-4E3D-4DAE-AF60-77FDAE22A7D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42789</c:v>
                </c:pt>
                <c:pt idx="1">
                  <c:v>26150</c:v>
                </c:pt>
                <c:pt idx="2">
                  <c:v>34621</c:v>
                </c:pt>
                <c:pt idx="3">
                  <c:v>28142</c:v>
                </c:pt>
                <c:pt idx="4">
                  <c:v>28994</c:v>
                </c:pt>
              </c:numCache>
            </c:numRef>
          </c:val>
          <c:smooth val="0"/>
          <c:extLst>
            <c:ext xmlns:c16="http://schemas.microsoft.com/office/drawing/2014/chart" uri="{C3380CC4-5D6E-409C-BE32-E72D297353CC}">
              <c16:uniqueId val="{00000001-4E3D-4DAE-AF60-77FDAE22A7D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1.53</c:v>
                </c:pt>
                <c:pt idx="1">
                  <c:v>1.1399999999999999</c:v>
                </c:pt>
                <c:pt idx="2">
                  <c:v>3.22</c:v>
                </c:pt>
                <c:pt idx="3">
                  <c:v>2.36</c:v>
                </c:pt>
                <c:pt idx="4">
                  <c:v>1.58</c:v>
                </c:pt>
              </c:numCache>
            </c:numRef>
          </c:val>
          <c:extLst>
            <c:ext xmlns:c16="http://schemas.microsoft.com/office/drawing/2014/chart" uri="{C3380CC4-5D6E-409C-BE32-E72D297353CC}">
              <c16:uniqueId val="{00000000-132E-4861-9ED7-5AB58867D00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15.87</c:v>
                </c:pt>
                <c:pt idx="1">
                  <c:v>15.05</c:v>
                </c:pt>
                <c:pt idx="2">
                  <c:v>14.7</c:v>
                </c:pt>
                <c:pt idx="3">
                  <c:v>14.98</c:v>
                </c:pt>
                <c:pt idx="4">
                  <c:v>15.05</c:v>
                </c:pt>
              </c:numCache>
            </c:numRef>
          </c:val>
          <c:extLst>
            <c:ext xmlns:c16="http://schemas.microsoft.com/office/drawing/2014/chart" uri="{C3380CC4-5D6E-409C-BE32-E72D297353CC}">
              <c16:uniqueId val="{00000001-132E-4861-9ED7-5AB58867D00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5.0199999999999996</c:v>
                </c:pt>
                <c:pt idx="1">
                  <c:v>-0.83</c:v>
                </c:pt>
                <c:pt idx="2">
                  <c:v>2.4300000000000002</c:v>
                </c:pt>
                <c:pt idx="3">
                  <c:v>0.64</c:v>
                </c:pt>
                <c:pt idx="4">
                  <c:v>-1.08</c:v>
                </c:pt>
              </c:numCache>
            </c:numRef>
          </c:val>
          <c:smooth val="0"/>
          <c:extLst>
            <c:ext xmlns:c16="http://schemas.microsoft.com/office/drawing/2014/chart" uri="{C3380CC4-5D6E-409C-BE32-E72D297353CC}">
              <c16:uniqueId val="{00000002-132E-4861-9ED7-5AB58867D00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2FDA-49AF-9989-734E13F4452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FDA-49AF-9989-734E13F44521}"/>
            </c:ext>
          </c:extLst>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0.17</c:v>
                </c:pt>
                <c:pt idx="2">
                  <c:v>#N/A</c:v>
                </c:pt>
                <c:pt idx="3">
                  <c:v>0.01</c:v>
                </c:pt>
                <c:pt idx="4">
                  <c:v>#N/A</c:v>
                </c:pt>
                <c:pt idx="5">
                  <c:v>0.01</c:v>
                </c:pt>
                <c:pt idx="6">
                  <c:v>#N/A</c:v>
                </c:pt>
                <c:pt idx="7">
                  <c:v>0</c:v>
                </c:pt>
                <c:pt idx="8">
                  <c:v>#N/A</c:v>
                </c:pt>
                <c:pt idx="9">
                  <c:v>0.01</c:v>
                </c:pt>
              </c:numCache>
            </c:numRef>
          </c:val>
          <c:extLst>
            <c:ext xmlns:c16="http://schemas.microsoft.com/office/drawing/2014/chart" uri="{C3380CC4-5D6E-409C-BE32-E72D297353CC}">
              <c16:uniqueId val="{00000002-2FDA-49AF-9989-734E13F44521}"/>
            </c:ext>
          </c:extLst>
        </c:ser>
        <c:ser>
          <c:idx val="3"/>
          <c:order val="3"/>
          <c:tx>
            <c:strRef>
              <c:f>データシート!$A$30</c:f>
              <c:strCache>
                <c:ptCount val="1"/>
                <c:pt idx="0">
                  <c:v>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1.93</c:v>
                </c:pt>
                <c:pt idx="2">
                  <c:v>#N/A</c:v>
                </c:pt>
                <c:pt idx="3">
                  <c:v>0.53</c:v>
                </c:pt>
                <c:pt idx="4">
                  <c:v>#N/A</c:v>
                </c:pt>
                <c:pt idx="5">
                  <c:v>0.03</c:v>
                </c:pt>
                <c:pt idx="6">
                  <c:v>#N/A</c:v>
                </c:pt>
                <c:pt idx="7">
                  <c:v>0.02</c:v>
                </c:pt>
                <c:pt idx="8">
                  <c:v>#N/A</c:v>
                </c:pt>
                <c:pt idx="9">
                  <c:v>0.03</c:v>
                </c:pt>
              </c:numCache>
            </c:numRef>
          </c:val>
          <c:extLst>
            <c:ext xmlns:c16="http://schemas.microsoft.com/office/drawing/2014/chart" uri="{C3380CC4-5D6E-409C-BE32-E72D297353CC}">
              <c16:uniqueId val="{00000003-2FDA-49AF-9989-734E13F44521}"/>
            </c:ext>
          </c:extLst>
        </c:ser>
        <c:ser>
          <c:idx val="4"/>
          <c:order val="4"/>
          <c:tx>
            <c:strRef>
              <c:f>データシート!$A$31</c:f>
              <c:strCache>
                <c:ptCount val="1"/>
                <c:pt idx="0">
                  <c:v>石ヶ谷墓園整備事業特別会計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0.46</c:v>
                </c:pt>
                <c:pt idx="2">
                  <c:v>#N/A</c:v>
                </c:pt>
                <c:pt idx="3">
                  <c:v>0.51</c:v>
                </c:pt>
                <c:pt idx="4">
                  <c:v>#N/A</c:v>
                </c:pt>
                <c:pt idx="5">
                  <c:v>0.48</c:v>
                </c:pt>
                <c:pt idx="6">
                  <c:v>#N/A</c:v>
                </c:pt>
                <c:pt idx="7">
                  <c:v>0.47</c:v>
                </c:pt>
                <c:pt idx="8">
                  <c:v>#N/A</c:v>
                </c:pt>
                <c:pt idx="9">
                  <c:v>0.49</c:v>
                </c:pt>
              </c:numCache>
            </c:numRef>
          </c:val>
          <c:extLst>
            <c:ext xmlns:c16="http://schemas.microsoft.com/office/drawing/2014/chart" uri="{C3380CC4-5D6E-409C-BE32-E72D297353CC}">
              <c16:uniqueId val="{00000004-2FDA-49AF-9989-734E13F44521}"/>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1.1299999999999999</c:v>
                </c:pt>
                <c:pt idx="2">
                  <c:v>#N/A</c:v>
                </c:pt>
                <c:pt idx="3">
                  <c:v>1.18</c:v>
                </c:pt>
                <c:pt idx="4">
                  <c:v>#N/A</c:v>
                </c:pt>
                <c:pt idx="5">
                  <c:v>1.17</c:v>
                </c:pt>
                <c:pt idx="6">
                  <c:v>#N/A</c:v>
                </c:pt>
                <c:pt idx="7">
                  <c:v>0.47</c:v>
                </c:pt>
                <c:pt idx="8">
                  <c:v>#N/A</c:v>
                </c:pt>
                <c:pt idx="9">
                  <c:v>0.51</c:v>
                </c:pt>
              </c:numCache>
            </c:numRef>
          </c:val>
          <c:extLst>
            <c:ext xmlns:c16="http://schemas.microsoft.com/office/drawing/2014/chart" uri="{C3380CC4-5D6E-409C-BE32-E72D297353CC}">
              <c16:uniqueId val="{00000005-2FDA-49AF-9989-734E13F44521}"/>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1.06</c:v>
                </c:pt>
                <c:pt idx="2">
                  <c:v>#N/A</c:v>
                </c:pt>
                <c:pt idx="3">
                  <c:v>0.62</c:v>
                </c:pt>
                <c:pt idx="4">
                  <c:v>#N/A</c:v>
                </c:pt>
                <c:pt idx="5">
                  <c:v>2.73</c:v>
                </c:pt>
                <c:pt idx="6">
                  <c:v>#N/A</c:v>
                </c:pt>
                <c:pt idx="7">
                  <c:v>1.88</c:v>
                </c:pt>
                <c:pt idx="8">
                  <c:v>#N/A</c:v>
                </c:pt>
                <c:pt idx="9">
                  <c:v>1.08</c:v>
                </c:pt>
              </c:numCache>
            </c:numRef>
          </c:val>
          <c:extLst>
            <c:ext xmlns:c16="http://schemas.microsoft.com/office/drawing/2014/chart" uri="{C3380CC4-5D6E-409C-BE32-E72D297353CC}">
              <c16:uniqueId val="{00000006-2FDA-49AF-9989-734E13F44521}"/>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4.1900000000000004</c:v>
                </c:pt>
                <c:pt idx="2">
                  <c:v>#N/A</c:v>
                </c:pt>
                <c:pt idx="3">
                  <c:v>4.96</c:v>
                </c:pt>
                <c:pt idx="4">
                  <c:v>#N/A</c:v>
                </c:pt>
                <c:pt idx="5">
                  <c:v>5.15</c:v>
                </c:pt>
                <c:pt idx="6">
                  <c:v>#N/A</c:v>
                </c:pt>
                <c:pt idx="7">
                  <c:v>5.29</c:v>
                </c:pt>
                <c:pt idx="8">
                  <c:v>#N/A</c:v>
                </c:pt>
                <c:pt idx="9">
                  <c:v>5.57</c:v>
                </c:pt>
              </c:numCache>
            </c:numRef>
          </c:val>
          <c:extLst>
            <c:ext xmlns:c16="http://schemas.microsoft.com/office/drawing/2014/chart" uri="{C3380CC4-5D6E-409C-BE32-E72D297353CC}">
              <c16:uniqueId val="{00000007-2FDA-49AF-9989-734E13F44521}"/>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7.25</c:v>
                </c:pt>
                <c:pt idx="2">
                  <c:v>#N/A</c:v>
                </c:pt>
                <c:pt idx="3">
                  <c:v>6.15</c:v>
                </c:pt>
                <c:pt idx="4">
                  <c:v>#N/A</c:v>
                </c:pt>
                <c:pt idx="5">
                  <c:v>6.65</c:v>
                </c:pt>
                <c:pt idx="6">
                  <c:v>#N/A</c:v>
                </c:pt>
                <c:pt idx="7">
                  <c:v>5.72</c:v>
                </c:pt>
                <c:pt idx="8">
                  <c:v>#N/A</c:v>
                </c:pt>
                <c:pt idx="9">
                  <c:v>6.81</c:v>
                </c:pt>
              </c:numCache>
            </c:numRef>
          </c:val>
          <c:extLst>
            <c:ext xmlns:c16="http://schemas.microsoft.com/office/drawing/2014/chart" uri="{C3380CC4-5D6E-409C-BE32-E72D297353CC}">
              <c16:uniqueId val="{00000008-2FDA-49AF-9989-734E13F44521}"/>
            </c:ext>
          </c:extLst>
        </c:ser>
        <c:ser>
          <c:idx val="9"/>
          <c:order val="9"/>
          <c:tx>
            <c:strRef>
              <c:f>データシート!$A$36</c:f>
              <c:strCache>
                <c:ptCount val="1"/>
                <c:pt idx="0">
                  <c:v>土地区画整理事業清算金特別会計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0</c:v>
                </c:pt>
                <c:pt idx="1">
                  <c:v>0</c:v>
                </c:pt>
                <c:pt idx="2">
                  <c:v>0</c:v>
                </c:pt>
                <c:pt idx="3">
                  <c:v>0</c:v>
                </c:pt>
                <c:pt idx="4">
                  <c:v>0</c:v>
                </c:pt>
                <c:pt idx="5">
                  <c:v>0</c:v>
                </c:pt>
                <c:pt idx="6">
                  <c:v>0</c:v>
                </c:pt>
                <c:pt idx="7">
                  <c:v>0</c:v>
                </c:pt>
                <c:pt idx="8">
                  <c:v>#N/A</c:v>
                </c:pt>
                <c:pt idx="9">
                  <c:v>0</c:v>
                </c:pt>
              </c:numCache>
            </c:numRef>
          </c:val>
          <c:extLst>
            <c:ext xmlns:c16="http://schemas.microsoft.com/office/drawing/2014/chart" uri="{C3380CC4-5D6E-409C-BE32-E72D297353CC}">
              <c16:uniqueId val="{00000009-2FDA-49AF-9989-734E13F4452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11841</c:v>
                </c:pt>
                <c:pt idx="5">
                  <c:v>11602</c:v>
                </c:pt>
                <c:pt idx="8">
                  <c:v>11402</c:v>
                </c:pt>
                <c:pt idx="11">
                  <c:v>11266</c:v>
                </c:pt>
                <c:pt idx="14">
                  <c:v>11245</c:v>
                </c:pt>
              </c:numCache>
            </c:numRef>
          </c:val>
          <c:extLst>
            <c:ext xmlns:c16="http://schemas.microsoft.com/office/drawing/2014/chart" uri="{C3380CC4-5D6E-409C-BE32-E72D297353CC}">
              <c16:uniqueId val="{00000000-EFDF-4D67-B64D-377AE681F37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FDF-4D67-B64D-377AE681F37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EFDF-4D67-B64D-377AE681F37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FDF-4D67-B64D-377AE681F37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2127</c:v>
                </c:pt>
                <c:pt idx="3">
                  <c:v>1972</c:v>
                </c:pt>
                <c:pt idx="6">
                  <c:v>1892</c:v>
                </c:pt>
                <c:pt idx="9">
                  <c:v>1850</c:v>
                </c:pt>
                <c:pt idx="12">
                  <c:v>1753</c:v>
                </c:pt>
              </c:numCache>
            </c:numRef>
          </c:val>
          <c:extLst>
            <c:ext xmlns:c16="http://schemas.microsoft.com/office/drawing/2014/chart" uri="{C3380CC4-5D6E-409C-BE32-E72D297353CC}">
              <c16:uniqueId val="{00000004-EFDF-4D67-B64D-377AE681F37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FDF-4D67-B64D-377AE681F37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FDF-4D67-B64D-377AE681F37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11258</c:v>
                </c:pt>
                <c:pt idx="3">
                  <c:v>11515</c:v>
                </c:pt>
                <c:pt idx="6">
                  <c:v>11508</c:v>
                </c:pt>
                <c:pt idx="9">
                  <c:v>11668</c:v>
                </c:pt>
                <c:pt idx="12">
                  <c:v>12228</c:v>
                </c:pt>
              </c:numCache>
            </c:numRef>
          </c:val>
          <c:extLst>
            <c:ext xmlns:c16="http://schemas.microsoft.com/office/drawing/2014/chart" uri="{C3380CC4-5D6E-409C-BE32-E72D297353CC}">
              <c16:uniqueId val="{00000007-EFDF-4D67-B64D-377AE681F37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1544</c:v>
                </c:pt>
                <c:pt idx="2">
                  <c:v>#N/A</c:v>
                </c:pt>
                <c:pt idx="3">
                  <c:v>#N/A</c:v>
                </c:pt>
                <c:pt idx="4">
                  <c:v>1885</c:v>
                </c:pt>
                <c:pt idx="5">
                  <c:v>#N/A</c:v>
                </c:pt>
                <c:pt idx="6">
                  <c:v>#N/A</c:v>
                </c:pt>
                <c:pt idx="7">
                  <c:v>1998</c:v>
                </c:pt>
                <c:pt idx="8">
                  <c:v>#N/A</c:v>
                </c:pt>
                <c:pt idx="9">
                  <c:v>#N/A</c:v>
                </c:pt>
                <c:pt idx="10">
                  <c:v>2252</c:v>
                </c:pt>
                <c:pt idx="11">
                  <c:v>#N/A</c:v>
                </c:pt>
                <c:pt idx="12">
                  <c:v>#N/A</c:v>
                </c:pt>
                <c:pt idx="13">
                  <c:v>2736</c:v>
                </c:pt>
                <c:pt idx="14">
                  <c:v>#N/A</c:v>
                </c:pt>
              </c:numCache>
            </c:numRef>
          </c:val>
          <c:smooth val="0"/>
          <c:extLst>
            <c:ext xmlns:c16="http://schemas.microsoft.com/office/drawing/2014/chart" uri="{C3380CC4-5D6E-409C-BE32-E72D297353CC}">
              <c16:uniqueId val="{00000008-EFDF-4D67-B64D-377AE681F37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88963</c:v>
                </c:pt>
                <c:pt idx="5">
                  <c:v>88381</c:v>
                </c:pt>
                <c:pt idx="8">
                  <c:v>87539</c:v>
                </c:pt>
                <c:pt idx="11">
                  <c:v>86648</c:v>
                </c:pt>
                <c:pt idx="14">
                  <c:v>84168</c:v>
                </c:pt>
              </c:numCache>
            </c:numRef>
          </c:val>
          <c:extLst>
            <c:ext xmlns:c16="http://schemas.microsoft.com/office/drawing/2014/chart" uri="{C3380CC4-5D6E-409C-BE32-E72D297353CC}">
              <c16:uniqueId val="{00000000-4E05-4045-B734-839FB7014B8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31888</c:v>
                </c:pt>
                <c:pt idx="5">
                  <c:v>31398</c:v>
                </c:pt>
                <c:pt idx="8">
                  <c:v>30853</c:v>
                </c:pt>
                <c:pt idx="11">
                  <c:v>28729</c:v>
                </c:pt>
                <c:pt idx="14">
                  <c:v>27061</c:v>
                </c:pt>
              </c:numCache>
            </c:numRef>
          </c:val>
          <c:extLst>
            <c:ext xmlns:c16="http://schemas.microsoft.com/office/drawing/2014/chart" uri="{C3380CC4-5D6E-409C-BE32-E72D297353CC}">
              <c16:uniqueId val="{00000001-4E05-4045-B734-839FB7014B8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20396</c:v>
                </c:pt>
                <c:pt idx="5">
                  <c:v>20195</c:v>
                </c:pt>
                <c:pt idx="8">
                  <c:v>20704</c:v>
                </c:pt>
                <c:pt idx="11">
                  <c:v>20891</c:v>
                </c:pt>
                <c:pt idx="14">
                  <c:v>20870</c:v>
                </c:pt>
              </c:numCache>
            </c:numRef>
          </c:val>
          <c:extLst>
            <c:ext xmlns:c16="http://schemas.microsoft.com/office/drawing/2014/chart" uri="{C3380CC4-5D6E-409C-BE32-E72D297353CC}">
              <c16:uniqueId val="{00000002-4E05-4045-B734-839FB7014B8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E05-4045-B734-839FB7014B8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E05-4045-B734-839FB7014B8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4</c:v>
                </c:pt>
                <c:pt idx="3">
                  <c:v>9</c:v>
                </c:pt>
                <c:pt idx="6">
                  <c:v>7</c:v>
                </c:pt>
                <c:pt idx="9">
                  <c:v>7</c:v>
                </c:pt>
                <c:pt idx="12">
                  <c:v>4</c:v>
                </c:pt>
              </c:numCache>
            </c:numRef>
          </c:val>
          <c:extLst>
            <c:ext xmlns:c16="http://schemas.microsoft.com/office/drawing/2014/chart" uri="{C3380CC4-5D6E-409C-BE32-E72D297353CC}">
              <c16:uniqueId val="{00000005-4E05-4045-B734-839FB7014B8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13676</c:v>
                </c:pt>
                <c:pt idx="3">
                  <c:v>13835</c:v>
                </c:pt>
                <c:pt idx="6">
                  <c:v>13840</c:v>
                </c:pt>
                <c:pt idx="9">
                  <c:v>13893</c:v>
                </c:pt>
                <c:pt idx="12">
                  <c:v>13735</c:v>
                </c:pt>
              </c:numCache>
            </c:numRef>
          </c:val>
          <c:extLst>
            <c:ext xmlns:c16="http://schemas.microsoft.com/office/drawing/2014/chart" uri="{C3380CC4-5D6E-409C-BE32-E72D297353CC}">
              <c16:uniqueId val="{00000006-4E05-4045-B734-839FB7014B8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4E05-4045-B734-839FB7014B8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19846</c:v>
                </c:pt>
                <c:pt idx="3">
                  <c:v>18551</c:v>
                </c:pt>
                <c:pt idx="6">
                  <c:v>16920</c:v>
                </c:pt>
                <c:pt idx="9">
                  <c:v>15377</c:v>
                </c:pt>
                <c:pt idx="12">
                  <c:v>14165</c:v>
                </c:pt>
              </c:numCache>
            </c:numRef>
          </c:val>
          <c:extLst>
            <c:ext xmlns:c16="http://schemas.microsoft.com/office/drawing/2014/chart" uri="{C3380CC4-5D6E-409C-BE32-E72D297353CC}">
              <c16:uniqueId val="{00000008-4E05-4045-B734-839FB7014B8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4E05-4045-B734-839FB7014B8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122031</c:v>
                </c:pt>
                <c:pt idx="3">
                  <c:v>120936</c:v>
                </c:pt>
                <c:pt idx="6">
                  <c:v>122423</c:v>
                </c:pt>
                <c:pt idx="9">
                  <c:v>120152</c:v>
                </c:pt>
                <c:pt idx="12">
                  <c:v>116470</c:v>
                </c:pt>
              </c:numCache>
            </c:numRef>
          </c:val>
          <c:extLst>
            <c:ext xmlns:c16="http://schemas.microsoft.com/office/drawing/2014/chart" uri="{C3380CC4-5D6E-409C-BE32-E72D297353CC}">
              <c16:uniqueId val="{0000000A-4E05-4045-B734-839FB7014B8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14309</c:v>
                </c:pt>
                <c:pt idx="2">
                  <c:v>#N/A</c:v>
                </c:pt>
                <c:pt idx="3">
                  <c:v>#N/A</c:v>
                </c:pt>
                <c:pt idx="4">
                  <c:v>13356</c:v>
                </c:pt>
                <c:pt idx="5">
                  <c:v>#N/A</c:v>
                </c:pt>
                <c:pt idx="6">
                  <c:v>#N/A</c:v>
                </c:pt>
                <c:pt idx="7">
                  <c:v>14094</c:v>
                </c:pt>
                <c:pt idx="8">
                  <c:v>#N/A</c:v>
                </c:pt>
                <c:pt idx="9">
                  <c:v>#N/A</c:v>
                </c:pt>
                <c:pt idx="10">
                  <c:v>13160</c:v>
                </c:pt>
                <c:pt idx="11">
                  <c:v>#N/A</c:v>
                </c:pt>
                <c:pt idx="12">
                  <c:v>#N/A</c:v>
                </c:pt>
                <c:pt idx="13">
                  <c:v>12275</c:v>
                </c:pt>
                <c:pt idx="14">
                  <c:v>#N/A</c:v>
                </c:pt>
              </c:numCache>
            </c:numRef>
          </c:val>
          <c:smooth val="0"/>
          <c:extLst>
            <c:ext xmlns:c16="http://schemas.microsoft.com/office/drawing/2014/chart" uri="{C3380CC4-5D6E-409C-BE32-E72D297353CC}">
              <c16:uniqueId val="{0000000B-4E05-4045-B734-839FB7014B8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9242</c:v>
                </c:pt>
                <c:pt idx="1">
                  <c:v>10105</c:v>
                </c:pt>
                <c:pt idx="2">
                  <c:v>9942</c:v>
                </c:pt>
              </c:numCache>
            </c:numRef>
          </c:val>
          <c:extLst>
            <c:ext xmlns:c16="http://schemas.microsoft.com/office/drawing/2014/chart" uri="{C3380CC4-5D6E-409C-BE32-E72D297353CC}">
              <c16:uniqueId val="{00000000-243C-4C02-A5F3-AE90D9A1882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1501</c:v>
                </c:pt>
                <c:pt idx="1">
                  <c:v>1501</c:v>
                </c:pt>
                <c:pt idx="2">
                  <c:v>1502</c:v>
                </c:pt>
              </c:numCache>
            </c:numRef>
          </c:val>
          <c:extLst>
            <c:ext xmlns:c16="http://schemas.microsoft.com/office/drawing/2014/chart" uri="{C3380CC4-5D6E-409C-BE32-E72D297353CC}">
              <c16:uniqueId val="{00000001-243C-4C02-A5F3-AE90D9A1882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3674</c:v>
                </c:pt>
                <c:pt idx="1">
                  <c:v>3629</c:v>
                </c:pt>
                <c:pt idx="2">
                  <c:v>3875</c:v>
                </c:pt>
              </c:numCache>
            </c:numRef>
          </c:val>
          <c:extLst>
            <c:ext xmlns:c16="http://schemas.microsoft.com/office/drawing/2014/chart" uri="{C3380CC4-5D6E-409C-BE32-E72D297353CC}">
              <c16:uniqueId val="{00000002-243C-4C02-A5F3-AE90D9A1882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兵庫県明石市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305,404
301,842
49.42
127,828,220
126,526,263
1,041,891
66,050,299
114,484,257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21.0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令和４年度の財政力指数については、社会福祉費などの基準財政需要額の増加に伴い低下し、類似団体平均をやや下回っているがほぼ同水準で推移している。</a:t>
          </a:r>
        </a:p>
        <a:p>
          <a:r>
            <a:rPr kumimoji="1" lang="ja-JP" altLang="en-US" sz="1300">
              <a:latin typeface="ＭＳ Ｐゴシック" panose="020B0600070205080204" pitchFamily="50" charset="-128"/>
              <a:ea typeface="ＭＳ Ｐゴシック" panose="020B0600070205080204" pitchFamily="50" charset="-128"/>
            </a:rPr>
            <a:t>　今後も引き続き市税の収納率向上に向けた取り組みなどを通じて歳入の確保に一層努める。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44</xdr:row>
      <xdr:rowOff>165100</xdr:rowOff>
    </xdr:to>
    <xdr:cxnSp macro="">
      <xdr:nvCxnSpPr>
        <xdr:cNvPr id="66" name="直線コネクタ 65"/>
        <xdr:cNvCxnSpPr/>
      </xdr:nvCxnSpPr>
      <xdr:spPr>
        <a:xfrm flipV="1">
          <a:off x="4953000" y="6278336"/>
          <a:ext cx="0" cy="14305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9" name="財政力最大値テキスト"/>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70" name="直線コネクタ 69"/>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25400</xdr:rowOff>
    </xdr:from>
    <xdr:to>
      <xdr:col>23</xdr:col>
      <xdr:colOff>133350</xdr:colOff>
      <xdr:row>42</xdr:row>
      <xdr:rowOff>59872</xdr:rowOff>
    </xdr:to>
    <xdr:cxnSp macro="">
      <xdr:nvCxnSpPr>
        <xdr:cNvPr id="71" name="直線コネクタ 70"/>
        <xdr:cNvCxnSpPr/>
      </xdr:nvCxnSpPr>
      <xdr:spPr>
        <a:xfrm>
          <a:off x="4114800" y="7226300"/>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128105</xdr:rowOff>
    </xdr:from>
    <xdr:ext cx="762000" cy="259045"/>
    <xdr:sp macro="" textlink="">
      <xdr:nvSpPr>
        <xdr:cNvPr id="72" name="財政力平均値テキスト"/>
        <xdr:cNvSpPr txBox="1"/>
      </xdr:nvSpPr>
      <xdr:spPr>
        <a:xfrm>
          <a:off x="5041900" y="6986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73" name="フローチャート: 判断 72"/>
        <xdr:cNvSpPr/>
      </xdr:nvSpPr>
      <xdr:spPr>
        <a:xfrm>
          <a:off x="49022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162378</xdr:rowOff>
    </xdr:from>
    <xdr:to>
      <xdr:col>19</xdr:col>
      <xdr:colOff>133350</xdr:colOff>
      <xdr:row>42</xdr:row>
      <xdr:rowOff>25400</xdr:rowOff>
    </xdr:to>
    <xdr:cxnSp macro="">
      <xdr:nvCxnSpPr>
        <xdr:cNvPr id="74" name="直線コネクタ 73"/>
        <xdr:cNvCxnSpPr/>
      </xdr:nvCxnSpPr>
      <xdr:spPr>
        <a:xfrm>
          <a:off x="3225800" y="719182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111578</xdr:rowOff>
    </xdr:from>
    <xdr:to>
      <xdr:col>19</xdr:col>
      <xdr:colOff>184150</xdr:colOff>
      <xdr:row>42</xdr:row>
      <xdr:rowOff>41728</xdr:rowOff>
    </xdr:to>
    <xdr:sp macro="" textlink="">
      <xdr:nvSpPr>
        <xdr:cNvPr id="75" name="フローチャート: 判断 74"/>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51905</xdr:rowOff>
    </xdr:from>
    <xdr:ext cx="736600" cy="259045"/>
    <xdr:sp macro="" textlink="">
      <xdr:nvSpPr>
        <xdr:cNvPr id="76" name="テキスト ボックス 75"/>
        <xdr:cNvSpPr txBox="1"/>
      </xdr:nvSpPr>
      <xdr:spPr>
        <a:xfrm>
          <a:off x="3733800" y="6909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145143</xdr:rowOff>
    </xdr:from>
    <xdr:to>
      <xdr:col>15</xdr:col>
      <xdr:colOff>82550</xdr:colOff>
      <xdr:row>41</xdr:row>
      <xdr:rowOff>162378</xdr:rowOff>
    </xdr:to>
    <xdr:cxnSp macro="">
      <xdr:nvCxnSpPr>
        <xdr:cNvPr id="77" name="直線コネクタ 76"/>
        <xdr:cNvCxnSpPr/>
      </xdr:nvCxnSpPr>
      <xdr:spPr>
        <a:xfrm>
          <a:off x="2336800" y="717459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17434</xdr:rowOff>
    </xdr:from>
    <xdr:ext cx="762000" cy="259045"/>
    <xdr:sp macro="" textlink="">
      <xdr:nvSpPr>
        <xdr:cNvPr id="79" name="テキスト ボックス 78"/>
        <xdr:cNvSpPr txBox="1"/>
      </xdr:nvSpPr>
      <xdr:spPr>
        <a:xfrm>
          <a:off x="2844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127907</xdr:rowOff>
    </xdr:from>
    <xdr:to>
      <xdr:col>11</xdr:col>
      <xdr:colOff>31750</xdr:colOff>
      <xdr:row>41</xdr:row>
      <xdr:rowOff>145143</xdr:rowOff>
    </xdr:to>
    <xdr:cxnSp macro="">
      <xdr:nvCxnSpPr>
        <xdr:cNvPr id="80" name="直線コネクタ 79"/>
        <xdr:cNvCxnSpPr/>
      </xdr:nvCxnSpPr>
      <xdr:spPr>
        <a:xfrm>
          <a:off x="1447800" y="71573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17434</xdr:rowOff>
    </xdr:from>
    <xdr:ext cx="762000" cy="259045"/>
    <xdr:sp macro="" textlink="">
      <xdr:nvSpPr>
        <xdr:cNvPr id="82" name="テキスト ボックス 81"/>
        <xdr:cNvSpPr txBox="1"/>
      </xdr:nvSpPr>
      <xdr:spPr>
        <a:xfrm>
          <a:off x="1955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3" name="フローチャート: 判断 82"/>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163484</xdr:rowOff>
    </xdr:from>
    <xdr:ext cx="762000" cy="259045"/>
    <xdr:sp macro="" textlink="">
      <xdr:nvSpPr>
        <xdr:cNvPr id="84" name="テキスト ボックス 83"/>
        <xdr:cNvSpPr txBox="1"/>
      </xdr:nvSpPr>
      <xdr:spPr>
        <a:xfrm>
          <a:off x="1066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9072</xdr:rowOff>
    </xdr:from>
    <xdr:to>
      <xdr:col>23</xdr:col>
      <xdr:colOff>184150</xdr:colOff>
      <xdr:row>42</xdr:row>
      <xdr:rowOff>110672</xdr:rowOff>
    </xdr:to>
    <xdr:sp macro="" textlink="">
      <xdr:nvSpPr>
        <xdr:cNvPr id="90" name="楕円 89"/>
        <xdr:cNvSpPr/>
      </xdr:nvSpPr>
      <xdr:spPr>
        <a:xfrm>
          <a:off x="49022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152599</xdr:rowOff>
    </xdr:from>
    <xdr:ext cx="762000" cy="259045"/>
    <xdr:sp macro="" textlink="">
      <xdr:nvSpPr>
        <xdr:cNvPr id="91" name="財政力該当値テキスト"/>
        <xdr:cNvSpPr txBox="1"/>
      </xdr:nvSpPr>
      <xdr:spPr>
        <a:xfrm>
          <a:off x="5041900" y="7182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146050</xdr:rowOff>
    </xdr:from>
    <xdr:to>
      <xdr:col>19</xdr:col>
      <xdr:colOff>184150</xdr:colOff>
      <xdr:row>42</xdr:row>
      <xdr:rowOff>76200</xdr:rowOff>
    </xdr:to>
    <xdr:sp macro="" textlink="">
      <xdr:nvSpPr>
        <xdr:cNvPr id="92" name="楕円 91"/>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93" name="テキスト ボックス 92"/>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111578</xdr:rowOff>
    </xdr:from>
    <xdr:to>
      <xdr:col>15</xdr:col>
      <xdr:colOff>133350</xdr:colOff>
      <xdr:row>42</xdr:row>
      <xdr:rowOff>41728</xdr:rowOff>
    </xdr:to>
    <xdr:sp macro="" textlink="">
      <xdr:nvSpPr>
        <xdr:cNvPr id="94" name="楕円 93"/>
        <xdr:cNvSpPr/>
      </xdr:nvSpPr>
      <xdr:spPr>
        <a:xfrm>
          <a:off x="3175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26505</xdr:rowOff>
    </xdr:from>
    <xdr:ext cx="762000" cy="259045"/>
    <xdr:sp macro="" textlink="">
      <xdr:nvSpPr>
        <xdr:cNvPr id="95" name="テキスト ボックス 94"/>
        <xdr:cNvSpPr txBox="1"/>
      </xdr:nvSpPr>
      <xdr:spPr>
        <a:xfrm>
          <a:off x="2844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94343</xdr:rowOff>
    </xdr:from>
    <xdr:to>
      <xdr:col>11</xdr:col>
      <xdr:colOff>82550</xdr:colOff>
      <xdr:row>42</xdr:row>
      <xdr:rowOff>24493</xdr:rowOff>
    </xdr:to>
    <xdr:sp macro="" textlink="">
      <xdr:nvSpPr>
        <xdr:cNvPr id="96" name="楕円 95"/>
        <xdr:cNvSpPr/>
      </xdr:nvSpPr>
      <xdr:spPr>
        <a:xfrm>
          <a:off x="22860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9270</xdr:rowOff>
    </xdr:from>
    <xdr:ext cx="762000" cy="259045"/>
    <xdr:sp macro="" textlink="">
      <xdr:nvSpPr>
        <xdr:cNvPr id="97" name="テキスト ボックス 96"/>
        <xdr:cNvSpPr txBox="1"/>
      </xdr:nvSpPr>
      <xdr:spPr>
        <a:xfrm>
          <a:off x="1955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98" name="楕円 97"/>
        <xdr:cNvSpPr/>
      </xdr:nvSpPr>
      <xdr:spPr>
        <a:xfrm>
          <a:off x="1397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17434</xdr:rowOff>
    </xdr:from>
    <xdr:ext cx="762000" cy="259045"/>
    <xdr:sp macro="" textlink="">
      <xdr:nvSpPr>
        <xdr:cNvPr id="99" name="テキスト ボックス 98"/>
        <xdr:cNvSpPr txBox="1"/>
      </xdr:nvSpPr>
      <xdr:spPr>
        <a:xfrm>
          <a:off x="1066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財政構造の弾力性の指標となる経常収支比率については、前年度に比べて、</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ポイント増加して、</a:t>
          </a:r>
          <a:r>
            <a:rPr kumimoji="1" lang="en-US" altLang="ja-JP" sz="1300">
              <a:latin typeface="ＭＳ Ｐゴシック" panose="020B0600070205080204" pitchFamily="50" charset="-128"/>
              <a:ea typeface="ＭＳ Ｐゴシック" panose="020B0600070205080204" pitchFamily="50" charset="-128"/>
            </a:rPr>
            <a:t>94.1</a:t>
          </a:r>
          <a:r>
            <a:rPr kumimoji="1" lang="ja-JP" altLang="en-US" sz="1300">
              <a:latin typeface="ＭＳ Ｐゴシック" panose="020B0600070205080204" pitchFamily="50" charset="-128"/>
              <a:ea typeface="ＭＳ Ｐゴシック" panose="020B0600070205080204" pitchFamily="50" charset="-128"/>
            </a:rPr>
            <a:t>％となった。これは、幼保給付費や障害福祉事業費等の扶助費の増などにより、計算上の分子である経常経費充当一般財源が</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％増加するとともに、臨時財政対策債の減などにより、計算上の分母である経常一般財源総額が</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％減少したことによる。</a:t>
          </a:r>
        </a:p>
        <a:p>
          <a:r>
            <a:rPr kumimoji="1" lang="ja-JP" altLang="en-US" sz="1300">
              <a:latin typeface="ＭＳ Ｐゴシック" panose="020B0600070205080204" pitchFamily="50" charset="-128"/>
              <a:ea typeface="ＭＳ Ｐゴシック" panose="020B0600070205080204" pitchFamily="50" charset="-128"/>
            </a:rPr>
            <a:t>　今後も、市税等一般財源の確保やその他経常経費の徹底した削減に取り組んでいく。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8636</xdr:rowOff>
    </xdr:from>
    <xdr:to>
      <xdr:col>23</xdr:col>
      <xdr:colOff>133350</xdr:colOff>
      <xdr:row>66</xdr:row>
      <xdr:rowOff>159766</xdr:rowOff>
    </xdr:to>
    <xdr:cxnSp macro="">
      <xdr:nvCxnSpPr>
        <xdr:cNvPr id="127" name="直線コネクタ 126"/>
        <xdr:cNvCxnSpPr/>
      </xdr:nvCxnSpPr>
      <xdr:spPr>
        <a:xfrm flipV="1">
          <a:off x="4953000" y="10124186"/>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131843</xdr:rowOff>
    </xdr:from>
    <xdr:ext cx="762000" cy="259045"/>
    <xdr:sp macro="" textlink="">
      <xdr:nvSpPr>
        <xdr:cNvPr id="128" name="財政構造の弾力性最小値テキスト"/>
        <xdr:cNvSpPr txBox="1"/>
      </xdr:nvSpPr>
      <xdr:spPr>
        <a:xfrm>
          <a:off x="5041900" y="1144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159766</xdr:rowOff>
    </xdr:from>
    <xdr:to>
      <xdr:col>24</xdr:col>
      <xdr:colOff>12700</xdr:colOff>
      <xdr:row>66</xdr:row>
      <xdr:rowOff>159766</xdr:rowOff>
    </xdr:to>
    <xdr:cxnSp macro="">
      <xdr:nvCxnSpPr>
        <xdr:cNvPr id="129" name="直線コネクタ 128"/>
        <xdr:cNvCxnSpPr/>
      </xdr:nvCxnSpPr>
      <xdr:spPr>
        <a:xfrm>
          <a:off x="4864100" y="1147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95013</xdr:rowOff>
    </xdr:from>
    <xdr:ext cx="762000" cy="259045"/>
    <xdr:sp macro="" textlink="">
      <xdr:nvSpPr>
        <xdr:cNvPr id="130" name="財政構造の弾力性最大値テキスト"/>
        <xdr:cNvSpPr txBox="1"/>
      </xdr:nvSpPr>
      <xdr:spPr>
        <a:xfrm>
          <a:off x="5041900" y="986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8636</xdr:rowOff>
    </xdr:from>
    <xdr:to>
      <xdr:col>24</xdr:col>
      <xdr:colOff>12700</xdr:colOff>
      <xdr:row>59</xdr:row>
      <xdr:rowOff>8636</xdr:rowOff>
    </xdr:to>
    <xdr:cxnSp macro="">
      <xdr:nvCxnSpPr>
        <xdr:cNvPr id="131" name="直線コネクタ 130"/>
        <xdr:cNvCxnSpPr/>
      </xdr:nvCxnSpPr>
      <xdr:spPr>
        <a:xfrm>
          <a:off x="4864100" y="1012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135890</xdr:rowOff>
    </xdr:from>
    <xdr:to>
      <xdr:col>23</xdr:col>
      <xdr:colOff>133350</xdr:colOff>
      <xdr:row>65</xdr:row>
      <xdr:rowOff>89916</xdr:rowOff>
    </xdr:to>
    <xdr:cxnSp macro="">
      <xdr:nvCxnSpPr>
        <xdr:cNvPr id="132" name="直線コネクタ 131"/>
        <xdr:cNvCxnSpPr/>
      </xdr:nvCxnSpPr>
      <xdr:spPr>
        <a:xfrm>
          <a:off x="4114800" y="11108690"/>
          <a:ext cx="8382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125747</xdr:rowOff>
    </xdr:from>
    <xdr:ext cx="762000" cy="259045"/>
    <xdr:sp macro="" textlink="">
      <xdr:nvSpPr>
        <xdr:cNvPr id="133" name="財政構造の弾力性平均値テキスト"/>
        <xdr:cNvSpPr txBox="1"/>
      </xdr:nvSpPr>
      <xdr:spPr>
        <a:xfrm>
          <a:off x="5041900" y="1092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109220</xdr:rowOff>
    </xdr:from>
    <xdr:to>
      <xdr:col>23</xdr:col>
      <xdr:colOff>184150</xdr:colOff>
      <xdr:row>65</xdr:row>
      <xdr:rowOff>39370</xdr:rowOff>
    </xdr:to>
    <xdr:sp macro="" textlink="">
      <xdr:nvSpPr>
        <xdr:cNvPr id="134" name="フローチャート: 判断 133"/>
        <xdr:cNvSpPr/>
      </xdr:nvSpPr>
      <xdr:spPr>
        <a:xfrm>
          <a:off x="49022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135890</xdr:rowOff>
    </xdr:from>
    <xdr:to>
      <xdr:col>19</xdr:col>
      <xdr:colOff>133350</xdr:colOff>
      <xdr:row>65</xdr:row>
      <xdr:rowOff>94742</xdr:rowOff>
    </xdr:to>
    <xdr:cxnSp macro="">
      <xdr:nvCxnSpPr>
        <xdr:cNvPr id="135" name="直線コネクタ 134"/>
        <xdr:cNvCxnSpPr/>
      </xdr:nvCxnSpPr>
      <xdr:spPr>
        <a:xfrm flipV="1">
          <a:off x="3225800" y="11108690"/>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121412</xdr:rowOff>
    </xdr:from>
    <xdr:to>
      <xdr:col>19</xdr:col>
      <xdr:colOff>184150</xdr:colOff>
      <xdr:row>64</xdr:row>
      <xdr:rowOff>51562</xdr:rowOff>
    </xdr:to>
    <xdr:sp macro="" textlink="">
      <xdr:nvSpPr>
        <xdr:cNvPr id="136" name="フローチャート: 判断 135"/>
        <xdr:cNvSpPr/>
      </xdr:nvSpPr>
      <xdr:spPr>
        <a:xfrm>
          <a:off x="4064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61739</xdr:rowOff>
    </xdr:from>
    <xdr:ext cx="736600" cy="259045"/>
    <xdr:sp macro="" textlink="">
      <xdr:nvSpPr>
        <xdr:cNvPr id="137" name="テキスト ボックス 136"/>
        <xdr:cNvSpPr txBox="1"/>
      </xdr:nvSpPr>
      <xdr:spPr>
        <a:xfrm>
          <a:off x="3733800" y="10691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94742</xdr:rowOff>
    </xdr:from>
    <xdr:to>
      <xdr:col>15</xdr:col>
      <xdr:colOff>82550</xdr:colOff>
      <xdr:row>65</xdr:row>
      <xdr:rowOff>109220</xdr:rowOff>
    </xdr:to>
    <xdr:cxnSp macro="">
      <xdr:nvCxnSpPr>
        <xdr:cNvPr id="138" name="直線コネクタ 137"/>
        <xdr:cNvCxnSpPr/>
      </xdr:nvCxnSpPr>
      <xdr:spPr>
        <a:xfrm flipV="1">
          <a:off x="2336800" y="1123899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143002</xdr:rowOff>
    </xdr:from>
    <xdr:to>
      <xdr:col>15</xdr:col>
      <xdr:colOff>133350</xdr:colOff>
      <xdr:row>65</xdr:row>
      <xdr:rowOff>73152</xdr:rowOff>
    </xdr:to>
    <xdr:sp macro="" textlink="">
      <xdr:nvSpPr>
        <xdr:cNvPr id="139" name="フローチャート: 判断 138"/>
        <xdr:cNvSpPr/>
      </xdr:nvSpPr>
      <xdr:spPr>
        <a:xfrm>
          <a:off x="31750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83329</xdr:rowOff>
    </xdr:from>
    <xdr:ext cx="762000" cy="259045"/>
    <xdr:sp macro="" textlink="">
      <xdr:nvSpPr>
        <xdr:cNvPr id="140" name="テキスト ボックス 139"/>
        <xdr:cNvSpPr txBox="1"/>
      </xdr:nvSpPr>
      <xdr:spPr>
        <a:xfrm>
          <a:off x="2844800" y="10884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104394</xdr:rowOff>
    </xdr:from>
    <xdr:to>
      <xdr:col>11</xdr:col>
      <xdr:colOff>31750</xdr:colOff>
      <xdr:row>65</xdr:row>
      <xdr:rowOff>109220</xdr:rowOff>
    </xdr:to>
    <xdr:cxnSp macro="">
      <xdr:nvCxnSpPr>
        <xdr:cNvPr id="141" name="直線コネクタ 140"/>
        <xdr:cNvCxnSpPr/>
      </xdr:nvCxnSpPr>
      <xdr:spPr>
        <a:xfrm>
          <a:off x="1447800" y="11248644"/>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147828</xdr:rowOff>
    </xdr:from>
    <xdr:to>
      <xdr:col>11</xdr:col>
      <xdr:colOff>82550</xdr:colOff>
      <xdr:row>65</xdr:row>
      <xdr:rowOff>77978</xdr:rowOff>
    </xdr:to>
    <xdr:sp macro="" textlink="">
      <xdr:nvSpPr>
        <xdr:cNvPr id="142" name="フローチャート: 判断 141"/>
        <xdr:cNvSpPr/>
      </xdr:nvSpPr>
      <xdr:spPr>
        <a:xfrm>
          <a:off x="22860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88155</xdr:rowOff>
    </xdr:from>
    <xdr:ext cx="762000" cy="259045"/>
    <xdr:sp macro="" textlink="">
      <xdr:nvSpPr>
        <xdr:cNvPr id="143" name="テキスト ボックス 142"/>
        <xdr:cNvSpPr txBox="1"/>
      </xdr:nvSpPr>
      <xdr:spPr>
        <a:xfrm>
          <a:off x="1955800" y="1088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118872</xdr:rowOff>
    </xdr:from>
    <xdr:to>
      <xdr:col>7</xdr:col>
      <xdr:colOff>31750</xdr:colOff>
      <xdr:row>65</xdr:row>
      <xdr:rowOff>49022</xdr:rowOff>
    </xdr:to>
    <xdr:sp macro="" textlink="">
      <xdr:nvSpPr>
        <xdr:cNvPr id="144" name="フローチャート: 判断 143"/>
        <xdr:cNvSpPr/>
      </xdr:nvSpPr>
      <xdr:spPr>
        <a:xfrm>
          <a:off x="13970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59199</xdr:rowOff>
    </xdr:from>
    <xdr:ext cx="762000" cy="259045"/>
    <xdr:sp macro="" textlink="">
      <xdr:nvSpPr>
        <xdr:cNvPr id="145" name="テキスト ボックス 144"/>
        <xdr:cNvSpPr txBox="1"/>
      </xdr:nvSpPr>
      <xdr:spPr>
        <a:xfrm>
          <a:off x="1066800" y="1086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39116</xdr:rowOff>
    </xdr:from>
    <xdr:to>
      <xdr:col>23</xdr:col>
      <xdr:colOff>184150</xdr:colOff>
      <xdr:row>65</xdr:row>
      <xdr:rowOff>140716</xdr:rowOff>
    </xdr:to>
    <xdr:sp macro="" textlink="">
      <xdr:nvSpPr>
        <xdr:cNvPr id="151" name="楕円 150"/>
        <xdr:cNvSpPr/>
      </xdr:nvSpPr>
      <xdr:spPr>
        <a:xfrm>
          <a:off x="4902200" y="1118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11193</xdr:rowOff>
    </xdr:from>
    <xdr:ext cx="762000" cy="259045"/>
    <xdr:sp macro="" textlink="">
      <xdr:nvSpPr>
        <xdr:cNvPr id="152" name="財政構造の弾力性該当値テキスト"/>
        <xdr:cNvSpPr txBox="1"/>
      </xdr:nvSpPr>
      <xdr:spPr>
        <a:xfrm>
          <a:off x="5041900" y="11155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85090</xdr:rowOff>
    </xdr:from>
    <xdr:to>
      <xdr:col>19</xdr:col>
      <xdr:colOff>184150</xdr:colOff>
      <xdr:row>65</xdr:row>
      <xdr:rowOff>15240</xdr:rowOff>
    </xdr:to>
    <xdr:sp macro="" textlink="">
      <xdr:nvSpPr>
        <xdr:cNvPr id="153" name="楕円 152"/>
        <xdr:cNvSpPr/>
      </xdr:nvSpPr>
      <xdr:spPr>
        <a:xfrm>
          <a:off x="4064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17</xdr:rowOff>
    </xdr:from>
    <xdr:ext cx="736600" cy="259045"/>
    <xdr:sp macro="" textlink="">
      <xdr:nvSpPr>
        <xdr:cNvPr id="154" name="テキスト ボックス 153"/>
        <xdr:cNvSpPr txBox="1"/>
      </xdr:nvSpPr>
      <xdr:spPr>
        <a:xfrm>
          <a:off x="3733800" y="11144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43942</xdr:rowOff>
    </xdr:from>
    <xdr:to>
      <xdr:col>15</xdr:col>
      <xdr:colOff>133350</xdr:colOff>
      <xdr:row>65</xdr:row>
      <xdr:rowOff>145542</xdr:rowOff>
    </xdr:to>
    <xdr:sp macro="" textlink="">
      <xdr:nvSpPr>
        <xdr:cNvPr id="155" name="楕円 154"/>
        <xdr:cNvSpPr/>
      </xdr:nvSpPr>
      <xdr:spPr>
        <a:xfrm>
          <a:off x="3175000" y="1118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130319</xdr:rowOff>
    </xdr:from>
    <xdr:ext cx="762000" cy="259045"/>
    <xdr:sp macro="" textlink="">
      <xdr:nvSpPr>
        <xdr:cNvPr id="156" name="テキスト ボックス 155"/>
        <xdr:cNvSpPr txBox="1"/>
      </xdr:nvSpPr>
      <xdr:spPr>
        <a:xfrm>
          <a:off x="2844800" y="1127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58420</xdr:rowOff>
    </xdr:from>
    <xdr:to>
      <xdr:col>11</xdr:col>
      <xdr:colOff>82550</xdr:colOff>
      <xdr:row>65</xdr:row>
      <xdr:rowOff>160020</xdr:rowOff>
    </xdr:to>
    <xdr:sp macro="" textlink="">
      <xdr:nvSpPr>
        <xdr:cNvPr id="157" name="楕円 156"/>
        <xdr:cNvSpPr/>
      </xdr:nvSpPr>
      <xdr:spPr>
        <a:xfrm>
          <a:off x="22860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144797</xdr:rowOff>
    </xdr:from>
    <xdr:ext cx="762000" cy="259045"/>
    <xdr:sp macro="" textlink="">
      <xdr:nvSpPr>
        <xdr:cNvPr id="158" name="テキスト ボックス 157"/>
        <xdr:cNvSpPr txBox="1"/>
      </xdr:nvSpPr>
      <xdr:spPr>
        <a:xfrm>
          <a:off x="1955800" y="1128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53594</xdr:rowOff>
    </xdr:from>
    <xdr:to>
      <xdr:col>7</xdr:col>
      <xdr:colOff>31750</xdr:colOff>
      <xdr:row>65</xdr:row>
      <xdr:rowOff>155194</xdr:rowOff>
    </xdr:to>
    <xdr:sp macro="" textlink="">
      <xdr:nvSpPr>
        <xdr:cNvPr id="159" name="楕円 158"/>
        <xdr:cNvSpPr/>
      </xdr:nvSpPr>
      <xdr:spPr>
        <a:xfrm>
          <a:off x="1397000" y="1119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139971</xdr:rowOff>
    </xdr:from>
    <xdr:ext cx="762000" cy="259045"/>
    <xdr:sp macro="" textlink="">
      <xdr:nvSpPr>
        <xdr:cNvPr id="160" name="テキスト ボックス 159"/>
        <xdr:cNvSpPr txBox="1"/>
      </xdr:nvSpPr>
      <xdr:spPr>
        <a:xfrm>
          <a:off x="1066800" y="1128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[130,098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令和４年度については、電気料金の高騰に伴う公共施設等における光熱費の上昇により、物件費が増加したため、人口１人当たり人件費・物件費等決算額が増加している。</a:t>
          </a:r>
        </a:p>
        <a:p>
          <a:r>
            <a:rPr kumimoji="1" lang="ja-JP" altLang="en-US" sz="1300">
              <a:latin typeface="ＭＳ Ｐゴシック" panose="020B0600070205080204" pitchFamily="50" charset="-128"/>
              <a:ea typeface="ＭＳ Ｐゴシック" panose="020B0600070205080204" pitchFamily="50" charset="-128"/>
            </a:rPr>
            <a:t>　今後も、総人件費の圧縮に努めながら、業務の見直しや民間委託の一層の推進に取り組むことで、人件費・物件費等の適正水準の維持を図っていく。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117684</xdr:rowOff>
    </xdr:from>
    <xdr:to>
      <xdr:col>23</xdr:col>
      <xdr:colOff>133350</xdr:colOff>
      <xdr:row>88</xdr:row>
      <xdr:rowOff>94489</xdr:rowOff>
    </xdr:to>
    <xdr:cxnSp macro="">
      <xdr:nvCxnSpPr>
        <xdr:cNvPr id="190" name="直線コネクタ 189"/>
        <xdr:cNvCxnSpPr/>
      </xdr:nvCxnSpPr>
      <xdr:spPr>
        <a:xfrm flipV="1">
          <a:off x="4953000" y="13833684"/>
          <a:ext cx="0" cy="13484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66566</xdr:rowOff>
    </xdr:from>
    <xdr:ext cx="762000" cy="259045"/>
    <xdr:sp macro="" textlink="">
      <xdr:nvSpPr>
        <xdr:cNvPr id="191" name="人件費・物件費等の状況最小値テキスト"/>
        <xdr:cNvSpPr txBox="1"/>
      </xdr:nvSpPr>
      <xdr:spPr>
        <a:xfrm>
          <a:off x="5041900" y="1515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94489</xdr:rowOff>
    </xdr:from>
    <xdr:to>
      <xdr:col>24</xdr:col>
      <xdr:colOff>12700</xdr:colOff>
      <xdr:row>88</xdr:row>
      <xdr:rowOff>94489</xdr:rowOff>
    </xdr:to>
    <xdr:cxnSp macro="">
      <xdr:nvCxnSpPr>
        <xdr:cNvPr id="192" name="直線コネクタ 191"/>
        <xdr:cNvCxnSpPr/>
      </xdr:nvCxnSpPr>
      <xdr:spPr>
        <a:xfrm>
          <a:off x="4864100" y="15182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32611</xdr:rowOff>
    </xdr:from>
    <xdr:ext cx="762000" cy="259045"/>
    <xdr:sp macro="" textlink="">
      <xdr:nvSpPr>
        <xdr:cNvPr id="193" name="人件費・物件費等の状況最大値テキスト"/>
        <xdr:cNvSpPr txBox="1"/>
      </xdr:nvSpPr>
      <xdr:spPr>
        <a:xfrm>
          <a:off x="5041900" y="135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117684</xdr:rowOff>
    </xdr:from>
    <xdr:to>
      <xdr:col>24</xdr:col>
      <xdr:colOff>12700</xdr:colOff>
      <xdr:row>80</xdr:row>
      <xdr:rowOff>117684</xdr:rowOff>
    </xdr:to>
    <xdr:cxnSp macro="">
      <xdr:nvCxnSpPr>
        <xdr:cNvPr id="194" name="直線コネクタ 193"/>
        <xdr:cNvCxnSpPr/>
      </xdr:nvCxnSpPr>
      <xdr:spPr>
        <a:xfrm>
          <a:off x="4864100" y="1383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152815</xdr:rowOff>
    </xdr:from>
    <xdr:to>
      <xdr:col>23</xdr:col>
      <xdr:colOff>133350</xdr:colOff>
      <xdr:row>84</xdr:row>
      <xdr:rowOff>4087</xdr:rowOff>
    </xdr:to>
    <xdr:cxnSp macro="">
      <xdr:nvCxnSpPr>
        <xdr:cNvPr id="195" name="直線コネクタ 194"/>
        <xdr:cNvCxnSpPr/>
      </xdr:nvCxnSpPr>
      <xdr:spPr>
        <a:xfrm>
          <a:off x="4114800" y="14383165"/>
          <a:ext cx="838200" cy="22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136086</xdr:rowOff>
    </xdr:from>
    <xdr:ext cx="762000" cy="259045"/>
    <xdr:sp macro="" textlink="">
      <xdr:nvSpPr>
        <xdr:cNvPr id="196" name="人件費・物件費等の状況平均値テキスト"/>
        <xdr:cNvSpPr txBox="1"/>
      </xdr:nvSpPr>
      <xdr:spPr>
        <a:xfrm>
          <a:off x="5041900" y="143664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164009</xdr:rowOff>
    </xdr:from>
    <xdr:to>
      <xdr:col>23</xdr:col>
      <xdr:colOff>184150</xdr:colOff>
      <xdr:row>84</xdr:row>
      <xdr:rowOff>94159</xdr:rowOff>
    </xdr:to>
    <xdr:sp macro="" textlink="">
      <xdr:nvSpPr>
        <xdr:cNvPr id="197" name="フローチャート: 判断 196"/>
        <xdr:cNvSpPr/>
      </xdr:nvSpPr>
      <xdr:spPr>
        <a:xfrm>
          <a:off x="4902200" y="14394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55336</xdr:rowOff>
    </xdr:from>
    <xdr:to>
      <xdr:col>19</xdr:col>
      <xdr:colOff>133350</xdr:colOff>
      <xdr:row>83</xdr:row>
      <xdr:rowOff>152815</xdr:rowOff>
    </xdr:to>
    <xdr:cxnSp macro="">
      <xdr:nvCxnSpPr>
        <xdr:cNvPr id="198" name="直線コネクタ 197"/>
        <xdr:cNvCxnSpPr/>
      </xdr:nvCxnSpPr>
      <xdr:spPr>
        <a:xfrm>
          <a:off x="3225800" y="14114236"/>
          <a:ext cx="889000" cy="268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70224</xdr:rowOff>
    </xdr:from>
    <xdr:to>
      <xdr:col>19</xdr:col>
      <xdr:colOff>184150</xdr:colOff>
      <xdr:row>84</xdr:row>
      <xdr:rowOff>374</xdr:rowOff>
    </xdr:to>
    <xdr:sp macro="" textlink="">
      <xdr:nvSpPr>
        <xdr:cNvPr id="199" name="フローチャート: 判断 198"/>
        <xdr:cNvSpPr/>
      </xdr:nvSpPr>
      <xdr:spPr>
        <a:xfrm>
          <a:off x="4064000" y="14300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10551</xdr:rowOff>
    </xdr:from>
    <xdr:ext cx="736600" cy="259045"/>
    <xdr:sp macro="" textlink="">
      <xdr:nvSpPr>
        <xdr:cNvPr id="200" name="テキスト ボックス 199"/>
        <xdr:cNvSpPr txBox="1"/>
      </xdr:nvSpPr>
      <xdr:spPr>
        <a:xfrm>
          <a:off x="3733800" y="140694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119951</xdr:rowOff>
    </xdr:from>
    <xdr:to>
      <xdr:col>15</xdr:col>
      <xdr:colOff>82550</xdr:colOff>
      <xdr:row>82</xdr:row>
      <xdr:rowOff>55336</xdr:rowOff>
    </xdr:to>
    <xdr:cxnSp macro="">
      <xdr:nvCxnSpPr>
        <xdr:cNvPr id="201" name="直線コネクタ 200"/>
        <xdr:cNvCxnSpPr/>
      </xdr:nvCxnSpPr>
      <xdr:spPr>
        <a:xfrm>
          <a:off x="2336800" y="14007401"/>
          <a:ext cx="889000" cy="106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80787</xdr:rowOff>
    </xdr:from>
    <xdr:to>
      <xdr:col>15</xdr:col>
      <xdr:colOff>133350</xdr:colOff>
      <xdr:row>83</xdr:row>
      <xdr:rowOff>10937</xdr:rowOff>
    </xdr:to>
    <xdr:sp macro="" textlink="">
      <xdr:nvSpPr>
        <xdr:cNvPr id="202" name="フローチャート: 判断 201"/>
        <xdr:cNvSpPr/>
      </xdr:nvSpPr>
      <xdr:spPr>
        <a:xfrm>
          <a:off x="3175000" y="141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167164</xdr:rowOff>
    </xdr:from>
    <xdr:ext cx="762000" cy="259045"/>
    <xdr:sp macro="" textlink="">
      <xdr:nvSpPr>
        <xdr:cNvPr id="203" name="テキスト ボックス 202"/>
        <xdr:cNvSpPr txBox="1"/>
      </xdr:nvSpPr>
      <xdr:spPr>
        <a:xfrm>
          <a:off x="2844800" y="14226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59023</xdr:rowOff>
    </xdr:from>
    <xdr:to>
      <xdr:col>11</xdr:col>
      <xdr:colOff>31750</xdr:colOff>
      <xdr:row>81</xdr:row>
      <xdr:rowOff>119951</xdr:rowOff>
    </xdr:to>
    <xdr:cxnSp macro="">
      <xdr:nvCxnSpPr>
        <xdr:cNvPr id="204" name="直線コネクタ 203"/>
        <xdr:cNvCxnSpPr/>
      </xdr:nvCxnSpPr>
      <xdr:spPr>
        <a:xfrm>
          <a:off x="1447800" y="13946473"/>
          <a:ext cx="889000" cy="60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88655</xdr:rowOff>
    </xdr:from>
    <xdr:to>
      <xdr:col>11</xdr:col>
      <xdr:colOff>82550</xdr:colOff>
      <xdr:row>82</xdr:row>
      <xdr:rowOff>18805</xdr:rowOff>
    </xdr:to>
    <xdr:sp macro="" textlink="">
      <xdr:nvSpPr>
        <xdr:cNvPr id="205" name="フローチャート: 判断 204"/>
        <xdr:cNvSpPr/>
      </xdr:nvSpPr>
      <xdr:spPr>
        <a:xfrm>
          <a:off x="2286000" y="139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3582</xdr:rowOff>
    </xdr:from>
    <xdr:ext cx="762000" cy="259045"/>
    <xdr:sp macro="" textlink="">
      <xdr:nvSpPr>
        <xdr:cNvPr id="206" name="テキスト ボックス 205"/>
        <xdr:cNvSpPr txBox="1"/>
      </xdr:nvSpPr>
      <xdr:spPr>
        <a:xfrm>
          <a:off x="1955800" y="14062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36957</xdr:rowOff>
    </xdr:from>
    <xdr:to>
      <xdr:col>7</xdr:col>
      <xdr:colOff>31750</xdr:colOff>
      <xdr:row>81</xdr:row>
      <xdr:rowOff>138557</xdr:rowOff>
    </xdr:to>
    <xdr:sp macro="" textlink="">
      <xdr:nvSpPr>
        <xdr:cNvPr id="207" name="フローチャート: 判断 206"/>
        <xdr:cNvSpPr/>
      </xdr:nvSpPr>
      <xdr:spPr>
        <a:xfrm>
          <a:off x="1397000" y="1392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123334</xdr:rowOff>
    </xdr:from>
    <xdr:ext cx="762000" cy="259045"/>
    <xdr:sp macro="" textlink="">
      <xdr:nvSpPr>
        <xdr:cNvPr id="208" name="テキスト ボックス 207"/>
        <xdr:cNvSpPr txBox="1"/>
      </xdr:nvSpPr>
      <xdr:spPr>
        <a:xfrm>
          <a:off x="1066800" y="14010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124737</xdr:rowOff>
    </xdr:from>
    <xdr:to>
      <xdr:col>23</xdr:col>
      <xdr:colOff>184150</xdr:colOff>
      <xdr:row>84</xdr:row>
      <xdr:rowOff>54887</xdr:rowOff>
    </xdr:to>
    <xdr:sp macro="" textlink="">
      <xdr:nvSpPr>
        <xdr:cNvPr id="214" name="楕円 213"/>
        <xdr:cNvSpPr/>
      </xdr:nvSpPr>
      <xdr:spPr>
        <a:xfrm>
          <a:off x="4902200" y="14355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141264</xdr:rowOff>
    </xdr:from>
    <xdr:ext cx="762000" cy="259045"/>
    <xdr:sp macro="" textlink="">
      <xdr:nvSpPr>
        <xdr:cNvPr id="215" name="人件費・物件費等の状況該当値テキスト"/>
        <xdr:cNvSpPr txBox="1"/>
      </xdr:nvSpPr>
      <xdr:spPr>
        <a:xfrm>
          <a:off x="5041900" y="14200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102015</xdr:rowOff>
    </xdr:from>
    <xdr:to>
      <xdr:col>19</xdr:col>
      <xdr:colOff>184150</xdr:colOff>
      <xdr:row>84</xdr:row>
      <xdr:rowOff>32165</xdr:rowOff>
    </xdr:to>
    <xdr:sp macro="" textlink="">
      <xdr:nvSpPr>
        <xdr:cNvPr id="216" name="楕円 215"/>
        <xdr:cNvSpPr/>
      </xdr:nvSpPr>
      <xdr:spPr>
        <a:xfrm>
          <a:off x="4064000" y="1433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16942</xdr:rowOff>
    </xdr:from>
    <xdr:ext cx="736600" cy="259045"/>
    <xdr:sp macro="" textlink="">
      <xdr:nvSpPr>
        <xdr:cNvPr id="217" name="テキスト ボックス 216"/>
        <xdr:cNvSpPr txBox="1"/>
      </xdr:nvSpPr>
      <xdr:spPr>
        <a:xfrm>
          <a:off x="3733800" y="14418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4536</xdr:rowOff>
    </xdr:from>
    <xdr:to>
      <xdr:col>15</xdr:col>
      <xdr:colOff>133350</xdr:colOff>
      <xdr:row>82</xdr:row>
      <xdr:rowOff>106136</xdr:rowOff>
    </xdr:to>
    <xdr:sp macro="" textlink="">
      <xdr:nvSpPr>
        <xdr:cNvPr id="218" name="楕円 217"/>
        <xdr:cNvSpPr/>
      </xdr:nvSpPr>
      <xdr:spPr>
        <a:xfrm>
          <a:off x="3175000" y="1406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116313</xdr:rowOff>
    </xdr:from>
    <xdr:ext cx="762000" cy="259045"/>
    <xdr:sp macro="" textlink="">
      <xdr:nvSpPr>
        <xdr:cNvPr id="219" name="テキスト ボックス 218"/>
        <xdr:cNvSpPr txBox="1"/>
      </xdr:nvSpPr>
      <xdr:spPr>
        <a:xfrm>
          <a:off x="2844800" y="13832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69151</xdr:rowOff>
    </xdr:from>
    <xdr:to>
      <xdr:col>11</xdr:col>
      <xdr:colOff>82550</xdr:colOff>
      <xdr:row>81</xdr:row>
      <xdr:rowOff>170751</xdr:rowOff>
    </xdr:to>
    <xdr:sp macro="" textlink="">
      <xdr:nvSpPr>
        <xdr:cNvPr id="220" name="楕円 219"/>
        <xdr:cNvSpPr/>
      </xdr:nvSpPr>
      <xdr:spPr>
        <a:xfrm>
          <a:off x="2286000" y="13956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9478</xdr:rowOff>
    </xdr:from>
    <xdr:ext cx="762000" cy="259045"/>
    <xdr:sp macro="" textlink="">
      <xdr:nvSpPr>
        <xdr:cNvPr id="221" name="テキスト ボックス 220"/>
        <xdr:cNvSpPr txBox="1"/>
      </xdr:nvSpPr>
      <xdr:spPr>
        <a:xfrm>
          <a:off x="1955800" y="13725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8223</xdr:rowOff>
    </xdr:from>
    <xdr:to>
      <xdr:col>7</xdr:col>
      <xdr:colOff>31750</xdr:colOff>
      <xdr:row>81</xdr:row>
      <xdr:rowOff>109823</xdr:rowOff>
    </xdr:to>
    <xdr:sp macro="" textlink="">
      <xdr:nvSpPr>
        <xdr:cNvPr id="222" name="楕円 221"/>
        <xdr:cNvSpPr/>
      </xdr:nvSpPr>
      <xdr:spPr>
        <a:xfrm>
          <a:off x="1397000" y="13895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120000</xdr:rowOff>
    </xdr:from>
    <xdr:ext cx="762000" cy="259045"/>
    <xdr:sp macro="" textlink="">
      <xdr:nvSpPr>
        <xdr:cNvPr id="223" name="テキスト ボックス 222"/>
        <xdr:cNvSpPr txBox="1"/>
      </xdr:nvSpPr>
      <xdr:spPr>
        <a:xfrm>
          <a:off x="1066800" y="13664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国家公務員及び類似団体と比べ、高い水準にあることから、適正化に向けた取組を行っているところである。具体的には、人事院勧告を踏まえた給料の改定はもとより、平成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年度は、初任給の引下げや、昇格基準の見直しを実施したほか、平成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月の定期昇給の半減措置を講じるなど、同指数の引下げに取り組んでいる。さらに、平成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月の定期昇給において、管理職の昇給を停止するとともに、管理職以外の一般職については昇給の半減措置を実施した。今後も、同指数の段階的な引下げに努める。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87086</xdr:rowOff>
    </xdr:to>
    <xdr:cxnSp macro="">
      <xdr:nvCxnSpPr>
        <xdr:cNvPr id="254" name="直線コネクタ 253"/>
        <xdr:cNvCxnSpPr/>
      </xdr:nvCxnSpPr>
      <xdr:spPr>
        <a:xfrm flipV="1">
          <a:off x="17018000" y="13760450"/>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59163</xdr:rowOff>
    </xdr:from>
    <xdr:ext cx="762000" cy="259045"/>
    <xdr:sp macro="" textlink="">
      <xdr:nvSpPr>
        <xdr:cNvPr id="255" name="給与水準   （国との比較）最小値テキスト"/>
        <xdr:cNvSpPr txBox="1"/>
      </xdr:nvSpPr>
      <xdr:spPr>
        <a:xfrm>
          <a:off x="17106900" y="1531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87086</xdr:rowOff>
    </xdr:from>
    <xdr:to>
      <xdr:col>81</xdr:col>
      <xdr:colOff>133350</xdr:colOff>
      <xdr:row>89</xdr:row>
      <xdr:rowOff>87086</xdr:rowOff>
    </xdr:to>
    <xdr:cxnSp macro="">
      <xdr:nvCxnSpPr>
        <xdr:cNvPr id="256" name="直線コネクタ 255"/>
        <xdr:cNvCxnSpPr/>
      </xdr:nvCxnSpPr>
      <xdr:spPr>
        <a:xfrm>
          <a:off x="16929100" y="1534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7" name="給与水準   （国との比較）最大値テキスト"/>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8" name="直線コネクタ 257"/>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67129</xdr:rowOff>
    </xdr:from>
    <xdr:to>
      <xdr:col>81</xdr:col>
      <xdr:colOff>44450</xdr:colOff>
      <xdr:row>86</xdr:row>
      <xdr:rowOff>101600</xdr:rowOff>
    </xdr:to>
    <xdr:cxnSp macro="">
      <xdr:nvCxnSpPr>
        <xdr:cNvPr id="259" name="直線コネクタ 258"/>
        <xdr:cNvCxnSpPr/>
      </xdr:nvCxnSpPr>
      <xdr:spPr>
        <a:xfrm>
          <a:off x="16179800" y="14811829"/>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66420</xdr:rowOff>
    </xdr:from>
    <xdr:ext cx="762000" cy="259045"/>
    <xdr:sp macro="" textlink="">
      <xdr:nvSpPr>
        <xdr:cNvPr id="260" name="給与水準   （国との比較）平均値テキスト"/>
        <xdr:cNvSpPr txBox="1"/>
      </xdr:nvSpPr>
      <xdr:spPr>
        <a:xfrm>
          <a:off x="17106900" y="1446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61" name="フローチャート: 判断 260"/>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67129</xdr:rowOff>
    </xdr:from>
    <xdr:to>
      <xdr:col>77</xdr:col>
      <xdr:colOff>44450</xdr:colOff>
      <xdr:row>86</xdr:row>
      <xdr:rowOff>84364</xdr:rowOff>
    </xdr:to>
    <xdr:cxnSp macro="">
      <xdr:nvCxnSpPr>
        <xdr:cNvPr id="262" name="直線コネクタ 261"/>
        <xdr:cNvCxnSpPr/>
      </xdr:nvCxnSpPr>
      <xdr:spPr>
        <a:xfrm flipV="1">
          <a:off x="15290800" y="1481182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3" name="フローチャート: 判断 262"/>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64" name="テキスト ボックス 263"/>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49893</xdr:rowOff>
    </xdr:from>
    <xdr:to>
      <xdr:col>72</xdr:col>
      <xdr:colOff>203200</xdr:colOff>
      <xdr:row>86</xdr:row>
      <xdr:rowOff>84364</xdr:rowOff>
    </xdr:to>
    <xdr:cxnSp macro="">
      <xdr:nvCxnSpPr>
        <xdr:cNvPr id="265" name="直線コネクタ 264"/>
        <xdr:cNvCxnSpPr/>
      </xdr:nvCxnSpPr>
      <xdr:spPr>
        <a:xfrm>
          <a:off x="14401800" y="1479459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6" name="フローチャート: 判断 265"/>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76398</xdr:rowOff>
    </xdr:from>
    <xdr:ext cx="762000" cy="259045"/>
    <xdr:sp macro="" textlink="">
      <xdr:nvSpPr>
        <xdr:cNvPr id="267" name="テキスト ボックス 266"/>
        <xdr:cNvSpPr txBox="1"/>
      </xdr:nvSpPr>
      <xdr:spPr>
        <a:xfrm>
          <a:off x="14909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49893</xdr:rowOff>
    </xdr:from>
    <xdr:to>
      <xdr:col>68</xdr:col>
      <xdr:colOff>152400</xdr:colOff>
      <xdr:row>86</xdr:row>
      <xdr:rowOff>101600</xdr:rowOff>
    </xdr:to>
    <xdr:cxnSp macro="">
      <xdr:nvCxnSpPr>
        <xdr:cNvPr id="268" name="直線コネクタ 267"/>
        <xdr:cNvCxnSpPr/>
      </xdr:nvCxnSpPr>
      <xdr:spPr>
        <a:xfrm flipV="1">
          <a:off x="13512800" y="1479459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153307</xdr:rowOff>
    </xdr:from>
    <xdr:to>
      <xdr:col>68</xdr:col>
      <xdr:colOff>203200</xdr:colOff>
      <xdr:row>86</xdr:row>
      <xdr:rowOff>83457</xdr:rowOff>
    </xdr:to>
    <xdr:sp macro="" textlink="">
      <xdr:nvSpPr>
        <xdr:cNvPr id="269" name="フローチャート: 判断 268"/>
        <xdr:cNvSpPr/>
      </xdr:nvSpPr>
      <xdr:spPr>
        <a:xfrm>
          <a:off x="14351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93634</xdr:rowOff>
    </xdr:from>
    <xdr:ext cx="762000" cy="259045"/>
    <xdr:sp macro="" textlink="">
      <xdr:nvSpPr>
        <xdr:cNvPr id="270" name="テキスト ボックス 269"/>
        <xdr:cNvSpPr txBox="1"/>
      </xdr:nvSpPr>
      <xdr:spPr>
        <a:xfrm>
          <a:off x="14020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153307</xdr:rowOff>
    </xdr:from>
    <xdr:to>
      <xdr:col>64</xdr:col>
      <xdr:colOff>152400</xdr:colOff>
      <xdr:row>86</xdr:row>
      <xdr:rowOff>83457</xdr:rowOff>
    </xdr:to>
    <xdr:sp macro="" textlink="">
      <xdr:nvSpPr>
        <xdr:cNvPr id="271" name="フローチャート: 判断 270"/>
        <xdr:cNvSpPr/>
      </xdr:nvSpPr>
      <xdr:spPr>
        <a:xfrm>
          <a:off x="13462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93634</xdr:rowOff>
    </xdr:from>
    <xdr:ext cx="762000" cy="259045"/>
    <xdr:sp macro="" textlink="">
      <xdr:nvSpPr>
        <xdr:cNvPr id="272" name="テキスト ボックス 271"/>
        <xdr:cNvSpPr txBox="1"/>
      </xdr:nvSpPr>
      <xdr:spPr>
        <a:xfrm>
          <a:off x="13131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78" name="楕円 277"/>
        <xdr:cNvSpPr/>
      </xdr:nvSpPr>
      <xdr:spPr>
        <a:xfrm>
          <a:off x="169672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22877</xdr:rowOff>
    </xdr:from>
    <xdr:ext cx="762000" cy="259045"/>
    <xdr:sp macro="" textlink="">
      <xdr:nvSpPr>
        <xdr:cNvPr id="279" name="給与水準   （国との比較）該当値テキスト"/>
        <xdr:cNvSpPr txBox="1"/>
      </xdr:nvSpPr>
      <xdr:spPr>
        <a:xfrm>
          <a:off x="17106900" y="1476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16329</xdr:rowOff>
    </xdr:from>
    <xdr:to>
      <xdr:col>77</xdr:col>
      <xdr:colOff>95250</xdr:colOff>
      <xdr:row>86</xdr:row>
      <xdr:rowOff>117929</xdr:rowOff>
    </xdr:to>
    <xdr:sp macro="" textlink="">
      <xdr:nvSpPr>
        <xdr:cNvPr id="280" name="楕円 279"/>
        <xdr:cNvSpPr/>
      </xdr:nvSpPr>
      <xdr:spPr>
        <a:xfrm>
          <a:off x="16129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102706</xdr:rowOff>
    </xdr:from>
    <xdr:ext cx="736600" cy="259045"/>
    <xdr:sp macro="" textlink="">
      <xdr:nvSpPr>
        <xdr:cNvPr id="281" name="テキスト ボックス 280"/>
        <xdr:cNvSpPr txBox="1"/>
      </xdr:nvSpPr>
      <xdr:spPr>
        <a:xfrm>
          <a:off x="15798800" y="14847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33564</xdr:rowOff>
    </xdr:from>
    <xdr:to>
      <xdr:col>73</xdr:col>
      <xdr:colOff>44450</xdr:colOff>
      <xdr:row>86</xdr:row>
      <xdr:rowOff>135164</xdr:rowOff>
    </xdr:to>
    <xdr:sp macro="" textlink="">
      <xdr:nvSpPr>
        <xdr:cNvPr id="282" name="楕円 281"/>
        <xdr:cNvSpPr/>
      </xdr:nvSpPr>
      <xdr:spPr>
        <a:xfrm>
          <a:off x="152400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119941</xdr:rowOff>
    </xdr:from>
    <xdr:ext cx="762000" cy="259045"/>
    <xdr:sp macro="" textlink="">
      <xdr:nvSpPr>
        <xdr:cNvPr id="283" name="テキスト ボックス 282"/>
        <xdr:cNvSpPr txBox="1"/>
      </xdr:nvSpPr>
      <xdr:spPr>
        <a:xfrm>
          <a:off x="14909800" y="14864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170543</xdr:rowOff>
    </xdr:from>
    <xdr:to>
      <xdr:col>68</xdr:col>
      <xdr:colOff>203200</xdr:colOff>
      <xdr:row>86</xdr:row>
      <xdr:rowOff>100693</xdr:rowOff>
    </xdr:to>
    <xdr:sp macro="" textlink="">
      <xdr:nvSpPr>
        <xdr:cNvPr id="284" name="楕円 283"/>
        <xdr:cNvSpPr/>
      </xdr:nvSpPr>
      <xdr:spPr>
        <a:xfrm>
          <a:off x="143510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85470</xdr:rowOff>
    </xdr:from>
    <xdr:ext cx="762000" cy="259045"/>
    <xdr:sp macro="" textlink="">
      <xdr:nvSpPr>
        <xdr:cNvPr id="285" name="テキスト ボックス 284"/>
        <xdr:cNvSpPr txBox="1"/>
      </xdr:nvSpPr>
      <xdr:spPr>
        <a:xfrm>
          <a:off x="14020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86" name="楕円 285"/>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87" name="テキスト ボックス 286"/>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事務事業の抜本的な見直しを行うとともに、既存事務の見直しの徹底及び民間委託等の推進により、総職員数の減員を行っており、結果、人口当たりの職員数は全国平均を下回る水準となっている。</a:t>
          </a:r>
        </a:p>
        <a:p>
          <a:r>
            <a:rPr kumimoji="1" lang="ja-JP" altLang="en-US" sz="1300">
              <a:latin typeface="ＭＳ Ｐゴシック" panose="020B0600070205080204" pitchFamily="50" charset="-128"/>
              <a:ea typeface="ＭＳ Ｐゴシック" panose="020B0600070205080204" pitchFamily="50" charset="-128"/>
            </a:rPr>
            <a:t>　本市では、今後も引き続き、新規・重点施策推進のため、専門職等必要な人材を確保する一方で、職場実態を精査しながら、適正な職員配置を行い、市民サービスの向上と総人件費の抑制の両立を図っていく。</a:t>
          </a:r>
        </a:p>
        <a:p>
          <a:r>
            <a:rPr kumimoji="1" lang="ja-JP" altLang="en-US" sz="1300">
              <a:latin typeface="ＭＳ Ｐゴシック" panose="020B0600070205080204" pitchFamily="50" charset="-128"/>
              <a:ea typeface="ＭＳ Ｐゴシック" panose="020B0600070205080204" pitchFamily="50" charset="-128"/>
            </a:rPr>
            <a:t>（参考　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日現在</a:t>
          </a:r>
          <a:r>
            <a:rPr kumimoji="1" lang="en-US" altLang="ja-JP" sz="1300">
              <a:latin typeface="ＭＳ Ｐゴシック" panose="020B0600070205080204" pitchFamily="50" charset="-128"/>
              <a:ea typeface="ＭＳ Ｐゴシック" panose="020B0600070205080204" pitchFamily="50" charset="-128"/>
            </a:rPr>
            <a:t>2410</a:t>
          </a:r>
          <a:r>
            <a:rPr kumimoji="1" lang="ja-JP" altLang="en-US" sz="1300">
              <a:latin typeface="ＭＳ Ｐゴシック" panose="020B0600070205080204" pitchFamily="50" charset="-128"/>
              <a:ea typeface="ＭＳ Ｐゴシック" panose="020B0600070205080204" pitchFamily="50" charset="-128"/>
            </a:rPr>
            <a:t>人⇒令和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日現在</a:t>
          </a:r>
          <a:r>
            <a:rPr kumimoji="1" lang="en-US" altLang="ja-JP" sz="1300">
              <a:latin typeface="ＭＳ Ｐゴシック" panose="020B0600070205080204" pitchFamily="50" charset="-128"/>
              <a:ea typeface="ＭＳ Ｐゴシック" panose="020B0600070205080204" pitchFamily="50" charset="-128"/>
            </a:rPr>
            <a:t>2076</a:t>
          </a:r>
          <a:r>
            <a:rPr kumimoji="1" lang="ja-JP" altLang="en-US" sz="1300">
              <a:latin typeface="ＭＳ Ｐゴシック" panose="020B0600070205080204" pitchFamily="50" charset="-128"/>
              <a:ea typeface="ＭＳ Ｐゴシック" panose="020B0600070205080204" pitchFamily="50" charset="-128"/>
            </a:rPr>
            <a:t>人）</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161713</xdr:rowOff>
    </xdr:from>
    <xdr:to>
      <xdr:col>81</xdr:col>
      <xdr:colOff>44450</xdr:colOff>
      <xdr:row>67</xdr:row>
      <xdr:rowOff>15663</xdr:rowOff>
    </xdr:to>
    <xdr:cxnSp macro="">
      <xdr:nvCxnSpPr>
        <xdr:cNvPr id="317" name="直線コネクタ 316"/>
        <xdr:cNvCxnSpPr/>
      </xdr:nvCxnSpPr>
      <xdr:spPr>
        <a:xfrm flipV="1">
          <a:off x="17018000" y="993436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159190</xdr:rowOff>
    </xdr:from>
    <xdr:ext cx="762000" cy="259045"/>
    <xdr:sp macro="" textlink="">
      <xdr:nvSpPr>
        <xdr:cNvPr id="318" name="定員管理の状況最小値テキスト"/>
        <xdr:cNvSpPr txBox="1"/>
      </xdr:nvSpPr>
      <xdr:spPr>
        <a:xfrm>
          <a:off x="17106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15663</xdr:rowOff>
    </xdr:from>
    <xdr:to>
      <xdr:col>81</xdr:col>
      <xdr:colOff>133350</xdr:colOff>
      <xdr:row>67</xdr:row>
      <xdr:rowOff>15663</xdr:rowOff>
    </xdr:to>
    <xdr:cxnSp macro="">
      <xdr:nvCxnSpPr>
        <xdr:cNvPr id="319" name="直線コネクタ 318"/>
        <xdr:cNvCxnSpPr/>
      </xdr:nvCxnSpPr>
      <xdr:spPr>
        <a:xfrm>
          <a:off x="16929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76640</xdr:rowOff>
    </xdr:from>
    <xdr:ext cx="762000" cy="259045"/>
    <xdr:sp macro="" textlink="">
      <xdr:nvSpPr>
        <xdr:cNvPr id="320" name="定員管理の状況最大値テキスト"/>
        <xdr:cNvSpPr txBox="1"/>
      </xdr:nvSpPr>
      <xdr:spPr>
        <a:xfrm>
          <a:off x="17106900" y="967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161713</xdr:rowOff>
    </xdr:from>
    <xdr:to>
      <xdr:col>81</xdr:col>
      <xdr:colOff>133350</xdr:colOff>
      <xdr:row>57</xdr:row>
      <xdr:rowOff>161713</xdr:rowOff>
    </xdr:to>
    <xdr:cxnSp macro="">
      <xdr:nvCxnSpPr>
        <xdr:cNvPr id="321" name="直線コネクタ 320"/>
        <xdr:cNvCxnSpPr/>
      </xdr:nvCxnSpPr>
      <xdr:spPr>
        <a:xfrm>
          <a:off x="16929100" y="993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146050</xdr:rowOff>
    </xdr:from>
    <xdr:to>
      <xdr:col>81</xdr:col>
      <xdr:colOff>44450</xdr:colOff>
      <xdr:row>61</xdr:row>
      <xdr:rowOff>6773</xdr:rowOff>
    </xdr:to>
    <xdr:cxnSp macro="">
      <xdr:nvCxnSpPr>
        <xdr:cNvPr id="322" name="直線コネクタ 321"/>
        <xdr:cNvCxnSpPr/>
      </xdr:nvCxnSpPr>
      <xdr:spPr>
        <a:xfrm>
          <a:off x="16179800" y="10433050"/>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40657</xdr:rowOff>
    </xdr:from>
    <xdr:ext cx="762000" cy="259045"/>
    <xdr:sp macro="" textlink="">
      <xdr:nvSpPr>
        <xdr:cNvPr id="323" name="定員管理の状況平均値テキスト"/>
        <xdr:cNvSpPr txBox="1"/>
      </xdr:nvSpPr>
      <xdr:spPr>
        <a:xfrm>
          <a:off x="17106900" y="10499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68580</xdr:rowOff>
    </xdr:from>
    <xdr:to>
      <xdr:col>81</xdr:col>
      <xdr:colOff>95250</xdr:colOff>
      <xdr:row>61</xdr:row>
      <xdr:rowOff>170180</xdr:rowOff>
    </xdr:to>
    <xdr:sp macro="" textlink="">
      <xdr:nvSpPr>
        <xdr:cNvPr id="324" name="フローチャート: 判断 323"/>
        <xdr:cNvSpPr/>
      </xdr:nvSpPr>
      <xdr:spPr>
        <a:xfrm>
          <a:off x="16967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146050</xdr:rowOff>
    </xdr:from>
    <xdr:to>
      <xdr:col>77</xdr:col>
      <xdr:colOff>44450</xdr:colOff>
      <xdr:row>60</xdr:row>
      <xdr:rowOff>150071</xdr:rowOff>
    </xdr:to>
    <xdr:cxnSp macro="">
      <xdr:nvCxnSpPr>
        <xdr:cNvPr id="325" name="直線コネクタ 324"/>
        <xdr:cNvCxnSpPr/>
      </xdr:nvCxnSpPr>
      <xdr:spPr>
        <a:xfrm flipV="1">
          <a:off x="15290800" y="10433050"/>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48471</xdr:rowOff>
    </xdr:from>
    <xdr:to>
      <xdr:col>77</xdr:col>
      <xdr:colOff>95250</xdr:colOff>
      <xdr:row>61</xdr:row>
      <xdr:rowOff>150071</xdr:rowOff>
    </xdr:to>
    <xdr:sp macro="" textlink="">
      <xdr:nvSpPr>
        <xdr:cNvPr id="326" name="フローチャート: 判断 325"/>
        <xdr:cNvSpPr/>
      </xdr:nvSpPr>
      <xdr:spPr>
        <a:xfrm>
          <a:off x="16129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134848</xdr:rowOff>
    </xdr:from>
    <xdr:ext cx="736600" cy="259045"/>
    <xdr:sp macro="" textlink="">
      <xdr:nvSpPr>
        <xdr:cNvPr id="327" name="テキスト ボックス 326"/>
        <xdr:cNvSpPr txBox="1"/>
      </xdr:nvSpPr>
      <xdr:spPr>
        <a:xfrm>
          <a:off x="15798800" y="10593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150071</xdr:rowOff>
    </xdr:from>
    <xdr:to>
      <xdr:col>72</xdr:col>
      <xdr:colOff>203200</xdr:colOff>
      <xdr:row>60</xdr:row>
      <xdr:rowOff>158115</xdr:rowOff>
    </xdr:to>
    <xdr:cxnSp macro="">
      <xdr:nvCxnSpPr>
        <xdr:cNvPr id="328" name="直線コネクタ 327"/>
        <xdr:cNvCxnSpPr/>
      </xdr:nvCxnSpPr>
      <xdr:spPr>
        <a:xfrm flipV="1">
          <a:off x="14401800" y="10437071"/>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32385</xdr:rowOff>
    </xdr:from>
    <xdr:to>
      <xdr:col>73</xdr:col>
      <xdr:colOff>44450</xdr:colOff>
      <xdr:row>61</xdr:row>
      <xdr:rowOff>133985</xdr:rowOff>
    </xdr:to>
    <xdr:sp macro="" textlink="">
      <xdr:nvSpPr>
        <xdr:cNvPr id="329" name="フローチャート: 判断 328"/>
        <xdr:cNvSpPr/>
      </xdr:nvSpPr>
      <xdr:spPr>
        <a:xfrm>
          <a:off x="15240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118762</xdr:rowOff>
    </xdr:from>
    <xdr:ext cx="762000" cy="259045"/>
    <xdr:sp macro="" textlink="">
      <xdr:nvSpPr>
        <xdr:cNvPr id="330" name="テキスト ボックス 329"/>
        <xdr:cNvSpPr txBox="1"/>
      </xdr:nvSpPr>
      <xdr:spPr>
        <a:xfrm>
          <a:off x="14909800" y="1057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97790</xdr:rowOff>
    </xdr:from>
    <xdr:to>
      <xdr:col>68</xdr:col>
      <xdr:colOff>152400</xdr:colOff>
      <xdr:row>60</xdr:row>
      <xdr:rowOff>158115</xdr:rowOff>
    </xdr:to>
    <xdr:cxnSp macro="">
      <xdr:nvCxnSpPr>
        <xdr:cNvPr id="331" name="直線コネクタ 330"/>
        <xdr:cNvCxnSpPr/>
      </xdr:nvCxnSpPr>
      <xdr:spPr>
        <a:xfrm>
          <a:off x="13512800" y="1038479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12277</xdr:rowOff>
    </xdr:from>
    <xdr:to>
      <xdr:col>68</xdr:col>
      <xdr:colOff>203200</xdr:colOff>
      <xdr:row>61</xdr:row>
      <xdr:rowOff>113877</xdr:rowOff>
    </xdr:to>
    <xdr:sp macro="" textlink="">
      <xdr:nvSpPr>
        <xdr:cNvPr id="332" name="フローチャート: 判断 331"/>
        <xdr:cNvSpPr/>
      </xdr:nvSpPr>
      <xdr:spPr>
        <a:xfrm>
          <a:off x="14351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98654</xdr:rowOff>
    </xdr:from>
    <xdr:ext cx="762000" cy="259045"/>
    <xdr:sp macro="" textlink="">
      <xdr:nvSpPr>
        <xdr:cNvPr id="333" name="テキスト ボックス 332"/>
        <xdr:cNvSpPr txBox="1"/>
      </xdr:nvSpPr>
      <xdr:spPr>
        <a:xfrm>
          <a:off x="14020800" y="1055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155575</xdr:rowOff>
    </xdr:from>
    <xdr:to>
      <xdr:col>64</xdr:col>
      <xdr:colOff>152400</xdr:colOff>
      <xdr:row>61</xdr:row>
      <xdr:rowOff>85725</xdr:rowOff>
    </xdr:to>
    <xdr:sp macro="" textlink="">
      <xdr:nvSpPr>
        <xdr:cNvPr id="334" name="フローチャート: 判断 333"/>
        <xdr:cNvSpPr/>
      </xdr:nvSpPr>
      <xdr:spPr>
        <a:xfrm>
          <a:off x="13462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70502</xdr:rowOff>
    </xdr:from>
    <xdr:ext cx="762000" cy="259045"/>
    <xdr:sp macro="" textlink="">
      <xdr:nvSpPr>
        <xdr:cNvPr id="335" name="テキスト ボックス 334"/>
        <xdr:cNvSpPr txBox="1"/>
      </xdr:nvSpPr>
      <xdr:spPr>
        <a:xfrm>
          <a:off x="131318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127423</xdr:rowOff>
    </xdr:from>
    <xdr:to>
      <xdr:col>81</xdr:col>
      <xdr:colOff>95250</xdr:colOff>
      <xdr:row>61</xdr:row>
      <xdr:rowOff>57573</xdr:rowOff>
    </xdr:to>
    <xdr:sp macro="" textlink="">
      <xdr:nvSpPr>
        <xdr:cNvPr id="341" name="楕円 340"/>
        <xdr:cNvSpPr/>
      </xdr:nvSpPr>
      <xdr:spPr>
        <a:xfrm>
          <a:off x="16967200" y="1041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143950</xdr:rowOff>
    </xdr:from>
    <xdr:ext cx="762000" cy="259045"/>
    <xdr:sp macro="" textlink="">
      <xdr:nvSpPr>
        <xdr:cNvPr id="342" name="定員管理の状況該当値テキスト"/>
        <xdr:cNvSpPr txBox="1"/>
      </xdr:nvSpPr>
      <xdr:spPr>
        <a:xfrm>
          <a:off x="17106900" y="10259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95250</xdr:rowOff>
    </xdr:from>
    <xdr:to>
      <xdr:col>77</xdr:col>
      <xdr:colOff>95250</xdr:colOff>
      <xdr:row>61</xdr:row>
      <xdr:rowOff>25400</xdr:rowOff>
    </xdr:to>
    <xdr:sp macro="" textlink="">
      <xdr:nvSpPr>
        <xdr:cNvPr id="343" name="楕円 342"/>
        <xdr:cNvSpPr/>
      </xdr:nvSpPr>
      <xdr:spPr>
        <a:xfrm>
          <a:off x="16129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35577</xdr:rowOff>
    </xdr:from>
    <xdr:ext cx="736600" cy="259045"/>
    <xdr:sp macro="" textlink="">
      <xdr:nvSpPr>
        <xdr:cNvPr id="344" name="テキスト ボックス 343"/>
        <xdr:cNvSpPr txBox="1"/>
      </xdr:nvSpPr>
      <xdr:spPr>
        <a:xfrm>
          <a:off x="15798800" y="1015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99271</xdr:rowOff>
    </xdr:from>
    <xdr:to>
      <xdr:col>73</xdr:col>
      <xdr:colOff>44450</xdr:colOff>
      <xdr:row>61</xdr:row>
      <xdr:rowOff>29421</xdr:rowOff>
    </xdr:to>
    <xdr:sp macro="" textlink="">
      <xdr:nvSpPr>
        <xdr:cNvPr id="345" name="楕円 344"/>
        <xdr:cNvSpPr/>
      </xdr:nvSpPr>
      <xdr:spPr>
        <a:xfrm>
          <a:off x="15240000" y="1038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39598</xdr:rowOff>
    </xdr:from>
    <xdr:ext cx="762000" cy="259045"/>
    <xdr:sp macro="" textlink="">
      <xdr:nvSpPr>
        <xdr:cNvPr id="346" name="テキスト ボックス 345"/>
        <xdr:cNvSpPr txBox="1"/>
      </xdr:nvSpPr>
      <xdr:spPr>
        <a:xfrm>
          <a:off x="14909800" y="10155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107315</xdr:rowOff>
    </xdr:from>
    <xdr:to>
      <xdr:col>68</xdr:col>
      <xdr:colOff>203200</xdr:colOff>
      <xdr:row>61</xdr:row>
      <xdr:rowOff>37465</xdr:rowOff>
    </xdr:to>
    <xdr:sp macro="" textlink="">
      <xdr:nvSpPr>
        <xdr:cNvPr id="347" name="楕円 346"/>
        <xdr:cNvSpPr/>
      </xdr:nvSpPr>
      <xdr:spPr>
        <a:xfrm>
          <a:off x="143510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47642</xdr:rowOff>
    </xdr:from>
    <xdr:ext cx="762000" cy="259045"/>
    <xdr:sp macro="" textlink="">
      <xdr:nvSpPr>
        <xdr:cNvPr id="348" name="テキスト ボックス 347"/>
        <xdr:cNvSpPr txBox="1"/>
      </xdr:nvSpPr>
      <xdr:spPr>
        <a:xfrm>
          <a:off x="14020800" y="10163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46990</xdr:rowOff>
    </xdr:from>
    <xdr:to>
      <xdr:col>64</xdr:col>
      <xdr:colOff>152400</xdr:colOff>
      <xdr:row>60</xdr:row>
      <xdr:rowOff>148590</xdr:rowOff>
    </xdr:to>
    <xdr:sp macro="" textlink="">
      <xdr:nvSpPr>
        <xdr:cNvPr id="349" name="楕円 348"/>
        <xdr:cNvSpPr/>
      </xdr:nvSpPr>
      <xdr:spPr>
        <a:xfrm>
          <a:off x="13462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158767</xdr:rowOff>
    </xdr:from>
    <xdr:ext cx="762000" cy="259045"/>
    <xdr:sp macro="" textlink="">
      <xdr:nvSpPr>
        <xdr:cNvPr id="350" name="テキスト ボックス 349"/>
        <xdr:cNvSpPr txBox="1"/>
      </xdr:nvSpPr>
      <xdr:spPr>
        <a:xfrm>
          <a:off x="13131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実質公債費比率については、前年度に比べて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ポイント増加して、</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％となった。これは、計算上の分子である臨時財政対策債などの元利償還金が増加したことによる。</a:t>
          </a:r>
        </a:p>
        <a:p>
          <a:r>
            <a:rPr kumimoji="1" lang="ja-JP" altLang="en-US" sz="1300">
              <a:latin typeface="ＭＳ Ｐゴシック" panose="020B0600070205080204" pitchFamily="50" charset="-128"/>
              <a:ea typeface="ＭＳ Ｐゴシック" panose="020B0600070205080204" pitchFamily="50" charset="-128"/>
            </a:rPr>
            <a:t>　今後は、土地開発公社の清算のための第三セクター等改革推進債などの地方債の償還が終了する一方、市役所新庁舎や新ごみ処理施設の整備に伴う地方債の償還の増加も見込まれるため、交付税措置のある有利な地方債を活用することなどにより、比率が過度に上昇することがないよう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146352</xdr:rowOff>
    </xdr:from>
    <xdr:to>
      <xdr:col>81</xdr:col>
      <xdr:colOff>44450</xdr:colOff>
      <xdr:row>46</xdr:row>
      <xdr:rowOff>40519</xdr:rowOff>
    </xdr:to>
    <xdr:cxnSp macro="">
      <xdr:nvCxnSpPr>
        <xdr:cNvPr id="380" name="直線コネクタ 379"/>
        <xdr:cNvCxnSpPr/>
      </xdr:nvCxnSpPr>
      <xdr:spPr>
        <a:xfrm flipV="1">
          <a:off x="17018000" y="6318552"/>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46</xdr:row>
      <xdr:rowOff>12596</xdr:rowOff>
    </xdr:from>
    <xdr:ext cx="762000" cy="259045"/>
    <xdr:sp macro="" textlink="">
      <xdr:nvSpPr>
        <xdr:cNvPr id="381" name="公債費負担の状況最小値テキスト"/>
        <xdr:cNvSpPr txBox="1"/>
      </xdr:nvSpPr>
      <xdr:spPr>
        <a:xfrm>
          <a:off x="17106900" y="7899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46</xdr:row>
      <xdr:rowOff>40519</xdr:rowOff>
    </xdr:from>
    <xdr:to>
      <xdr:col>81</xdr:col>
      <xdr:colOff>133350</xdr:colOff>
      <xdr:row>46</xdr:row>
      <xdr:rowOff>40519</xdr:rowOff>
    </xdr:to>
    <xdr:cxnSp macro="">
      <xdr:nvCxnSpPr>
        <xdr:cNvPr id="382" name="直線コネクタ 381"/>
        <xdr:cNvCxnSpPr/>
      </xdr:nvCxnSpPr>
      <xdr:spPr>
        <a:xfrm>
          <a:off x="16929100" y="7927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61279</xdr:rowOff>
    </xdr:from>
    <xdr:ext cx="762000" cy="259045"/>
    <xdr:sp macro="" textlink="">
      <xdr:nvSpPr>
        <xdr:cNvPr id="383" name="公債費負担の状況最大値テキスト"/>
        <xdr:cNvSpPr txBox="1"/>
      </xdr:nvSpPr>
      <xdr:spPr>
        <a:xfrm>
          <a:off x="17106900" y="606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146352</xdr:rowOff>
    </xdr:from>
    <xdr:to>
      <xdr:col>81</xdr:col>
      <xdr:colOff>133350</xdr:colOff>
      <xdr:row>36</xdr:row>
      <xdr:rowOff>146352</xdr:rowOff>
    </xdr:to>
    <xdr:cxnSp macro="">
      <xdr:nvCxnSpPr>
        <xdr:cNvPr id="384" name="直線コネクタ 383"/>
        <xdr:cNvCxnSpPr/>
      </xdr:nvCxnSpPr>
      <xdr:spPr>
        <a:xfrm>
          <a:off x="16929100" y="63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23585</xdr:rowOff>
    </xdr:from>
    <xdr:to>
      <xdr:col>81</xdr:col>
      <xdr:colOff>44450</xdr:colOff>
      <xdr:row>40</xdr:row>
      <xdr:rowOff>69548</xdr:rowOff>
    </xdr:to>
    <xdr:cxnSp macro="">
      <xdr:nvCxnSpPr>
        <xdr:cNvPr id="385" name="直線コネクタ 384"/>
        <xdr:cNvCxnSpPr/>
      </xdr:nvCxnSpPr>
      <xdr:spPr>
        <a:xfrm>
          <a:off x="16179800" y="6881585"/>
          <a:ext cx="8382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128710</xdr:rowOff>
    </xdr:from>
    <xdr:ext cx="762000" cy="259045"/>
    <xdr:sp macro="" textlink="">
      <xdr:nvSpPr>
        <xdr:cNvPr id="386" name="公債費負担の状況平均値テキスト"/>
        <xdr:cNvSpPr txBox="1"/>
      </xdr:nvSpPr>
      <xdr:spPr>
        <a:xfrm>
          <a:off x="17106900" y="6986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156633</xdr:rowOff>
    </xdr:from>
    <xdr:to>
      <xdr:col>81</xdr:col>
      <xdr:colOff>95250</xdr:colOff>
      <xdr:row>41</xdr:row>
      <xdr:rowOff>86783</xdr:rowOff>
    </xdr:to>
    <xdr:sp macro="" textlink="">
      <xdr:nvSpPr>
        <xdr:cNvPr id="387" name="フローチャート: 判断 386"/>
        <xdr:cNvSpPr/>
      </xdr:nvSpPr>
      <xdr:spPr>
        <a:xfrm>
          <a:off x="16967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605</xdr:rowOff>
    </xdr:from>
    <xdr:to>
      <xdr:col>77</xdr:col>
      <xdr:colOff>44450</xdr:colOff>
      <xdr:row>40</xdr:row>
      <xdr:rowOff>23585</xdr:rowOff>
    </xdr:to>
    <xdr:cxnSp macro="">
      <xdr:nvCxnSpPr>
        <xdr:cNvPr id="388" name="直線コネクタ 387"/>
        <xdr:cNvCxnSpPr/>
      </xdr:nvCxnSpPr>
      <xdr:spPr>
        <a:xfrm>
          <a:off x="15290800" y="6858605"/>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156633</xdr:rowOff>
    </xdr:from>
    <xdr:to>
      <xdr:col>77</xdr:col>
      <xdr:colOff>95250</xdr:colOff>
      <xdr:row>41</xdr:row>
      <xdr:rowOff>86783</xdr:rowOff>
    </xdr:to>
    <xdr:sp macro="" textlink="">
      <xdr:nvSpPr>
        <xdr:cNvPr id="389" name="フローチャート: 判断 388"/>
        <xdr:cNvSpPr/>
      </xdr:nvSpPr>
      <xdr:spPr>
        <a:xfrm>
          <a:off x="16129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71560</xdr:rowOff>
    </xdr:from>
    <xdr:ext cx="736600" cy="259045"/>
    <xdr:sp macro="" textlink="">
      <xdr:nvSpPr>
        <xdr:cNvPr id="390" name="テキスト ボックス 389"/>
        <xdr:cNvSpPr txBox="1"/>
      </xdr:nvSpPr>
      <xdr:spPr>
        <a:xfrm>
          <a:off x="15798800" y="710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126093</xdr:rowOff>
    </xdr:from>
    <xdr:to>
      <xdr:col>72</xdr:col>
      <xdr:colOff>203200</xdr:colOff>
      <xdr:row>40</xdr:row>
      <xdr:rowOff>605</xdr:rowOff>
    </xdr:to>
    <xdr:cxnSp macro="">
      <xdr:nvCxnSpPr>
        <xdr:cNvPr id="391" name="直線コネクタ 390"/>
        <xdr:cNvCxnSpPr/>
      </xdr:nvCxnSpPr>
      <xdr:spPr>
        <a:xfrm>
          <a:off x="14401800" y="6812643"/>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8165</xdr:rowOff>
    </xdr:from>
    <xdr:to>
      <xdr:col>73</xdr:col>
      <xdr:colOff>44450</xdr:colOff>
      <xdr:row>41</xdr:row>
      <xdr:rowOff>109765</xdr:rowOff>
    </xdr:to>
    <xdr:sp macro="" textlink="">
      <xdr:nvSpPr>
        <xdr:cNvPr id="392" name="フローチャート: 判断 391"/>
        <xdr:cNvSpPr/>
      </xdr:nvSpPr>
      <xdr:spPr>
        <a:xfrm>
          <a:off x="15240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94542</xdr:rowOff>
    </xdr:from>
    <xdr:ext cx="762000" cy="259045"/>
    <xdr:sp macro="" textlink="">
      <xdr:nvSpPr>
        <xdr:cNvPr id="393" name="テキスト ボックス 392"/>
        <xdr:cNvSpPr txBox="1"/>
      </xdr:nvSpPr>
      <xdr:spPr>
        <a:xfrm>
          <a:off x="14909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103112</xdr:rowOff>
    </xdr:from>
    <xdr:to>
      <xdr:col>68</xdr:col>
      <xdr:colOff>152400</xdr:colOff>
      <xdr:row>39</xdr:row>
      <xdr:rowOff>126093</xdr:rowOff>
    </xdr:to>
    <xdr:cxnSp macro="">
      <xdr:nvCxnSpPr>
        <xdr:cNvPr id="394" name="直線コネクタ 393"/>
        <xdr:cNvCxnSpPr/>
      </xdr:nvCxnSpPr>
      <xdr:spPr>
        <a:xfrm>
          <a:off x="13512800" y="6789662"/>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42635</xdr:rowOff>
    </xdr:from>
    <xdr:to>
      <xdr:col>68</xdr:col>
      <xdr:colOff>203200</xdr:colOff>
      <xdr:row>41</xdr:row>
      <xdr:rowOff>144235</xdr:rowOff>
    </xdr:to>
    <xdr:sp macro="" textlink="">
      <xdr:nvSpPr>
        <xdr:cNvPr id="395" name="フローチャート: 判断 394"/>
        <xdr:cNvSpPr/>
      </xdr:nvSpPr>
      <xdr:spPr>
        <a:xfrm>
          <a:off x="14351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129012</xdr:rowOff>
    </xdr:from>
    <xdr:ext cx="762000" cy="259045"/>
    <xdr:sp macro="" textlink="">
      <xdr:nvSpPr>
        <xdr:cNvPr id="396" name="テキスト ボックス 395"/>
        <xdr:cNvSpPr txBox="1"/>
      </xdr:nvSpPr>
      <xdr:spPr>
        <a:xfrm>
          <a:off x="14020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397" name="フローチャート: 判断 396"/>
        <xdr:cNvSpPr/>
      </xdr:nvSpPr>
      <xdr:spPr>
        <a:xfrm>
          <a:off x="13462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151994</xdr:rowOff>
    </xdr:from>
    <xdr:ext cx="762000" cy="259045"/>
    <xdr:sp macro="" textlink="">
      <xdr:nvSpPr>
        <xdr:cNvPr id="398" name="テキスト ボックス 397"/>
        <xdr:cNvSpPr txBox="1"/>
      </xdr:nvSpPr>
      <xdr:spPr>
        <a:xfrm>
          <a:off x="13131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18748</xdr:rowOff>
    </xdr:from>
    <xdr:to>
      <xdr:col>81</xdr:col>
      <xdr:colOff>95250</xdr:colOff>
      <xdr:row>40</xdr:row>
      <xdr:rowOff>120348</xdr:rowOff>
    </xdr:to>
    <xdr:sp macro="" textlink="">
      <xdr:nvSpPr>
        <xdr:cNvPr id="404" name="楕円 403"/>
        <xdr:cNvSpPr/>
      </xdr:nvSpPr>
      <xdr:spPr>
        <a:xfrm>
          <a:off x="16967200" y="687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35275</xdr:rowOff>
    </xdr:from>
    <xdr:ext cx="762000" cy="259045"/>
    <xdr:sp macro="" textlink="">
      <xdr:nvSpPr>
        <xdr:cNvPr id="405" name="公債費負担の状況該当値テキスト"/>
        <xdr:cNvSpPr txBox="1"/>
      </xdr:nvSpPr>
      <xdr:spPr>
        <a:xfrm>
          <a:off x="17106900" y="6721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144235</xdr:rowOff>
    </xdr:from>
    <xdr:to>
      <xdr:col>77</xdr:col>
      <xdr:colOff>95250</xdr:colOff>
      <xdr:row>40</xdr:row>
      <xdr:rowOff>74385</xdr:rowOff>
    </xdr:to>
    <xdr:sp macro="" textlink="">
      <xdr:nvSpPr>
        <xdr:cNvPr id="406" name="楕円 405"/>
        <xdr:cNvSpPr/>
      </xdr:nvSpPr>
      <xdr:spPr>
        <a:xfrm>
          <a:off x="16129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84562</xdr:rowOff>
    </xdr:from>
    <xdr:ext cx="736600" cy="259045"/>
    <xdr:sp macro="" textlink="">
      <xdr:nvSpPr>
        <xdr:cNvPr id="407" name="テキスト ボックス 406"/>
        <xdr:cNvSpPr txBox="1"/>
      </xdr:nvSpPr>
      <xdr:spPr>
        <a:xfrm>
          <a:off x="15798800" y="6599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121255</xdr:rowOff>
    </xdr:from>
    <xdr:to>
      <xdr:col>73</xdr:col>
      <xdr:colOff>44450</xdr:colOff>
      <xdr:row>40</xdr:row>
      <xdr:rowOff>51405</xdr:rowOff>
    </xdr:to>
    <xdr:sp macro="" textlink="">
      <xdr:nvSpPr>
        <xdr:cNvPr id="408" name="楕円 407"/>
        <xdr:cNvSpPr/>
      </xdr:nvSpPr>
      <xdr:spPr>
        <a:xfrm>
          <a:off x="15240000" y="680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61582</xdr:rowOff>
    </xdr:from>
    <xdr:ext cx="762000" cy="259045"/>
    <xdr:sp macro="" textlink="">
      <xdr:nvSpPr>
        <xdr:cNvPr id="409" name="テキスト ボックス 408"/>
        <xdr:cNvSpPr txBox="1"/>
      </xdr:nvSpPr>
      <xdr:spPr>
        <a:xfrm>
          <a:off x="14909800" y="657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75293</xdr:rowOff>
    </xdr:from>
    <xdr:to>
      <xdr:col>68</xdr:col>
      <xdr:colOff>203200</xdr:colOff>
      <xdr:row>40</xdr:row>
      <xdr:rowOff>5443</xdr:rowOff>
    </xdr:to>
    <xdr:sp macro="" textlink="">
      <xdr:nvSpPr>
        <xdr:cNvPr id="410" name="楕円 409"/>
        <xdr:cNvSpPr/>
      </xdr:nvSpPr>
      <xdr:spPr>
        <a:xfrm>
          <a:off x="14351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15620</xdr:rowOff>
    </xdr:from>
    <xdr:ext cx="762000" cy="259045"/>
    <xdr:sp macro="" textlink="">
      <xdr:nvSpPr>
        <xdr:cNvPr id="411" name="テキスト ボックス 410"/>
        <xdr:cNvSpPr txBox="1"/>
      </xdr:nvSpPr>
      <xdr:spPr>
        <a:xfrm>
          <a:off x="14020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52312</xdr:rowOff>
    </xdr:from>
    <xdr:to>
      <xdr:col>64</xdr:col>
      <xdr:colOff>152400</xdr:colOff>
      <xdr:row>39</xdr:row>
      <xdr:rowOff>153912</xdr:rowOff>
    </xdr:to>
    <xdr:sp macro="" textlink="">
      <xdr:nvSpPr>
        <xdr:cNvPr id="412" name="楕円 411"/>
        <xdr:cNvSpPr/>
      </xdr:nvSpPr>
      <xdr:spPr>
        <a:xfrm>
          <a:off x="13462000" y="673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164089</xdr:rowOff>
    </xdr:from>
    <xdr:ext cx="762000" cy="259045"/>
    <xdr:sp macro="" textlink="">
      <xdr:nvSpPr>
        <xdr:cNvPr id="413" name="テキスト ボックス 412"/>
        <xdr:cNvSpPr txBox="1"/>
      </xdr:nvSpPr>
      <xdr:spPr>
        <a:xfrm>
          <a:off x="13131800" y="650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将来負担比率については、前年度に比べて</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ポイント改善して、</a:t>
          </a:r>
          <a:r>
            <a:rPr kumimoji="1" lang="en-US" altLang="ja-JP" sz="1300">
              <a:latin typeface="ＭＳ Ｐゴシック" panose="020B0600070205080204" pitchFamily="50" charset="-128"/>
              <a:ea typeface="ＭＳ Ｐゴシック" panose="020B0600070205080204" pitchFamily="50" charset="-128"/>
            </a:rPr>
            <a:t>21.0</a:t>
          </a:r>
          <a:r>
            <a:rPr kumimoji="1" lang="ja-JP" altLang="en-US" sz="1300">
              <a:latin typeface="ＭＳ Ｐゴシック" panose="020B0600070205080204" pitchFamily="50" charset="-128"/>
              <a:ea typeface="ＭＳ Ｐゴシック" panose="020B0600070205080204" pitchFamily="50" charset="-128"/>
            </a:rPr>
            <a:t>％となった。これは、計算上の分母である標準財政規模の臨時財政対策債発行可能額が減少したものの、分子である将来負担額の一般会計等に係る地方債現在高や公営企業債に対する繰入見込額などが減少したことによる。</a:t>
          </a:r>
        </a:p>
        <a:p>
          <a:r>
            <a:rPr kumimoji="1" lang="ja-JP" altLang="en-US" sz="1300">
              <a:latin typeface="ＭＳ Ｐゴシック" panose="020B0600070205080204" pitchFamily="50" charset="-128"/>
              <a:ea typeface="ＭＳ Ｐゴシック" panose="020B0600070205080204" pitchFamily="50" charset="-128"/>
            </a:rPr>
            <a:t>　今後も引き続き、地方債残高の適正管理を進め、交付税措置のある有利な地方債の活用等を図るなどして、健全な財政運営に取り組みながら将来負担比率の抑制に努めていく。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60757</xdr:rowOff>
    </xdr:to>
    <xdr:cxnSp macro="">
      <xdr:nvCxnSpPr>
        <xdr:cNvPr id="440" name="直線コネクタ 439"/>
        <xdr:cNvCxnSpPr/>
      </xdr:nvCxnSpPr>
      <xdr:spPr>
        <a:xfrm flipV="1">
          <a:off x="17018000" y="2451100"/>
          <a:ext cx="0" cy="15530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32834</xdr:rowOff>
    </xdr:from>
    <xdr:ext cx="762000" cy="259045"/>
    <xdr:sp macro="" textlink="">
      <xdr:nvSpPr>
        <xdr:cNvPr id="441" name="将来負担の状況最小値テキスト"/>
        <xdr:cNvSpPr txBox="1"/>
      </xdr:nvSpPr>
      <xdr:spPr>
        <a:xfrm>
          <a:off x="17106900" y="397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60757</xdr:rowOff>
    </xdr:from>
    <xdr:to>
      <xdr:col>81</xdr:col>
      <xdr:colOff>133350</xdr:colOff>
      <xdr:row>23</xdr:row>
      <xdr:rowOff>60757</xdr:rowOff>
    </xdr:to>
    <xdr:cxnSp macro="">
      <xdr:nvCxnSpPr>
        <xdr:cNvPr id="442" name="直線コネクタ 441"/>
        <xdr:cNvCxnSpPr/>
      </xdr:nvCxnSpPr>
      <xdr:spPr>
        <a:xfrm>
          <a:off x="16929100" y="4004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82042</xdr:rowOff>
    </xdr:from>
    <xdr:to>
      <xdr:col>81</xdr:col>
      <xdr:colOff>44450</xdr:colOff>
      <xdr:row>15</xdr:row>
      <xdr:rowOff>91694</xdr:rowOff>
    </xdr:to>
    <xdr:cxnSp macro="">
      <xdr:nvCxnSpPr>
        <xdr:cNvPr id="445" name="直線コネクタ 444"/>
        <xdr:cNvCxnSpPr/>
      </xdr:nvCxnSpPr>
      <xdr:spPr>
        <a:xfrm flipV="1">
          <a:off x="16179800" y="2653792"/>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20743</xdr:rowOff>
    </xdr:from>
    <xdr:ext cx="762000" cy="259045"/>
    <xdr:sp macro="" textlink="">
      <xdr:nvSpPr>
        <xdr:cNvPr id="446" name="将来負担の状況平均値テキスト"/>
        <xdr:cNvSpPr txBox="1"/>
      </xdr:nvSpPr>
      <xdr:spPr>
        <a:xfrm>
          <a:off x="17106900" y="24210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4216</xdr:rowOff>
    </xdr:from>
    <xdr:to>
      <xdr:col>81</xdr:col>
      <xdr:colOff>95250</xdr:colOff>
      <xdr:row>15</xdr:row>
      <xdr:rowOff>105816</xdr:rowOff>
    </xdr:to>
    <xdr:sp macro="" textlink="">
      <xdr:nvSpPr>
        <xdr:cNvPr id="447" name="フローチャート: 判断 446"/>
        <xdr:cNvSpPr/>
      </xdr:nvSpPr>
      <xdr:spPr>
        <a:xfrm>
          <a:off x="16967200" y="257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91694</xdr:rowOff>
    </xdr:from>
    <xdr:to>
      <xdr:col>77</xdr:col>
      <xdr:colOff>44450</xdr:colOff>
      <xdr:row>15</xdr:row>
      <xdr:rowOff>125476</xdr:rowOff>
    </xdr:to>
    <xdr:cxnSp macro="">
      <xdr:nvCxnSpPr>
        <xdr:cNvPr id="448" name="直線コネクタ 447"/>
        <xdr:cNvCxnSpPr/>
      </xdr:nvCxnSpPr>
      <xdr:spPr>
        <a:xfrm flipV="1">
          <a:off x="15290800" y="2663444"/>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54407</xdr:rowOff>
    </xdr:from>
    <xdr:to>
      <xdr:col>77</xdr:col>
      <xdr:colOff>95250</xdr:colOff>
      <xdr:row>15</xdr:row>
      <xdr:rowOff>156007</xdr:rowOff>
    </xdr:to>
    <xdr:sp macro="" textlink="">
      <xdr:nvSpPr>
        <xdr:cNvPr id="449" name="フローチャート: 判断 448"/>
        <xdr:cNvSpPr/>
      </xdr:nvSpPr>
      <xdr:spPr>
        <a:xfrm>
          <a:off x="16129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140784</xdr:rowOff>
    </xdr:from>
    <xdr:ext cx="736600" cy="259045"/>
    <xdr:sp macro="" textlink="">
      <xdr:nvSpPr>
        <xdr:cNvPr id="450" name="テキスト ボックス 449"/>
        <xdr:cNvSpPr txBox="1"/>
      </xdr:nvSpPr>
      <xdr:spPr>
        <a:xfrm>
          <a:off x="15798800" y="2712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125476</xdr:rowOff>
    </xdr:from>
    <xdr:to>
      <xdr:col>72</xdr:col>
      <xdr:colOff>203200</xdr:colOff>
      <xdr:row>15</xdr:row>
      <xdr:rowOff>125476</xdr:rowOff>
    </xdr:to>
    <xdr:cxnSp macro="">
      <xdr:nvCxnSpPr>
        <xdr:cNvPr id="451" name="直線コネクタ 450"/>
        <xdr:cNvCxnSpPr/>
      </xdr:nvCxnSpPr>
      <xdr:spPr>
        <a:xfrm>
          <a:off x="14401800" y="26972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132588</xdr:rowOff>
    </xdr:from>
    <xdr:to>
      <xdr:col>73</xdr:col>
      <xdr:colOff>44450</xdr:colOff>
      <xdr:row>16</xdr:row>
      <xdr:rowOff>62738</xdr:rowOff>
    </xdr:to>
    <xdr:sp macro="" textlink="">
      <xdr:nvSpPr>
        <xdr:cNvPr id="452" name="フローチャート: 判断 451"/>
        <xdr:cNvSpPr/>
      </xdr:nvSpPr>
      <xdr:spPr>
        <a:xfrm>
          <a:off x="15240000" y="270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47515</xdr:rowOff>
    </xdr:from>
    <xdr:ext cx="762000" cy="259045"/>
    <xdr:sp macro="" textlink="">
      <xdr:nvSpPr>
        <xdr:cNvPr id="453" name="テキスト ボックス 452"/>
        <xdr:cNvSpPr txBox="1"/>
      </xdr:nvSpPr>
      <xdr:spPr>
        <a:xfrm>
          <a:off x="14909800" y="279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125476</xdr:rowOff>
    </xdr:from>
    <xdr:to>
      <xdr:col>68</xdr:col>
      <xdr:colOff>152400</xdr:colOff>
      <xdr:row>15</xdr:row>
      <xdr:rowOff>150571</xdr:rowOff>
    </xdr:to>
    <xdr:cxnSp macro="">
      <xdr:nvCxnSpPr>
        <xdr:cNvPr id="454" name="直線コネクタ 453"/>
        <xdr:cNvCxnSpPr/>
      </xdr:nvCxnSpPr>
      <xdr:spPr>
        <a:xfrm flipV="1">
          <a:off x="13512800" y="2697226"/>
          <a:ext cx="889000" cy="25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155753</xdr:rowOff>
    </xdr:from>
    <xdr:to>
      <xdr:col>68</xdr:col>
      <xdr:colOff>203200</xdr:colOff>
      <xdr:row>16</xdr:row>
      <xdr:rowOff>85903</xdr:rowOff>
    </xdr:to>
    <xdr:sp macro="" textlink="">
      <xdr:nvSpPr>
        <xdr:cNvPr id="455" name="フローチャート: 判断 454"/>
        <xdr:cNvSpPr/>
      </xdr:nvSpPr>
      <xdr:spPr>
        <a:xfrm>
          <a:off x="14351000" y="2727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70680</xdr:rowOff>
    </xdr:from>
    <xdr:ext cx="762000" cy="259045"/>
    <xdr:sp macro="" textlink="">
      <xdr:nvSpPr>
        <xdr:cNvPr id="456" name="テキスト ボックス 455"/>
        <xdr:cNvSpPr txBox="1"/>
      </xdr:nvSpPr>
      <xdr:spPr>
        <a:xfrm>
          <a:off x="14020800" y="2813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156718</xdr:rowOff>
    </xdr:from>
    <xdr:to>
      <xdr:col>64</xdr:col>
      <xdr:colOff>152400</xdr:colOff>
      <xdr:row>16</xdr:row>
      <xdr:rowOff>86868</xdr:rowOff>
    </xdr:to>
    <xdr:sp macro="" textlink="">
      <xdr:nvSpPr>
        <xdr:cNvPr id="457" name="フローチャート: 判断 456"/>
        <xdr:cNvSpPr/>
      </xdr:nvSpPr>
      <xdr:spPr>
        <a:xfrm>
          <a:off x="13462000" y="272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71645</xdr:rowOff>
    </xdr:from>
    <xdr:ext cx="762000" cy="259045"/>
    <xdr:sp macro="" textlink="">
      <xdr:nvSpPr>
        <xdr:cNvPr id="458" name="テキスト ボックス 457"/>
        <xdr:cNvSpPr txBox="1"/>
      </xdr:nvSpPr>
      <xdr:spPr>
        <a:xfrm>
          <a:off x="13131800" y="2814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31242</xdr:rowOff>
    </xdr:from>
    <xdr:to>
      <xdr:col>81</xdr:col>
      <xdr:colOff>95250</xdr:colOff>
      <xdr:row>15</xdr:row>
      <xdr:rowOff>132842</xdr:rowOff>
    </xdr:to>
    <xdr:sp macro="" textlink="">
      <xdr:nvSpPr>
        <xdr:cNvPr id="464" name="楕円 463"/>
        <xdr:cNvSpPr/>
      </xdr:nvSpPr>
      <xdr:spPr>
        <a:xfrm>
          <a:off x="16967200" y="260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3319</xdr:rowOff>
    </xdr:from>
    <xdr:ext cx="762000" cy="259045"/>
    <xdr:sp macro="" textlink="">
      <xdr:nvSpPr>
        <xdr:cNvPr id="465" name="将来負担の状況該当値テキスト"/>
        <xdr:cNvSpPr txBox="1"/>
      </xdr:nvSpPr>
      <xdr:spPr>
        <a:xfrm>
          <a:off x="17106900" y="257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40894</xdr:rowOff>
    </xdr:from>
    <xdr:to>
      <xdr:col>77</xdr:col>
      <xdr:colOff>95250</xdr:colOff>
      <xdr:row>15</xdr:row>
      <xdr:rowOff>142494</xdr:rowOff>
    </xdr:to>
    <xdr:sp macro="" textlink="">
      <xdr:nvSpPr>
        <xdr:cNvPr id="466" name="楕円 465"/>
        <xdr:cNvSpPr/>
      </xdr:nvSpPr>
      <xdr:spPr>
        <a:xfrm>
          <a:off x="16129000" y="261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152671</xdr:rowOff>
    </xdr:from>
    <xdr:ext cx="736600" cy="259045"/>
    <xdr:sp macro="" textlink="">
      <xdr:nvSpPr>
        <xdr:cNvPr id="467" name="テキスト ボックス 466"/>
        <xdr:cNvSpPr txBox="1"/>
      </xdr:nvSpPr>
      <xdr:spPr>
        <a:xfrm>
          <a:off x="15798800" y="2381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74676</xdr:rowOff>
    </xdr:from>
    <xdr:to>
      <xdr:col>73</xdr:col>
      <xdr:colOff>44450</xdr:colOff>
      <xdr:row>16</xdr:row>
      <xdr:rowOff>4826</xdr:rowOff>
    </xdr:to>
    <xdr:sp macro="" textlink="">
      <xdr:nvSpPr>
        <xdr:cNvPr id="468" name="楕円 467"/>
        <xdr:cNvSpPr/>
      </xdr:nvSpPr>
      <xdr:spPr>
        <a:xfrm>
          <a:off x="15240000" y="264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15003</xdr:rowOff>
    </xdr:from>
    <xdr:ext cx="762000" cy="259045"/>
    <xdr:sp macro="" textlink="">
      <xdr:nvSpPr>
        <xdr:cNvPr id="469" name="テキスト ボックス 468"/>
        <xdr:cNvSpPr txBox="1"/>
      </xdr:nvSpPr>
      <xdr:spPr>
        <a:xfrm>
          <a:off x="14909800" y="241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74676</xdr:rowOff>
    </xdr:from>
    <xdr:to>
      <xdr:col>68</xdr:col>
      <xdr:colOff>203200</xdr:colOff>
      <xdr:row>16</xdr:row>
      <xdr:rowOff>4826</xdr:rowOff>
    </xdr:to>
    <xdr:sp macro="" textlink="">
      <xdr:nvSpPr>
        <xdr:cNvPr id="470" name="楕円 469"/>
        <xdr:cNvSpPr/>
      </xdr:nvSpPr>
      <xdr:spPr>
        <a:xfrm>
          <a:off x="14351000" y="264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15003</xdr:rowOff>
    </xdr:from>
    <xdr:ext cx="762000" cy="259045"/>
    <xdr:sp macro="" textlink="">
      <xdr:nvSpPr>
        <xdr:cNvPr id="471" name="テキスト ボックス 470"/>
        <xdr:cNvSpPr txBox="1"/>
      </xdr:nvSpPr>
      <xdr:spPr>
        <a:xfrm>
          <a:off x="14020800" y="241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99771</xdr:rowOff>
    </xdr:from>
    <xdr:to>
      <xdr:col>64</xdr:col>
      <xdr:colOff>152400</xdr:colOff>
      <xdr:row>16</xdr:row>
      <xdr:rowOff>29921</xdr:rowOff>
    </xdr:to>
    <xdr:sp macro="" textlink="">
      <xdr:nvSpPr>
        <xdr:cNvPr id="472" name="楕円 471"/>
        <xdr:cNvSpPr/>
      </xdr:nvSpPr>
      <xdr:spPr>
        <a:xfrm>
          <a:off x="13462000" y="267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40098</xdr:rowOff>
    </xdr:from>
    <xdr:ext cx="762000" cy="259045"/>
    <xdr:sp macro="" textlink="">
      <xdr:nvSpPr>
        <xdr:cNvPr id="473" name="テキスト ボックス 472"/>
        <xdr:cNvSpPr txBox="1"/>
      </xdr:nvSpPr>
      <xdr:spPr>
        <a:xfrm>
          <a:off x="13131800" y="2440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兵庫県明石市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305,404
301,842
49.42
127,828,220
126,526,263
1,041,891
66,050,299
114,484,257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21.0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人事院勧告に基づく給与改定による給料及び職員手当の減があった一方で、退職手当の増加などにより類似団体平均を上回っている状況にある。</a:t>
          </a:r>
        </a:p>
        <a:p>
          <a:r>
            <a:rPr kumimoji="1" lang="ja-JP" altLang="en-US" sz="1300">
              <a:latin typeface="ＭＳ Ｐゴシック" panose="020B0600070205080204" pitchFamily="50" charset="-128"/>
              <a:ea typeface="ＭＳ Ｐゴシック" panose="020B0600070205080204" pitchFamily="50" charset="-128"/>
            </a:rPr>
            <a:t>　これまで人件費抑制の取組として、持家に係る住居手当の廃止、地域手当の支給率引下げ、定期昇給の抑制措置、業務改善等による時間外勤務の縮減などを行っており、今後も、人件費の適正化を図り、コスト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127000</xdr:rowOff>
    </xdr:to>
    <xdr:cxnSp macro="">
      <xdr:nvCxnSpPr>
        <xdr:cNvPr id="61" name="直線コネクタ 60"/>
        <xdr:cNvCxnSpPr/>
      </xdr:nvCxnSpPr>
      <xdr:spPr>
        <a:xfrm flipV="1">
          <a:off x="4826000" y="57048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127000</xdr:rowOff>
    </xdr:from>
    <xdr:to>
      <xdr:col>24</xdr:col>
      <xdr:colOff>114300</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4" name="人件費最大値テキスト"/>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5" name="直線コネクタ 64"/>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12700</xdr:rowOff>
    </xdr:from>
    <xdr:to>
      <xdr:col>24</xdr:col>
      <xdr:colOff>25400</xdr:colOff>
      <xdr:row>38</xdr:row>
      <xdr:rowOff>43180</xdr:rowOff>
    </xdr:to>
    <xdr:cxnSp macro="">
      <xdr:nvCxnSpPr>
        <xdr:cNvPr id="66" name="直線コネクタ 65"/>
        <xdr:cNvCxnSpPr/>
      </xdr:nvCxnSpPr>
      <xdr:spPr>
        <a:xfrm>
          <a:off x="3987800" y="65278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130827</xdr:rowOff>
    </xdr:from>
    <xdr:ext cx="762000" cy="259045"/>
    <xdr:sp macro="" textlink="">
      <xdr:nvSpPr>
        <xdr:cNvPr id="67" name="人件費平均値テキスト"/>
        <xdr:cNvSpPr txBox="1"/>
      </xdr:nvSpPr>
      <xdr:spPr>
        <a:xfrm>
          <a:off x="4914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12700</xdr:rowOff>
    </xdr:from>
    <xdr:to>
      <xdr:col>19</xdr:col>
      <xdr:colOff>187325</xdr:colOff>
      <xdr:row>38</xdr:row>
      <xdr:rowOff>157480</xdr:rowOff>
    </xdr:to>
    <xdr:cxnSp macro="">
      <xdr:nvCxnSpPr>
        <xdr:cNvPr id="69" name="直線コネクタ 68"/>
        <xdr:cNvCxnSpPr/>
      </xdr:nvCxnSpPr>
      <xdr:spPr>
        <a:xfrm flipV="1">
          <a:off x="3098800" y="652780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71" name="テキスト ボックス 70"/>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123190</xdr:rowOff>
    </xdr:from>
    <xdr:to>
      <xdr:col>15</xdr:col>
      <xdr:colOff>98425</xdr:colOff>
      <xdr:row>38</xdr:row>
      <xdr:rowOff>157480</xdr:rowOff>
    </xdr:to>
    <xdr:cxnSp macro="">
      <xdr:nvCxnSpPr>
        <xdr:cNvPr id="72" name="直線コネクタ 71"/>
        <xdr:cNvCxnSpPr/>
      </xdr:nvCxnSpPr>
      <xdr:spPr>
        <a:xfrm>
          <a:off x="2209800" y="646684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3810</xdr:rowOff>
    </xdr:from>
    <xdr:to>
      <xdr:col>15</xdr:col>
      <xdr:colOff>149225</xdr:colOff>
      <xdr:row>37</xdr:row>
      <xdr:rowOff>105410</xdr:rowOff>
    </xdr:to>
    <xdr:sp macro="" textlink="">
      <xdr:nvSpPr>
        <xdr:cNvPr id="73" name="フローチャート: 判断 72"/>
        <xdr:cNvSpPr/>
      </xdr:nvSpPr>
      <xdr:spPr>
        <a:xfrm>
          <a:off x="3048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115587</xdr:rowOff>
    </xdr:from>
    <xdr:ext cx="762000" cy="259045"/>
    <xdr:sp macro="" textlink="">
      <xdr:nvSpPr>
        <xdr:cNvPr id="74" name="テキスト ボックス 73"/>
        <xdr:cNvSpPr txBox="1"/>
      </xdr:nvSpPr>
      <xdr:spPr>
        <a:xfrm>
          <a:off x="2717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123190</xdr:rowOff>
    </xdr:from>
    <xdr:to>
      <xdr:col>11</xdr:col>
      <xdr:colOff>9525</xdr:colOff>
      <xdr:row>37</xdr:row>
      <xdr:rowOff>153670</xdr:rowOff>
    </xdr:to>
    <xdr:cxnSp macro="">
      <xdr:nvCxnSpPr>
        <xdr:cNvPr id="75" name="直線コネクタ 74"/>
        <xdr:cNvCxnSpPr/>
      </xdr:nvCxnSpPr>
      <xdr:spPr>
        <a:xfrm flipV="1">
          <a:off x="1320800" y="64668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6" name="フローチャート: 判断 75"/>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16527</xdr:rowOff>
    </xdr:from>
    <xdr:ext cx="762000" cy="259045"/>
    <xdr:sp macro="" textlink="">
      <xdr:nvSpPr>
        <xdr:cNvPr id="77" name="テキスト ボックス 76"/>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83820</xdr:rowOff>
    </xdr:from>
    <xdr:to>
      <xdr:col>6</xdr:col>
      <xdr:colOff>171450</xdr:colOff>
      <xdr:row>37</xdr:row>
      <xdr:rowOff>13970</xdr:rowOff>
    </xdr:to>
    <xdr:sp macro="" textlink="">
      <xdr:nvSpPr>
        <xdr:cNvPr id="78" name="フローチャート: 判断 77"/>
        <xdr:cNvSpPr/>
      </xdr:nvSpPr>
      <xdr:spPr>
        <a:xfrm>
          <a:off x="1270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24147</xdr:rowOff>
    </xdr:from>
    <xdr:ext cx="762000" cy="259045"/>
    <xdr:sp macro="" textlink="">
      <xdr:nvSpPr>
        <xdr:cNvPr id="79" name="テキスト ボックス 78"/>
        <xdr:cNvSpPr txBox="1"/>
      </xdr:nvSpPr>
      <xdr:spPr>
        <a:xfrm>
          <a:off x="939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163830</xdr:rowOff>
    </xdr:from>
    <xdr:to>
      <xdr:col>24</xdr:col>
      <xdr:colOff>76200</xdr:colOff>
      <xdr:row>38</xdr:row>
      <xdr:rowOff>93980</xdr:rowOff>
    </xdr:to>
    <xdr:sp macro="" textlink="">
      <xdr:nvSpPr>
        <xdr:cNvPr id="85" name="楕円 84"/>
        <xdr:cNvSpPr/>
      </xdr:nvSpPr>
      <xdr:spPr>
        <a:xfrm>
          <a:off x="47752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135907</xdr:rowOff>
    </xdr:from>
    <xdr:ext cx="762000" cy="259045"/>
    <xdr:sp macro="" textlink="">
      <xdr:nvSpPr>
        <xdr:cNvPr id="86" name="人件費該当値テキスト"/>
        <xdr:cNvSpPr txBox="1"/>
      </xdr:nvSpPr>
      <xdr:spPr>
        <a:xfrm>
          <a:off x="49149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133350</xdr:rowOff>
    </xdr:from>
    <xdr:to>
      <xdr:col>20</xdr:col>
      <xdr:colOff>38100</xdr:colOff>
      <xdr:row>38</xdr:row>
      <xdr:rowOff>63500</xdr:rowOff>
    </xdr:to>
    <xdr:sp macro="" textlink="">
      <xdr:nvSpPr>
        <xdr:cNvPr id="87" name="楕円 86"/>
        <xdr:cNvSpPr/>
      </xdr:nvSpPr>
      <xdr:spPr>
        <a:xfrm>
          <a:off x="3937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48277</xdr:rowOff>
    </xdr:from>
    <xdr:ext cx="736600" cy="259045"/>
    <xdr:sp macro="" textlink="">
      <xdr:nvSpPr>
        <xdr:cNvPr id="88" name="テキスト ボックス 87"/>
        <xdr:cNvSpPr txBox="1"/>
      </xdr:nvSpPr>
      <xdr:spPr>
        <a:xfrm>
          <a:off x="3606800" y="656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106680</xdr:rowOff>
    </xdr:from>
    <xdr:to>
      <xdr:col>15</xdr:col>
      <xdr:colOff>149225</xdr:colOff>
      <xdr:row>39</xdr:row>
      <xdr:rowOff>36830</xdr:rowOff>
    </xdr:to>
    <xdr:sp macro="" textlink="">
      <xdr:nvSpPr>
        <xdr:cNvPr id="89" name="楕円 88"/>
        <xdr:cNvSpPr/>
      </xdr:nvSpPr>
      <xdr:spPr>
        <a:xfrm>
          <a:off x="3048000" y="662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21607</xdr:rowOff>
    </xdr:from>
    <xdr:ext cx="762000" cy="259045"/>
    <xdr:sp macro="" textlink="">
      <xdr:nvSpPr>
        <xdr:cNvPr id="90" name="テキスト ボックス 89"/>
        <xdr:cNvSpPr txBox="1"/>
      </xdr:nvSpPr>
      <xdr:spPr>
        <a:xfrm>
          <a:off x="2717800" y="670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72390</xdr:rowOff>
    </xdr:from>
    <xdr:to>
      <xdr:col>11</xdr:col>
      <xdr:colOff>60325</xdr:colOff>
      <xdr:row>38</xdr:row>
      <xdr:rowOff>2540</xdr:rowOff>
    </xdr:to>
    <xdr:sp macro="" textlink="">
      <xdr:nvSpPr>
        <xdr:cNvPr id="91" name="楕円 90"/>
        <xdr:cNvSpPr/>
      </xdr:nvSpPr>
      <xdr:spPr>
        <a:xfrm>
          <a:off x="2159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158767</xdr:rowOff>
    </xdr:from>
    <xdr:ext cx="762000" cy="259045"/>
    <xdr:sp macro="" textlink="">
      <xdr:nvSpPr>
        <xdr:cNvPr id="92" name="テキスト ボックス 91"/>
        <xdr:cNvSpPr txBox="1"/>
      </xdr:nvSpPr>
      <xdr:spPr>
        <a:xfrm>
          <a:off x="1828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102870</xdr:rowOff>
    </xdr:from>
    <xdr:to>
      <xdr:col>6</xdr:col>
      <xdr:colOff>171450</xdr:colOff>
      <xdr:row>38</xdr:row>
      <xdr:rowOff>33020</xdr:rowOff>
    </xdr:to>
    <xdr:sp macro="" textlink="">
      <xdr:nvSpPr>
        <xdr:cNvPr id="93" name="楕円 92"/>
        <xdr:cNvSpPr/>
      </xdr:nvSpPr>
      <xdr:spPr>
        <a:xfrm>
          <a:off x="12700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17797</xdr:rowOff>
    </xdr:from>
    <xdr:ext cx="762000" cy="259045"/>
    <xdr:sp macro="" textlink="">
      <xdr:nvSpPr>
        <xdr:cNvPr id="94" name="テキスト ボックス 93"/>
        <xdr:cNvSpPr txBox="1"/>
      </xdr:nvSpPr>
      <xdr:spPr>
        <a:xfrm>
          <a:off x="939800" y="65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令和４年度については、電力高騰の影響などによりやや増加しているが、これまでと同様に類似団体平均を下回っている状況である。これは、、財政健全化推進計画に基づき継続して経常的な経費の節減に取り組んできたことによるものと考えられるが、今後も引き続きさらなる事務の効率化に取り組んでいく。</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154214</xdr:rowOff>
    </xdr:from>
    <xdr:to>
      <xdr:col>82</xdr:col>
      <xdr:colOff>107950</xdr:colOff>
      <xdr:row>22</xdr:row>
      <xdr:rowOff>29028</xdr:rowOff>
    </xdr:to>
    <xdr:cxnSp macro="">
      <xdr:nvCxnSpPr>
        <xdr:cNvPr id="124" name="直線コネクタ 123"/>
        <xdr:cNvCxnSpPr/>
      </xdr:nvCxnSpPr>
      <xdr:spPr>
        <a:xfrm flipV="1">
          <a:off x="16510000" y="2211614"/>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1105</xdr:rowOff>
    </xdr:from>
    <xdr:ext cx="762000" cy="259045"/>
    <xdr:sp macro="" textlink="">
      <xdr:nvSpPr>
        <xdr:cNvPr id="125" name="物件費最小値テキスト"/>
        <xdr:cNvSpPr txBox="1"/>
      </xdr:nvSpPr>
      <xdr:spPr>
        <a:xfrm>
          <a:off x="16598900" y="377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29028</xdr:rowOff>
    </xdr:from>
    <xdr:to>
      <xdr:col>82</xdr:col>
      <xdr:colOff>196850</xdr:colOff>
      <xdr:row>22</xdr:row>
      <xdr:rowOff>29028</xdr:rowOff>
    </xdr:to>
    <xdr:cxnSp macro="">
      <xdr:nvCxnSpPr>
        <xdr:cNvPr id="126" name="直線コネクタ 125"/>
        <xdr:cNvCxnSpPr/>
      </xdr:nvCxnSpPr>
      <xdr:spPr>
        <a:xfrm>
          <a:off x="16421100" y="380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69141</xdr:rowOff>
    </xdr:from>
    <xdr:ext cx="762000" cy="259045"/>
    <xdr:sp macro="" textlink="">
      <xdr:nvSpPr>
        <xdr:cNvPr id="127" name="物件費最大値テキスト"/>
        <xdr:cNvSpPr txBox="1"/>
      </xdr:nvSpPr>
      <xdr:spPr>
        <a:xfrm>
          <a:off x="16598900" y="195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154214</xdr:rowOff>
    </xdr:from>
    <xdr:to>
      <xdr:col>82</xdr:col>
      <xdr:colOff>196850</xdr:colOff>
      <xdr:row>12</xdr:row>
      <xdr:rowOff>154214</xdr:rowOff>
    </xdr:to>
    <xdr:cxnSp macro="">
      <xdr:nvCxnSpPr>
        <xdr:cNvPr id="128" name="直線コネクタ 127"/>
        <xdr:cNvCxnSpPr/>
      </xdr:nvCxnSpPr>
      <xdr:spPr>
        <a:xfrm>
          <a:off x="16421100" y="221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156936</xdr:rowOff>
    </xdr:from>
    <xdr:to>
      <xdr:col>82</xdr:col>
      <xdr:colOff>107950</xdr:colOff>
      <xdr:row>14</xdr:row>
      <xdr:rowOff>61686</xdr:rowOff>
    </xdr:to>
    <xdr:cxnSp macro="">
      <xdr:nvCxnSpPr>
        <xdr:cNvPr id="129" name="直線コネクタ 128"/>
        <xdr:cNvCxnSpPr/>
      </xdr:nvCxnSpPr>
      <xdr:spPr>
        <a:xfrm>
          <a:off x="15671800" y="2385786"/>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64606</xdr:rowOff>
    </xdr:from>
    <xdr:ext cx="762000" cy="259045"/>
    <xdr:sp macro="" textlink="">
      <xdr:nvSpPr>
        <xdr:cNvPr id="130" name="物件費平均値テキスト"/>
        <xdr:cNvSpPr txBox="1"/>
      </xdr:nvSpPr>
      <xdr:spPr>
        <a:xfrm>
          <a:off x="16598900" y="2807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92529</xdr:rowOff>
    </xdr:from>
    <xdr:to>
      <xdr:col>82</xdr:col>
      <xdr:colOff>158750</xdr:colOff>
      <xdr:row>17</xdr:row>
      <xdr:rowOff>22679</xdr:rowOff>
    </xdr:to>
    <xdr:sp macro="" textlink="">
      <xdr:nvSpPr>
        <xdr:cNvPr id="131" name="フローチャート: 判断 130"/>
        <xdr:cNvSpPr/>
      </xdr:nvSpPr>
      <xdr:spPr>
        <a:xfrm>
          <a:off x="164592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156936</xdr:rowOff>
    </xdr:from>
    <xdr:to>
      <xdr:col>78</xdr:col>
      <xdr:colOff>69850</xdr:colOff>
      <xdr:row>13</xdr:row>
      <xdr:rowOff>167821</xdr:rowOff>
    </xdr:to>
    <xdr:cxnSp macro="">
      <xdr:nvCxnSpPr>
        <xdr:cNvPr id="132" name="直線コネクタ 131"/>
        <xdr:cNvCxnSpPr/>
      </xdr:nvCxnSpPr>
      <xdr:spPr>
        <a:xfrm flipV="1">
          <a:off x="14782800" y="2385786"/>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144236</xdr:rowOff>
    </xdr:from>
    <xdr:to>
      <xdr:col>78</xdr:col>
      <xdr:colOff>120650</xdr:colOff>
      <xdr:row>16</xdr:row>
      <xdr:rowOff>74386</xdr:rowOff>
    </xdr:to>
    <xdr:sp macro="" textlink="">
      <xdr:nvSpPr>
        <xdr:cNvPr id="133" name="フローチャート: 判断 132"/>
        <xdr:cNvSpPr/>
      </xdr:nvSpPr>
      <xdr:spPr>
        <a:xfrm>
          <a:off x="15621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59163</xdr:rowOff>
    </xdr:from>
    <xdr:ext cx="736600" cy="259045"/>
    <xdr:sp macro="" textlink="">
      <xdr:nvSpPr>
        <xdr:cNvPr id="134" name="テキスト ボックス 133"/>
        <xdr:cNvSpPr txBox="1"/>
      </xdr:nvSpPr>
      <xdr:spPr>
        <a:xfrm>
          <a:off x="15290800" y="2802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167821</xdr:rowOff>
    </xdr:from>
    <xdr:to>
      <xdr:col>73</xdr:col>
      <xdr:colOff>180975</xdr:colOff>
      <xdr:row>15</xdr:row>
      <xdr:rowOff>31750</xdr:rowOff>
    </xdr:to>
    <xdr:cxnSp macro="">
      <xdr:nvCxnSpPr>
        <xdr:cNvPr id="135" name="直線コネクタ 134"/>
        <xdr:cNvCxnSpPr/>
      </xdr:nvCxnSpPr>
      <xdr:spPr>
        <a:xfrm flipV="1">
          <a:off x="13893800" y="2396671"/>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38100</xdr:rowOff>
    </xdr:from>
    <xdr:to>
      <xdr:col>74</xdr:col>
      <xdr:colOff>31750</xdr:colOff>
      <xdr:row>16</xdr:row>
      <xdr:rowOff>139700</xdr:rowOff>
    </xdr:to>
    <xdr:sp macro="" textlink="">
      <xdr:nvSpPr>
        <xdr:cNvPr id="136" name="フローチャート: 判断 135"/>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124477</xdr:rowOff>
    </xdr:from>
    <xdr:ext cx="762000" cy="259045"/>
    <xdr:sp macro="" textlink="">
      <xdr:nvSpPr>
        <xdr:cNvPr id="137" name="テキスト ボックス 136"/>
        <xdr:cNvSpPr txBox="1"/>
      </xdr:nvSpPr>
      <xdr:spPr>
        <a:xfrm>
          <a:off x="14401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31750</xdr:rowOff>
    </xdr:from>
    <xdr:to>
      <xdr:col>69</xdr:col>
      <xdr:colOff>92075</xdr:colOff>
      <xdr:row>15</xdr:row>
      <xdr:rowOff>31750</xdr:rowOff>
    </xdr:to>
    <xdr:cxnSp macro="">
      <xdr:nvCxnSpPr>
        <xdr:cNvPr id="138" name="直線コネクタ 137"/>
        <xdr:cNvCxnSpPr/>
      </xdr:nvCxnSpPr>
      <xdr:spPr>
        <a:xfrm>
          <a:off x="13004800" y="2603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70757</xdr:rowOff>
    </xdr:from>
    <xdr:to>
      <xdr:col>69</xdr:col>
      <xdr:colOff>142875</xdr:colOff>
      <xdr:row>17</xdr:row>
      <xdr:rowOff>907</xdr:rowOff>
    </xdr:to>
    <xdr:sp macro="" textlink="">
      <xdr:nvSpPr>
        <xdr:cNvPr id="139" name="フローチャート: 判断 138"/>
        <xdr:cNvSpPr/>
      </xdr:nvSpPr>
      <xdr:spPr>
        <a:xfrm>
          <a:off x="13843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157134</xdr:rowOff>
    </xdr:from>
    <xdr:ext cx="762000" cy="259045"/>
    <xdr:sp macro="" textlink="">
      <xdr:nvSpPr>
        <xdr:cNvPr id="140" name="テキスト ボックス 139"/>
        <xdr:cNvSpPr txBox="1"/>
      </xdr:nvSpPr>
      <xdr:spPr>
        <a:xfrm>
          <a:off x="13512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41" name="フローチャート: 判断 140"/>
        <xdr:cNvSpPr/>
      </xdr:nvSpPr>
      <xdr:spPr>
        <a:xfrm>
          <a:off x="12954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124477</xdr:rowOff>
    </xdr:from>
    <xdr:ext cx="762000" cy="259045"/>
    <xdr:sp macro="" textlink="">
      <xdr:nvSpPr>
        <xdr:cNvPr id="142" name="テキスト ボックス 141"/>
        <xdr:cNvSpPr txBox="1"/>
      </xdr:nvSpPr>
      <xdr:spPr>
        <a:xfrm>
          <a:off x="12623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10886</xdr:rowOff>
    </xdr:from>
    <xdr:to>
      <xdr:col>82</xdr:col>
      <xdr:colOff>158750</xdr:colOff>
      <xdr:row>14</xdr:row>
      <xdr:rowOff>112486</xdr:rowOff>
    </xdr:to>
    <xdr:sp macro="" textlink="">
      <xdr:nvSpPr>
        <xdr:cNvPr id="148" name="楕円 147"/>
        <xdr:cNvSpPr/>
      </xdr:nvSpPr>
      <xdr:spPr>
        <a:xfrm>
          <a:off x="16459200" y="241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27413</xdr:rowOff>
    </xdr:from>
    <xdr:ext cx="762000" cy="259045"/>
    <xdr:sp macro="" textlink="">
      <xdr:nvSpPr>
        <xdr:cNvPr id="149" name="物件費該当値テキスト"/>
        <xdr:cNvSpPr txBox="1"/>
      </xdr:nvSpPr>
      <xdr:spPr>
        <a:xfrm>
          <a:off x="16598900" y="225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106136</xdr:rowOff>
    </xdr:from>
    <xdr:to>
      <xdr:col>78</xdr:col>
      <xdr:colOff>120650</xdr:colOff>
      <xdr:row>14</xdr:row>
      <xdr:rowOff>36286</xdr:rowOff>
    </xdr:to>
    <xdr:sp macro="" textlink="">
      <xdr:nvSpPr>
        <xdr:cNvPr id="150" name="楕円 149"/>
        <xdr:cNvSpPr/>
      </xdr:nvSpPr>
      <xdr:spPr>
        <a:xfrm>
          <a:off x="15621000" y="233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46463</xdr:rowOff>
    </xdr:from>
    <xdr:ext cx="736600" cy="259045"/>
    <xdr:sp macro="" textlink="">
      <xdr:nvSpPr>
        <xdr:cNvPr id="151" name="テキスト ボックス 150"/>
        <xdr:cNvSpPr txBox="1"/>
      </xdr:nvSpPr>
      <xdr:spPr>
        <a:xfrm>
          <a:off x="15290800" y="2103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117021</xdr:rowOff>
    </xdr:from>
    <xdr:to>
      <xdr:col>74</xdr:col>
      <xdr:colOff>31750</xdr:colOff>
      <xdr:row>14</xdr:row>
      <xdr:rowOff>47171</xdr:rowOff>
    </xdr:to>
    <xdr:sp macro="" textlink="">
      <xdr:nvSpPr>
        <xdr:cNvPr id="152" name="楕円 151"/>
        <xdr:cNvSpPr/>
      </xdr:nvSpPr>
      <xdr:spPr>
        <a:xfrm>
          <a:off x="14732000" y="234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57348</xdr:rowOff>
    </xdr:from>
    <xdr:ext cx="762000" cy="259045"/>
    <xdr:sp macro="" textlink="">
      <xdr:nvSpPr>
        <xdr:cNvPr id="153" name="テキスト ボックス 152"/>
        <xdr:cNvSpPr txBox="1"/>
      </xdr:nvSpPr>
      <xdr:spPr>
        <a:xfrm>
          <a:off x="14401800" y="2114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152400</xdr:rowOff>
    </xdr:from>
    <xdr:to>
      <xdr:col>69</xdr:col>
      <xdr:colOff>142875</xdr:colOff>
      <xdr:row>15</xdr:row>
      <xdr:rowOff>82550</xdr:rowOff>
    </xdr:to>
    <xdr:sp macro="" textlink="">
      <xdr:nvSpPr>
        <xdr:cNvPr id="154" name="楕円 153"/>
        <xdr:cNvSpPr/>
      </xdr:nvSpPr>
      <xdr:spPr>
        <a:xfrm>
          <a:off x="13843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92727</xdr:rowOff>
    </xdr:from>
    <xdr:ext cx="762000" cy="259045"/>
    <xdr:sp macro="" textlink="">
      <xdr:nvSpPr>
        <xdr:cNvPr id="155" name="テキスト ボックス 154"/>
        <xdr:cNvSpPr txBox="1"/>
      </xdr:nvSpPr>
      <xdr:spPr>
        <a:xfrm>
          <a:off x="13512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152400</xdr:rowOff>
    </xdr:from>
    <xdr:to>
      <xdr:col>65</xdr:col>
      <xdr:colOff>53975</xdr:colOff>
      <xdr:row>15</xdr:row>
      <xdr:rowOff>82550</xdr:rowOff>
    </xdr:to>
    <xdr:sp macro="" textlink="">
      <xdr:nvSpPr>
        <xdr:cNvPr id="156" name="楕円 155"/>
        <xdr:cNvSpPr/>
      </xdr:nvSpPr>
      <xdr:spPr>
        <a:xfrm>
          <a:off x="12954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92727</xdr:rowOff>
    </xdr:from>
    <xdr:ext cx="762000" cy="259045"/>
    <xdr:sp macro="" textlink="">
      <xdr:nvSpPr>
        <xdr:cNvPr id="157" name="テキスト ボックス 156"/>
        <xdr:cNvSpPr txBox="1"/>
      </xdr:nvSpPr>
      <xdr:spPr>
        <a:xfrm>
          <a:off x="12623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扶助費に係る経常収支比率は、私立保育所等の運営に係る幼保給付費や障害児通所支援事業などの障害福祉事業費の増などにより、引き続き増加傾向にある。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また、本市では重点施策として子どもを核としたまちづくりを進めていることもあり、類似団体平均を上回っている状況である。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62</xdr:row>
      <xdr:rowOff>38100</xdr:rowOff>
    </xdr:to>
    <xdr:cxnSp macro="">
      <xdr:nvCxnSpPr>
        <xdr:cNvPr id="185" name="直線コネクタ 184"/>
        <xdr:cNvCxnSpPr/>
      </xdr:nvCxnSpPr>
      <xdr:spPr>
        <a:xfrm flipV="1">
          <a:off x="4826000" y="9105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10177</xdr:rowOff>
    </xdr:from>
    <xdr:ext cx="762000" cy="259045"/>
    <xdr:sp macro="" textlink="">
      <xdr:nvSpPr>
        <xdr:cNvPr id="186" name="扶助費最小値テキスト"/>
        <xdr:cNvSpPr txBox="1"/>
      </xdr:nvSpPr>
      <xdr:spPr>
        <a:xfrm>
          <a:off x="49149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38100</xdr:rowOff>
    </xdr:from>
    <xdr:to>
      <xdr:col>24</xdr:col>
      <xdr:colOff>114300</xdr:colOff>
      <xdr:row>62</xdr:row>
      <xdr:rowOff>38100</xdr:rowOff>
    </xdr:to>
    <xdr:cxnSp macro="">
      <xdr:nvCxnSpPr>
        <xdr:cNvPr id="187" name="直線コネクタ 186"/>
        <xdr:cNvCxnSpPr/>
      </xdr:nvCxnSpPr>
      <xdr:spPr>
        <a:xfrm>
          <a:off x="4737100" y="1066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105427</xdr:rowOff>
    </xdr:from>
    <xdr:ext cx="762000" cy="259045"/>
    <xdr:sp macro="" textlink="">
      <xdr:nvSpPr>
        <xdr:cNvPr id="188" name="扶助費最大値テキスト"/>
        <xdr:cNvSpPr txBox="1"/>
      </xdr:nvSpPr>
      <xdr:spPr>
        <a:xfrm>
          <a:off x="4914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9" name="直線コネクタ 188"/>
        <xdr:cNvCxnSpPr/>
      </xdr:nvCxnSpPr>
      <xdr:spPr>
        <a:xfrm>
          <a:off x="4737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69850</xdr:rowOff>
    </xdr:from>
    <xdr:to>
      <xdr:col>24</xdr:col>
      <xdr:colOff>25400</xdr:colOff>
      <xdr:row>60</xdr:row>
      <xdr:rowOff>38100</xdr:rowOff>
    </xdr:to>
    <xdr:cxnSp macro="">
      <xdr:nvCxnSpPr>
        <xdr:cNvPr id="190" name="直線コネクタ 189"/>
        <xdr:cNvCxnSpPr/>
      </xdr:nvCxnSpPr>
      <xdr:spPr>
        <a:xfrm>
          <a:off x="3987800" y="10185400"/>
          <a:ext cx="8382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48277</xdr:rowOff>
    </xdr:from>
    <xdr:ext cx="762000" cy="259045"/>
    <xdr:sp macro="" textlink="">
      <xdr:nvSpPr>
        <xdr:cNvPr id="191" name="扶助費平均値テキスト"/>
        <xdr:cNvSpPr txBox="1"/>
      </xdr:nvSpPr>
      <xdr:spPr>
        <a:xfrm>
          <a:off x="4914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31750</xdr:rowOff>
    </xdr:from>
    <xdr:to>
      <xdr:col>24</xdr:col>
      <xdr:colOff>76200</xdr:colOff>
      <xdr:row>57</xdr:row>
      <xdr:rowOff>133350</xdr:rowOff>
    </xdr:to>
    <xdr:sp macro="" textlink="">
      <xdr:nvSpPr>
        <xdr:cNvPr id="192" name="フローチャート: 判断 191"/>
        <xdr:cNvSpPr/>
      </xdr:nvSpPr>
      <xdr:spPr>
        <a:xfrm>
          <a:off x="47752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139700</xdr:rowOff>
    </xdr:from>
    <xdr:to>
      <xdr:col>19</xdr:col>
      <xdr:colOff>187325</xdr:colOff>
      <xdr:row>59</xdr:row>
      <xdr:rowOff>69850</xdr:rowOff>
    </xdr:to>
    <xdr:cxnSp macro="">
      <xdr:nvCxnSpPr>
        <xdr:cNvPr id="193" name="直線コネクタ 192"/>
        <xdr:cNvCxnSpPr/>
      </xdr:nvCxnSpPr>
      <xdr:spPr>
        <a:xfrm>
          <a:off x="3098800" y="100838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139700</xdr:rowOff>
    </xdr:from>
    <xdr:to>
      <xdr:col>20</xdr:col>
      <xdr:colOff>38100</xdr:colOff>
      <xdr:row>57</xdr:row>
      <xdr:rowOff>69850</xdr:rowOff>
    </xdr:to>
    <xdr:sp macro="" textlink="">
      <xdr:nvSpPr>
        <xdr:cNvPr id="194" name="フローチャート: 判断 193"/>
        <xdr:cNvSpPr/>
      </xdr:nvSpPr>
      <xdr:spPr>
        <a:xfrm>
          <a:off x="39370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80027</xdr:rowOff>
    </xdr:from>
    <xdr:ext cx="736600" cy="259045"/>
    <xdr:sp macro="" textlink="">
      <xdr:nvSpPr>
        <xdr:cNvPr id="195" name="テキスト ボックス 194"/>
        <xdr:cNvSpPr txBox="1"/>
      </xdr:nvSpPr>
      <xdr:spPr>
        <a:xfrm>
          <a:off x="3606800" y="9509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139700</xdr:rowOff>
    </xdr:from>
    <xdr:to>
      <xdr:col>15</xdr:col>
      <xdr:colOff>98425</xdr:colOff>
      <xdr:row>60</xdr:row>
      <xdr:rowOff>12700</xdr:rowOff>
    </xdr:to>
    <xdr:cxnSp macro="">
      <xdr:nvCxnSpPr>
        <xdr:cNvPr id="196" name="直線コネクタ 195"/>
        <xdr:cNvCxnSpPr/>
      </xdr:nvCxnSpPr>
      <xdr:spPr>
        <a:xfrm flipV="1">
          <a:off x="2209800" y="100838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197" name="フローチャート: 判断 196"/>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130827</xdr:rowOff>
    </xdr:from>
    <xdr:ext cx="762000" cy="259045"/>
    <xdr:sp macro="" textlink="">
      <xdr:nvSpPr>
        <xdr:cNvPr id="198" name="テキスト ボックス 197"/>
        <xdr:cNvSpPr txBox="1"/>
      </xdr:nvSpPr>
      <xdr:spPr>
        <a:xfrm>
          <a:off x="2717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82550</xdr:rowOff>
    </xdr:from>
    <xdr:to>
      <xdr:col>11</xdr:col>
      <xdr:colOff>9525</xdr:colOff>
      <xdr:row>60</xdr:row>
      <xdr:rowOff>12700</xdr:rowOff>
    </xdr:to>
    <xdr:cxnSp macro="">
      <xdr:nvCxnSpPr>
        <xdr:cNvPr id="199" name="直線コネクタ 198"/>
        <xdr:cNvCxnSpPr/>
      </xdr:nvCxnSpPr>
      <xdr:spPr>
        <a:xfrm>
          <a:off x="1320800" y="101981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120650</xdr:rowOff>
    </xdr:from>
    <xdr:to>
      <xdr:col>11</xdr:col>
      <xdr:colOff>60325</xdr:colOff>
      <xdr:row>58</xdr:row>
      <xdr:rowOff>50800</xdr:rowOff>
    </xdr:to>
    <xdr:sp macro="" textlink="">
      <xdr:nvSpPr>
        <xdr:cNvPr id="200" name="フローチャート: 判断 199"/>
        <xdr:cNvSpPr/>
      </xdr:nvSpPr>
      <xdr:spPr>
        <a:xfrm>
          <a:off x="2159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60977</xdr:rowOff>
    </xdr:from>
    <xdr:ext cx="762000" cy="259045"/>
    <xdr:sp macro="" textlink="">
      <xdr:nvSpPr>
        <xdr:cNvPr id="201" name="テキスト ボックス 200"/>
        <xdr:cNvSpPr txBox="1"/>
      </xdr:nvSpPr>
      <xdr:spPr>
        <a:xfrm>
          <a:off x="1828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202" name="フローチャート: 判断 201"/>
        <xdr:cNvSpPr/>
      </xdr:nvSpPr>
      <xdr:spPr>
        <a:xfrm>
          <a:off x="1270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156227</xdr:rowOff>
    </xdr:from>
    <xdr:ext cx="762000" cy="259045"/>
    <xdr:sp macro="" textlink="">
      <xdr:nvSpPr>
        <xdr:cNvPr id="203" name="テキスト ボックス 202"/>
        <xdr:cNvSpPr txBox="1"/>
      </xdr:nvSpPr>
      <xdr:spPr>
        <a:xfrm>
          <a:off x="939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158750</xdr:rowOff>
    </xdr:from>
    <xdr:to>
      <xdr:col>24</xdr:col>
      <xdr:colOff>76200</xdr:colOff>
      <xdr:row>60</xdr:row>
      <xdr:rowOff>88900</xdr:rowOff>
    </xdr:to>
    <xdr:sp macro="" textlink="">
      <xdr:nvSpPr>
        <xdr:cNvPr id="209" name="楕円 208"/>
        <xdr:cNvSpPr/>
      </xdr:nvSpPr>
      <xdr:spPr>
        <a:xfrm>
          <a:off x="47752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130827</xdr:rowOff>
    </xdr:from>
    <xdr:ext cx="762000" cy="259045"/>
    <xdr:sp macro="" textlink="">
      <xdr:nvSpPr>
        <xdr:cNvPr id="210" name="扶助費該当値テキスト"/>
        <xdr:cNvSpPr txBox="1"/>
      </xdr:nvSpPr>
      <xdr:spPr>
        <a:xfrm>
          <a:off x="4914900" y="1024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19050</xdr:rowOff>
    </xdr:from>
    <xdr:to>
      <xdr:col>20</xdr:col>
      <xdr:colOff>38100</xdr:colOff>
      <xdr:row>59</xdr:row>
      <xdr:rowOff>120650</xdr:rowOff>
    </xdr:to>
    <xdr:sp macro="" textlink="">
      <xdr:nvSpPr>
        <xdr:cNvPr id="211" name="楕円 210"/>
        <xdr:cNvSpPr/>
      </xdr:nvSpPr>
      <xdr:spPr>
        <a:xfrm>
          <a:off x="3937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105427</xdr:rowOff>
    </xdr:from>
    <xdr:ext cx="736600" cy="259045"/>
    <xdr:sp macro="" textlink="">
      <xdr:nvSpPr>
        <xdr:cNvPr id="212" name="テキスト ボックス 211"/>
        <xdr:cNvSpPr txBox="1"/>
      </xdr:nvSpPr>
      <xdr:spPr>
        <a:xfrm>
          <a:off x="3606800" y="1022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88900</xdr:rowOff>
    </xdr:from>
    <xdr:to>
      <xdr:col>15</xdr:col>
      <xdr:colOff>149225</xdr:colOff>
      <xdr:row>59</xdr:row>
      <xdr:rowOff>19050</xdr:rowOff>
    </xdr:to>
    <xdr:sp macro="" textlink="">
      <xdr:nvSpPr>
        <xdr:cNvPr id="213" name="楕円 212"/>
        <xdr:cNvSpPr/>
      </xdr:nvSpPr>
      <xdr:spPr>
        <a:xfrm>
          <a:off x="30480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3827</xdr:rowOff>
    </xdr:from>
    <xdr:ext cx="762000" cy="259045"/>
    <xdr:sp macro="" textlink="">
      <xdr:nvSpPr>
        <xdr:cNvPr id="214" name="テキスト ボックス 213"/>
        <xdr:cNvSpPr txBox="1"/>
      </xdr:nvSpPr>
      <xdr:spPr>
        <a:xfrm>
          <a:off x="27178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133350</xdr:rowOff>
    </xdr:from>
    <xdr:to>
      <xdr:col>11</xdr:col>
      <xdr:colOff>60325</xdr:colOff>
      <xdr:row>60</xdr:row>
      <xdr:rowOff>63500</xdr:rowOff>
    </xdr:to>
    <xdr:sp macro="" textlink="">
      <xdr:nvSpPr>
        <xdr:cNvPr id="215" name="楕円 214"/>
        <xdr:cNvSpPr/>
      </xdr:nvSpPr>
      <xdr:spPr>
        <a:xfrm>
          <a:off x="2159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48277</xdr:rowOff>
    </xdr:from>
    <xdr:ext cx="762000" cy="259045"/>
    <xdr:sp macro="" textlink="">
      <xdr:nvSpPr>
        <xdr:cNvPr id="216" name="テキスト ボックス 215"/>
        <xdr:cNvSpPr txBox="1"/>
      </xdr:nvSpPr>
      <xdr:spPr>
        <a:xfrm>
          <a:off x="1828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31750</xdr:rowOff>
    </xdr:from>
    <xdr:to>
      <xdr:col>6</xdr:col>
      <xdr:colOff>171450</xdr:colOff>
      <xdr:row>59</xdr:row>
      <xdr:rowOff>133350</xdr:rowOff>
    </xdr:to>
    <xdr:sp macro="" textlink="">
      <xdr:nvSpPr>
        <xdr:cNvPr id="217" name="楕円 216"/>
        <xdr:cNvSpPr/>
      </xdr:nvSpPr>
      <xdr:spPr>
        <a:xfrm>
          <a:off x="1270000" y="1014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118127</xdr:rowOff>
    </xdr:from>
    <xdr:ext cx="762000" cy="259045"/>
    <xdr:sp macro="" textlink="">
      <xdr:nvSpPr>
        <xdr:cNvPr id="218" name="テキスト ボックス 217"/>
        <xdr:cNvSpPr txBox="1"/>
      </xdr:nvSpPr>
      <xdr:spPr>
        <a:xfrm>
          <a:off x="939800" y="1023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その他に係る経常収支比率は、類似団体平均を上回っており、これは、特別会計等に対する繰出金が類似団体よりやや多いことが要因と考えられる。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今後も介護保険事業や後期高齢者医療事業に対する繰出金が増加傾向にあることから、国民健康保険事業などを含めた特別会計においても適正かつ健全な財政運営に努める。</a:t>
          </a:r>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0</xdr:rowOff>
    </xdr:to>
    <xdr:cxnSp macro="">
      <xdr:nvCxnSpPr>
        <xdr:cNvPr id="246" name="直線コネクタ 245"/>
        <xdr:cNvCxnSpPr/>
      </xdr:nvCxnSpPr>
      <xdr:spPr>
        <a:xfrm flipV="1">
          <a:off x="16510000" y="91567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143527</xdr:rowOff>
    </xdr:from>
    <xdr:ext cx="762000" cy="259045"/>
    <xdr:sp macro="" textlink="">
      <xdr:nvSpPr>
        <xdr:cNvPr id="247" name="その他最小値テキスト"/>
        <xdr:cNvSpPr txBox="1"/>
      </xdr:nvSpPr>
      <xdr:spPr>
        <a:xfrm>
          <a:off x="165989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0</xdr:rowOff>
    </xdr:from>
    <xdr:to>
      <xdr:col>82</xdr:col>
      <xdr:colOff>196850</xdr:colOff>
      <xdr:row>62</xdr:row>
      <xdr:rowOff>0</xdr:rowOff>
    </xdr:to>
    <xdr:cxnSp macro="">
      <xdr:nvCxnSpPr>
        <xdr:cNvPr id="248" name="直線コネクタ 247"/>
        <xdr:cNvCxnSpPr/>
      </xdr:nvCxnSpPr>
      <xdr:spPr>
        <a:xfrm>
          <a:off x="16421100" y="1062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19050</xdr:rowOff>
    </xdr:from>
    <xdr:to>
      <xdr:col>82</xdr:col>
      <xdr:colOff>107950</xdr:colOff>
      <xdr:row>59</xdr:row>
      <xdr:rowOff>31750</xdr:rowOff>
    </xdr:to>
    <xdr:cxnSp macro="">
      <xdr:nvCxnSpPr>
        <xdr:cNvPr id="251" name="直線コネクタ 250"/>
        <xdr:cNvCxnSpPr/>
      </xdr:nvCxnSpPr>
      <xdr:spPr>
        <a:xfrm>
          <a:off x="15671800" y="101346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41927</xdr:rowOff>
    </xdr:from>
    <xdr:ext cx="762000" cy="259045"/>
    <xdr:sp macro="" textlink="">
      <xdr:nvSpPr>
        <xdr:cNvPr id="252" name="その他平均値テキスト"/>
        <xdr:cNvSpPr txBox="1"/>
      </xdr:nvSpPr>
      <xdr:spPr>
        <a:xfrm>
          <a:off x="16598900" y="9814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53" name="フローチャート: 判断 252"/>
        <xdr:cNvSpPr/>
      </xdr:nvSpPr>
      <xdr:spPr>
        <a:xfrm>
          <a:off x="164592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19050</xdr:rowOff>
    </xdr:from>
    <xdr:to>
      <xdr:col>78</xdr:col>
      <xdr:colOff>69850</xdr:colOff>
      <xdr:row>59</xdr:row>
      <xdr:rowOff>133350</xdr:rowOff>
    </xdr:to>
    <xdr:cxnSp macro="">
      <xdr:nvCxnSpPr>
        <xdr:cNvPr id="254" name="直線コネクタ 253"/>
        <xdr:cNvCxnSpPr/>
      </xdr:nvCxnSpPr>
      <xdr:spPr>
        <a:xfrm flipV="1">
          <a:off x="14782800" y="10134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133350</xdr:rowOff>
    </xdr:from>
    <xdr:to>
      <xdr:col>78</xdr:col>
      <xdr:colOff>120650</xdr:colOff>
      <xdr:row>58</xdr:row>
      <xdr:rowOff>63500</xdr:rowOff>
    </xdr:to>
    <xdr:sp macro="" textlink="">
      <xdr:nvSpPr>
        <xdr:cNvPr id="255" name="フローチャート: 判断 254"/>
        <xdr:cNvSpPr/>
      </xdr:nvSpPr>
      <xdr:spPr>
        <a:xfrm>
          <a:off x="15621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73677</xdr:rowOff>
    </xdr:from>
    <xdr:ext cx="736600" cy="259045"/>
    <xdr:sp macro="" textlink="">
      <xdr:nvSpPr>
        <xdr:cNvPr id="256" name="テキスト ボックス 255"/>
        <xdr:cNvSpPr txBox="1"/>
      </xdr:nvSpPr>
      <xdr:spPr>
        <a:xfrm>
          <a:off x="15290800" y="967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107950</xdr:rowOff>
    </xdr:from>
    <xdr:to>
      <xdr:col>73</xdr:col>
      <xdr:colOff>180975</xdr:colOff>
      <xdr:row>59</xdr:row>
      <xdr:rowOff>133350</xdr:rowOff>
    </xdr:to>
    <xdr:cxnSp macro="">
      <xdr:nvCxnSpPr>
        <xdr:cNvPr id="257" name="直線コネクタ 256"/>
        <xdr:cNvCxnSpPr/>
      </xdr:nvCxnSpPr>
      <xdr:spPr>
        <a:xfrm>
          <a:off x="13893800" y="10223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25400</xdr:rowOff>
    </xdr:from>
    <xdr:to>
      <xdr:col>74</xdr:col>
      <xdr:colOff>31750</xdr:colOff>
      <xdr:row>58</xdr:row>
      <xdr:rowOff>127000</xdr:rowOff>
    </xdr:to>
    <xdr:sp macro="" textlink="">
      <xdr:nvSpPr>
        <xdr:cNvPr id="258" name="フローチャート: 判断 257"/>
        <xdr:cNvSpPr/>
      </xdr:nvSpPr>
      <xdr:spPr>
        <a:xfrm>
          <a:off x="14732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137177</xdr:rowOff>
    </xdr:from>
    <xdr:ext cx="762000" cy="259045"/>
    <xdr:sp macro="" textlink="">
      <xdr:nvSpPr>
        <xdr:cNvPr id="259" name="テキスト ボックス 258"/>
        <xdr:cNvSpPr txBox="1"/>
      </xdr:nvSpPr>
      <xdr:spPr>
        <a:xfrm>
          <a:off x="14401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82550</xdr:rowOff>
    </xdr:from>
    <xdr:to>
      <xdr:col>69</xdr:col>
      <xdr:colOff>92075</xdr:colOff>
      <xdr:row>59</xdr:row>
      <xdr:rowOff>107950</xdr:rowOff>
    </xdr:to>
    <xdr:cxnSp macro="">
      <xdr:nvCxnSpPr>
        <xdr:cNvPr id="260" name="直線コネクタ 259"/>
        <xdr:cNvCxnSpPr/>
      </xdr:nvCxnSpPr>
      <xdr:spPr>
        <a:xfrm>
          <a:off x="13004800" y="10198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61" name="フローチャート: 判断 260"/>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137177</xdr:rowOff>
    </xdr:from>
    <xdr:ext cx="762000" cy="259045"/>
    <xdr:sp macro="" textlink="">
      <xdr:nvSpPr>
        <xdr:cNvPr id="262" name="テキスト ボックス 261"/>
        <xdr:cNvSpPr txBox="1"/>
      </xdr:nvSpPr>
      <xdr:spPr>
        <a:xfrm>
          <a:off x="13512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63" name="フローチャート: 判断 262"/>
        <xdr:cNvSpPr/>
      </xdr:nvSpPr>
      <xdr:spPr>
        <a:xfrm>
          <a:off x="12954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149877</xdr:rowOff>
    </xdr:from>
    <xdr:ext cx="762000" cy="259045"/>
    <xdr:sp macro="" textlink="">
      <xdr:nvSpPr>
        <xdr:cNvPr id="264" name="テキスト ボックス 263"/>
        <xdr:cNvSpPr txBox="1"/>
      </xdr:nvSpPr>
      <xdr:spPr>
        <a:xfrm>
          <a:off x="12623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152400</xdr:rowOff>
    </xdr:from>
    <xdr:to>
      <xdr:col>82</xdr:col>
      <xdr:colOff>158750</xdr:colOff>
      <xdr:row>59</xdr:row>
      <xdr:rowOff>82550</xdr:rowOff>
    </xdr:to>
    <xdr:sp macro="" textlink="">
      <xdr:nvSpPr>
        <xdr:cNvPr id="270" name="楕円 269"/>
        <xdr:cNvSpPr/>
      </xdr:nvSpPr>
      <xdr:spPr>
        <a:xfrm>
          <a:off x="164592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124477</xdr:rowOff>
    </xdr:from>
    <xdr:ext cx="762000" cy="259045"/>
    <xdr:sp macro="" textlink="">
      <xdr:nvSpPr>
        <xdr:cNvPr id="271" name="その他該当値テキスト"/>
        <xdr:cNvSpPr txBox="1"/>
      </xdr:nvSpPr>
      <xdr:spPr>
        <a:xfrm>
          <a:off x="165989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139700</xdr:rowOff>
    </xdr:from>
    <xdr:to>
      <xdr:col>78</xdr:col>
      <xdr:colOff>120650</xdr:colOff>
      <xdr:row>59</xdr:row>
      <xdr:rowOff>69850</xdr:rowOff>
    </xdr:to>
    <xdr:sp macro="" textlink="">
      <xdr:nvSpPr>
        <xdr:cNvPr id="272" name="楕円 271"/>
        <xdr:cNvSpPr/>
      </xdr:nvSpPr>
      <xdr:spPr>
        <a:xfrm>
          <a:off x="156210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54627</xdr:rowOff>
    </xdr:from>
    <xdr:ext cx="736600" cy="259045"/>
    <xdr:sp macro="" textlink="">
      <xdr:nvSpPr>
        <xdr:cNvPr id="273" name="テキスト ボックス 272"/>
        <xdr:cNvSpPr txBox="1"/>
      </xdr:nvSpPr>
      <xdr:spPr>
        <a:xfrm>
          <a:off x="15290800" y="1017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82550</xdr:rowOff>
    </xdr:from>
    <xdr:to>
      <xdr:col>74</xdr:col>
      <xdr:colOff>31750</xdr:colOff>
      <xdr:row>60</xdr:row>
      <xdr:rowOff>12700</xdr:rowOff>
    </xdr:to>
    <xdr:sp macro="" textlink="">
      <xdr:nvSpPr>
        <xdr:cNvPr id="274" name="楕円 273"/>
        <xdr:cNvSpPr/>
      </xdr:nvSpPr>
      <xdr:spPr>
        <a:xfrm>
          <a:off x="147320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168927</xdr:rowOff>
    </xdr:from>
    <xdr:ext cx="762000" cy="259045"/>
    <xdr:sp macro="" textlink="">
      <xdr:nvSpPr>
        <xdr:cNvPr id="275" name="テキスト ボックス 274"/>
        <xdr:cNvSpPr txBox="1"/>
      </xdr:nvSpPr>
      <xdr:spPr>
        <a:xfrm>
          <a:off x="14401800" y="1028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57150</xdr:rowOff>
    </xdr:from>
    <xdr:to>
      <xdr:col>69</xdr:col>
      <xdr:colOff>142875</xdr:colOff>
      <xdr:row>59</xdr:row>
      <xdr:rowOff>158750</xdr:rowOff>
    </xdr:to>
    <xdr:sp macro="" textlink="">
      <xdr:nvSpPr>
        <xdr:cNvPr id="276" name="楕円 275"/>
        <xdr:cNvSpPr/>
      </xdr:nvSpPr>
      <xdr:spPr>
        <a:xfrm>
          <a:off x="13843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143527</xdr:rowOff>
    </xdr:from>
    <xdr:ext cx="762000" cy="259045"/>
    <xdr:sp macro="" textlink="">
      <xdr:nvSpPr>
        <xdr:cNvPr id="277" name="テキスト ボックス 276"/>
        <xdr:cNvSpPr txBox="1"/>
      </xdr:nvSpPr>
      <xdr:spPr>
        <a:xfrm>
          <a:off x="13512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31750</xdr:rowOff>
    </xdr:from>
    <xdr:to>
      <xdr:col>65</xdr:col>
      <xdr:colOff>53975</xdr:colOff>
      <xdr:row>59</xdr:row>
      <xdr:rowOff>133350</xdr:rowOff>
    </xdr:to>
    <xdr:sp macro="" textlink="">
      <xdr:nvSpPr>
        <xdr:cNvPr id="278" name="楕円 277"/>
        <xdr:cNvSpPr/>
      </xdr:nvSpPr>
      <xdr:spPr>
        <a:xfrm>
          <a:off x="12954000" y="1014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118127</xdr:rowOff>
    </xdr:from>
    <xdr:ext cx="762000" cy="259045"/>
    <xdr:sp macro="" textlink="">
      <xdr:nvSpPr>
        <xdr:cNvPr id="279" name="テキスト ボックス 278"/>
        <xdr:cNvSpPr txBox="1"/>
      </xdr:nvSpPr>
      <xdr:spPr>
        <a:xfrm>
          <a:off x="12623800" y="1023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補助費等に係る経常収支比率は、類似団体平均を下回っているが、これは、一部事務組合に対する補助金や出資法人等の団体数が類似団体に比べて少ないためと考えられる。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66040</xdr:rowOff>
    </xdr:from>
    <xdr:to>
      <xdr:col>82</xdr:col>
      <xdr:colOff>107950</xdr:colOff>
      <xdr:row>40</xdr:row>
      <xdr:rowOff>73660</xdr:rowOff>
    </xdr:to>
    <xdr:cxnSp macro="">
      <xdr:nvCxnSpPr>
        <xdr:cNvPr id="307" name="直線コネクタ 306"/>
        <xdr:cNvCxnSpPr/>
      </xdr:nvCxnSpPr>
      <xdr:spPr>
        <a:xfrm flipV="1">
          <a:off x="16510000" y="555244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45737</xdr:rowOff>
    </xdr:from>
    <xdr:ext cx="762000" cy="259045"/>
    <xdr:sp macro="" textlink="">
      <xdr:nvSpPr>
        <xdr:cNvPr id="308" name="補助費等最小値テキスト"/>
        <xdr:cNvSpPr txBox="1"/>
      </xdr:nvSpPr>
      <xdr:spPr>
        <a:xfrm>
          <a:off x="16598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73660</xdr:rowOff>
    </xdr:from>
    <xdr:to>
      <xdr:col>82</xdr:col>
      <xdr:colOff>196850</xdr:colOff>
      <xdr:row>40</xdr:row>
      <xdr:rowOff>73660</xdr:rowOff>
    </xdr:to>
    <xdr:cxnSp macro="">
      <xdr:nvCxnSpPr>
        <xdr:cNvPr id="309" name="直線コネクタ 308"/>
        <xdr:cNvCxnSpPr/>
      </xdr:nvCxnSpPr>
      <xdr:spPr>
        <a:xfrm>
          <a:off x="16421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152417</xdr:rowOff>
    </xdr:from>
    <xdr:ext cx="762000" cy="259045"/>
    <xdr:sp macro="" textlink="">
      <xdr:nvSpPr>
        <xdr:cNvPr id="310" name="補助費等最大値テキスト"/>
        <xdr:cNvSpPr txBox="1"/>
      </xdr:nvSpPr>
      <xdr:spPr>
        <a:xfrm>
          <a:off x="16598900" y="529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66040</xdr:rowOff>
    </xdr:from>
    <xdr:to>
      <xdr:col>82</xdr:col>
      <xdr:colOff>196850</xdr:colOff>
      <xdr:row>32</xdr:row>
      <xdr:rowOff>66040</xdr:rowOff>
    </xdr:to>
    <xdr:cxnSp macro="">
      <xdr:nvCxnSpPr>
        <xdr:cNvPr id="311" name="直線コネクタ 310"/>
        <xdr:cNvCxnSpPr/>
      </xdr:nvCxnSpPr>
      <xdr:spPr>
        <a:xfrm>
          <a:off x="16421100" y="555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16510</xdr:rowOff>
    </xdr:from>
    <xdr:to>
      <xdr:col>82</xdr:col>
      <xdr:colOff>107950</xdr:colOff>
      <xdr:row>33</xdr:row>
      <xdr:rowOff>39370</xdr:rowOff>
    </xdr:to>
    <xdr:cxnSp macro="">
      <xdr:nvCxnSpPr>
        <xdr:cNvPr id="312" name="直線コネクタ 311"/>
        <xdr:cNvCxnSpPr/>
      </xdr:nvCxnSpPr>
      <xdr:spPr>
        <a:xfrm>
          <a:off x="15671800" y="56743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17797</xdr:rowOff>
    </xdr:from>
    <xdr:ext cx="762000" cy="259045"/>
    <xdr:sp macro="" textlink="">
      <xdr:nvSpPr>
        <xdr:cNvPr id="313" name="補助費等平均値テキスト"/>
        <xdr:cNvSpPr txBox="1"/>
      </xdr:nvSpPr>
      <xdr:spPr>
        <a:xfrm>
          <a:off x="16598900" y="584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45720</xdr:rowOff>
    </xdr:from>
    <xdr:to>
      <xdr:col>82</xdr:col>
      <xdr:colOff>158750</xdr:colOff>
      <xdr:row>34</xdr:row>
      <xdr:rowOff>147320</xdr:rowOff>
    </xdr:to>
    <xdr:sp macro="" textlink="">
      <xdr:nvSpPr>
        <xdr:cNvPr id="314" name="フローチャート: 判断 313"/>
        <xdr:cNvSpPr/>
      </xdr:nvSpPr>
      <xdr:spPr>
        <a:xfrm>
          <a:off x="164592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16510</xdr:rowOff>
    </xdr:from>
    <xdr:to>
      <xdr:col>78</xdr:col>
      <xdr:colOff>69850</xdr:colOff>
      <xdr:row>33</xdr:row>
      <xdr:rowOff>54610</xdr:rowOff>
    </xdr:to>
    <xdr:cxnSp macro="">
      <xdr:nvCxnSpPr>
        <xdr:cNvPr id="315" name="直線コネクタ 314"/>
        <xdr:cNvCxnSpPr/>
      </xdr:nvCxnSpPr>
      <xdr:spPr>
        <a:xfrm flipV="1">
          <a:off x="14782800" y="56743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22860</xdr:rowOff>
    </xdr:from>
    <xdr:to>
      <xdr:col>78</xdr:col>
      <xdr:colOff>120650</xdr:colOff>
      <xdr:row>34</xdr:row>
      <xdr:rowOff>124460</xdr:rowOff>
    </xdr:to>
    <xdr:sp macro="" textlink="">
      <xdr:nvSpPr>
        <xdr:cNvPr id="316" name="フローチャート: 判断 315"/>
        <xdr:cNvSpPr/>
      </xdr:nvSpPr>
      <xdr:spPr>
        <a:xfrm>
          <a:off x="156210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109237</xdr:rowOff>
    </xdr:from>
    <xdr:ext cx="736600" cy="259045"/>
    <xdr:sp macro="" textlink="">
      <xdr:nvSpPr>
        <xdr:cNvPr id="317" name="テキスト ボックス 316"/>
        <xdr:cNvSpPr txBox="1"/>
      </xdr:nvSpPr>
      <xdr:spPr>
        <a:xfrm>
          <a:off x="15290800" y="5938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16510</xdr:rowOff>
    </xdr:from>
    <xdr:to>
      <xdr:col>73</xdr:col>
      <xdr:colOff>180975</xdr:colOff>
      <xdr:row>33</xdr:row>
      <xdr:rowOff>54610</xdr:rowOff>
    </xdr:to>
    <xdr:cxnSp macro="">
      <xdr:nvCxnSpPr>
        <xdr:cNvPr id="318" name="直線コネクタ 317"/>
        <xdr:cNvCxnSpPr/>
      </xdr:nvCxnSpPr>
      <xdr:spPr>
        <a:xfrm>
          <a:off x="13893800" y="56743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53340</xdr:rowOff>
    </xdr:from>
    <xdr:to>
      <xdr:col>74</xdr:col>
      <xdr:colOff>31750</xdr:colOff>
      <xdr:row>34</xdr:row>
      <xdr:rowOff>154940</xdr:rowOff>
    </xdr:to>
    <xdr:sp macro="" textlink="">
      <xdr:nvSpPr>
        <xdr:cNvPr id="319" name="フローチャート: 判断 318"/>
        <xdr:cNvSpPr/>
      </xdr:nvSpPr>
      <xdr:spPr>
        <a:xfrm>
          <a:off x="147320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139717</xdr:rowOff>
    </xdr:from>
    <xdr:ext cx="762000" cy="259045"/>
    <xdr:sp macro="" textlink="">
      <xdr:nvSpPr>
        <xdr:cNvPr id="320" name="テキスト ボックス 319"/>
        <xdr:cNvSpPr txBox="1"/>
      </xdr:nvSpPr>
      <xdr:spPr>
        <a:xfrm>
          <a:off x="14401800" y="596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16510</xdr:rowOff>
    </xdr:from>
    <xdr:to>
      <xdr:col>69</xdr:col>
      <xdr:colOff>92075</xdr:colOff>
      <xdr:row>33</xdr:row>
      <xdr:rowOff>62230</xdr:rowOff>
    </xdr:to>
    <xdr:cxnSp macro="">
      <xdr:nvCxnSpPr>
        <xdr:cNvPr id="321" name="直線コネクタ 320"/>
        <xdr:cNvCxnSpPr/>
      </xdr:nvCxnSpPr>
      <xdr:spPr>
        <a:xfrm flipV="1">
          <a:off x="13004800" y="56743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53340</xdr:rowOff>
    </xdr:from>
    <xdr:to>
      <xdr:col>69</xdr:col>
      <xdr:colOff>142875</xdr:colOff>
      <xdr:row>34</xdr:row>
      <xdr:rowOff>154940</xdr:rowOff>
    </xdr:to>
    <xdr:sp macro="" textlink="">
      <xdr:nvSpPr>
        <xdr:cNvPr id="322" name="フローチャート: 判断 321"/>
        <xdr:cNvSpPr/>
      </xdr:nvSpPr>
      <xdr:spPr>
        <a:xfrm>
          <a:off x="138430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139717</xdr:rowOff>
    </xdr:from>
    <xdr:ext cx="762000" cy="259045"/>
    <xdr:sp macro="" textlink="">
      <xdr:nvSpPr>
        <xdr:cNvPr id="323" name="テキスト ボックス 322"/>
        <xdr:cNvSpPr txBox="1"/>
      </xdr:nvSpPr>
      <xdr:spPr>
        <a:xfrm>
          <a:off x="13512800" y="596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45720</xdr:rowOff>
    </xdr:from>
    <xdr:to>
      <xdr:col>65</xdr:col>
      <xdr:colOff>53975</xdr:colOff>
      <xdr:row>34</xdr:row>
      <xdr:rowOff>147320</xdr:rowOff>
    </xdr:to>
    <xdr:sp macro="" textlink="">
      <xdr:nvSpPr>
        <xdr:cNvPr id="324" name="フローチャート: 判断 323"/>
        <xdr:cNvSpPr/>
      </xdr:nvSpPr>
      <xdr:spPr>
        <a:xfrm>
          <a:off x="129540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132097</xdr:rowOff>
    </xdr:from>
    <xdr:ext cx="762000" cy="259045"/>
    <xdr:sp macro="" textlink="">
      <xdr:nvSpPr>
        <xdr:cNvPr id="325" name="テキスト ボックス 324"/>
        <xdr:cNvSpPr txBox="1"/>
      </xdr:nvSpPr>
      <xdr:spPr>
        <a:xfrm>
          <a:off x="12623800" y="596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32</xdr:row>
      <xdr:rowOff>160020</xdr:rowOff>
    </xdr:from>
    <xdr:to>
      <xdr:col>82</xdr:col>
      <xdr:colOff>158750</xdr:colOff>
      <xdr:row>33</xdr:row>
      <xdr:rowOff>90170</xdr:rowOff>
    </xdr:to>
    <xdr:sp macro="" textlink="">
      <xdr:nvSpPr>
        <xdr:cNvPr id="331" name="楕円 330"/>
        <xdr:cNvSpPr/>
      </xdr:nvSpPr>
      <xdr:spPr>
        <a:xfrm>
          <a:off x="16459200" y="564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5097</xdr:rowOff>
    </xdr:from>
    <xdr:ext cx="762000" cy="259045"/>
    <xdr:sp macro="" textlink="">
      <xdr:nvSpPr>
        <xdr:cNvPr id="332" name="補助費等該当値テキスト"/>
        <xdr:cNvSpPr txBox="1"/>
      </xdr:nvSpPr>
      <xdr:spPr>
        <a:xfrm>
          <a:off x="16598900" y="549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32</xdr:row>
      <xdr:rowOff>137160</xdr:rowOff>
    </xdr:from>
    <xdr:to>
      <xdr:col>78</xdr:col>
      <xdr:colOff>120650</xdr:colOff>
      <xdr:row>33</xdr:row>
      <xdr:rowOff>67310</xdr:rowOff>
    </xdr:to>
    <xdr:sp macro="" textlink="">
      <xdr:nvSpPr>
        <xdr:cNvPr id="333" name="楕円 332"/>
        <xdr:cNvSpPr/>
      </xdr:nvSpPr>
      <xdr:spPr>
        <a:xfrm>
          <a:off x="15621000" y="562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77487</xdr:rowOff>
    </xdr:from>
    <xdr:ext cx="736600" cy="259045"/>
    <xdr:sp macro="" textlink="">
      <xdr:nvSpPr>
        <xdr:cNvPr id="334" name="テキスト ボックス 333"/>
        <xdr:cNvSpPr txBox="1"/>
      </xdr:nvSpPr>
      <xdr:spPr>
        <a:xfrm>
          <a:off x="15290800" y="539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3810</xdr:rowOff>
    </xdr:from>
    <xdr:to>
      <xdr:col>74</xdr:col>
      <xdr:colOff>31750</xdr:colOff>
      <xdr:row>33</xdr:row>
      <xdr:rowOff>105410</xdr:rowOff>
    </xdr:to>
    <xdr:sp macro="" textlink="">
      <xdr:nvSpPr>
        <xdr:cNvPr id="335" name="楕円 334"/>
        <xdr:cNvSpPr/>
      </xdr:nvSpPr>
      <xdr:spPr>
        <a:xfrm>
          <a:off x="14732000" y="566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115587</xdr:rowOff>
    </xdr:from>
    <xdr:ext cx="762000" cy="259045"/>
    <xdr:sp macro="" textlink="">
      <xdr:nvSpPr>
        <xdr:cNvPr id="336" name="テキスト ボックス 335"/>
        <xdr:cNvSpPr txBox="1"/>
      </xdr:nvSpPr>
      <xdr:spPr>
        <a:xfrm>
          <a:off x="14401800" y="543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32</xdr:row>
      <xdr:rowOff>137160</xdr:rowOff>
    </xdr:from>
    <xdr:to>
      <xdr:col>69</xdr:col>
      <xdr:colOff>142875</xdr:colOff>
      <xdr:row>33</xdr:row>
      <xdr:rowOff>67310</xdr:rowOff>
    </xdr:to>
    <xdr:sp macro="" textlink="">
      <xdr:nvSpPr>
        <xdr:cNvPr id="337" name="楕円 336"/>
        <xdr:cNvSpPr/>
      </xdr:nvSpPr>
      <xdr:spPr>
        <a:xfrm>
          <a:off x="13843000" y="562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77487</xdr:rowOff>
    </xdr:from>
    <xdr:ext cx="762000" cy="259045"/>
    <xdr:sp macro="" textlink="">
      <xdr:nvSpPr>
        <xdr:cNvPr id="338" name="テキスト ボックス 337"/>
        <xdr:cNvSpPr txBox="1"/>
      </xdr:nvSpPr>
      <xdr:spPr>
        <a:xfrm>
          <a:off x="13512800" y="539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11430</xdr:rowOff>
    </xdr:from>
    <xdr:to>
      <xdr:col>65</xdr:col>
      <xdr:colOff>53975</xdr:colOff>
      <xdr:row>33</xdr:row>
      <xdr:rowOff>113030</xdr:rowOff>
    </xdr:to>
    <xdr:sp macro="" textlink="">
      <xdr:nvSpPr>
        <xdr:cNvPr id="339" name="楕円 338"/>
        <xdr:cNvSpPr/>
      </xdr:nvSpPr>
      <xdr:spPr>
        <a:xfrm>
          <a:off x="12954000" y="566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123207</xdr:rowOff>
    </xdr:from>
    <xdr:ext cx="762000" cy="259045"/>
    <xdr:sp macro="" textlink="">
      <xdr:nvSpPr>
        <xdr:cNvPr id="340" name="テキスト ボックス 339"/>
        <xdr:cNvSpPr txBox="1"/>
      </xdr:nvSpPr>
      <xdr:spPr>
        <a:xfrm>
          <a:off x="12623800" y="543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類似団体平均を上回っており、土地開発公社清算に伴う第三セクター等改革推進債の償還が完了する令和５年度までは現状の水準で推移するものの、令和６年度以降は低下するものと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一方で、今後、市役所新庁舎や新ごみ処理施設の整備が予定されていることから、引き続き地方債残高の適正管理に努める。</a:t>
          </a: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39370</xdr:rowOff>
    </xdr:from>
    <xdr:to>
      <xdr:col>24</xdr:col>
      <xdr:colOff>25400</xdr:colOff>
      <xdr:row>80</xdr:row>
      <xdr:rowOff>157480</xdr:rowOff>
    </xdr:to>
    <xdr:cxnSp macro="">
      <xdr:nvCxnSpPr>
        <xdr:cNvPr id="368" name="直線コネクタ 367"/>
        <xdr:cNvCxnSpPr/>
      </xdr:nvCxnSpPr>
      <xdr:spPr>
        <a:xfrm flipV="1">
          <a:off x="4826000" y="125552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129557</xdr:rowOff>
    </xdr:from>
    <xdr:ext cx="762000" cy="259045"/>
    <xdr:sp macro="" textlink="">
      <xdr:nvSpPr>
        <xdr:cNvPr id="369" name="公債費最小値テキスト"/>
        <xdr:cNvSpPr txBox="1"/>
      </xdr:nvSpPr>
      <xdr:spPr>
        <a:xfrm>
          <a:off x="4914900" y="1384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157480</xdr:rowOff>
    </xdr:from>
    <xdr:to>
      <xdr:col>24</xdr:col>
      <xdr:colOff>114300</xdr:colOff>
      <xdr:row>80</xdr:row>
      <xdr:rowOff>157480</xdr:rowOff>
    </xdr:to>
    <xdr:cxnSp macro="">
      <xdr:nvCxnSpPr>
        <xdr:cNvPr id="370" name="直線コネクタ 369"/>
        <xdr:cNvCxnSpPr/>
      </xdr:nvCxnSpPr>
      <xdr:spPr>
        <a:xfrm>
          <a:off x="4737100" y="1387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125747</xdr:rowOff>
    </xdr:from>
    <xdr:ext cx="762000" cy="259045"/>
    <xdr:sp macro="" textlink="">
      <xdr:nvSpPr>
        <xdr:cNvPr id="371" name="公債費最大値テキスト"/>
        <xdr:cNvSpPr txBox="1"/>
      </xdr:nvSpPr>
      <xdr:spPr>
        <a:xfrm>
          <a:off x="4914900" y="1229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39370</xdr:rowOff>
    </xdr:from>
    <xdr:to>
      <xdr:col>24</xdr:col>
      <xdr:colOff>114300</xdr:colOff>
      <xdr:row>73</xdr:row>
      <xdr:rowOff>39370</xdr:rowOff>
    </xdr:to>
    <xdr:cxnSp macro="">
      <xdr:nvCxnSpPr>
        <xdr:cNvPr id="372" name="直線コネクタ 371"/>
        <xdr:cNvCxnSpPr/>
      </xdr:nvCxnSpPr>
      <xdr:spPr>
        <a:xfrm>
          <a:off x="4737100" y="1255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27939</xdr:rowOff>
    </xdr:from>
    <xdr:to>
      <xdr:col>24</xdr:col>
      <xdr:colOff>25400</xdr:colOff>
      <xdr:row>78</xdr:row>
      <xdr:rowOff>27939</xdr:rowOff>
    </xdr:to>
    <xdr:cxnSp macro="">
      <xdr:nvCxnSpPr>
        <xdr:cNvPr id="373" name="直線コネクタ 372"/>
        <xdr:cNvCxnSpPr/>
      </xdr:nvCxnSpPr>
      <xdr:spPr>
        <a:xfrm>
          <a:off x="3987800" y="134010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58438</xdr:rowOff>
    </xdr:from>
    <xdr:ext cx="762000" cy="259045"/>
    <xdr:sp macro="" textlink="">
      <xdr:nvSpPr>
        <xdr:cNvPr id="374" name="公債費平均値テキスト"/>
        <xdr:cNvSpPr txBox="1"/>
      </xdr:nvSpPr>
      <xdr:spPr>
        <a:xfrm>
          <a:off x="4914900" y="13088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75" name="フローチャート: 判断 374"/>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27939</xdr:rowOff>
    </xdr:from>
    <xdr:to>
      <xdr:col>19</xdr:col>
      <xdr:colOff>187325</xdr:colOff>
      <xdr:row>78</xdr:row>
      <xdr:rowOff>35561</xdr:rowOff>
    </xdr:to>
    <xdr:cxnSp macro="">
      <xdr:nvCxnSpPr>
        <xdr:cNvPr id="376" name="直線コネクタ 375"/>
        <xdr:cNvCxnSpPr/>
      </xdr:nvCxnSpPr>
      <xdr:spPr>
        <a:xfrm flipV="1">
          <a:off x="3098800" y="134010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11430</xdr:rowOff>
    </xdr:from>
    <xdr:to>
      <xdr:col>20</xdr:col>
      <xdr:colOff>38100</xdr:colOff>
      <xdr:row>77</xdr:row>
      <xdr:rowOff>113030</xdr:rowOff>
    </xdr:to>
    <xdr:sp macro="" textlink="">
      <xdr:nvSpPr>
        <xdr:cNvPr id="377" name="フローチャート: 判断 376"/>
        <xdr:cNvSpPr/>
      </xdr:nvSpPr>
      <xdr:spPr>
        <a:xfrm>
          <a:off x="3937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123207</xdr:rowOff>
    </xdr:from>
    <xdr:ext cx="736600" cy="259045"/>
    <xdr:sp macro="" textlink="">
      <xdr:nvSpPr>
        <xdr:cNvPr id="378" name="テキスト ボックス 377"/>
        <xdr:cNvSpPr txBox="1"/>
      </xdr:nvSpPr>
      <xdr:spPr>
        <a:xfrm>
          <a:off x="3606800" y="1298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35561</xdr:rowOff>
    </xdr:from>
    <xdr:to>
      <xdr:col>15</xdr:col>
      <xdr:colOff>98425</xdr:colOff>
      <xdr:row>78</xdr:row>
      <xdr:rowOff>43180</xdr:rowOff>
    </xdr:to>
    <xdr:cxnSp macro="">
      <xdr:nvCxnSpPr>
        <xdr:cNvPr id="379" name="直線コネクタ 378"/>
        <xdr:cNvCxnSpPr/>
      </xdr:nvCxnSpPr>
      <xdr:spPr>
        <a:xfrm flipV="1">
          <a:off x="2209800" y="134086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72389</xdr:rowOff>
    </xdr:from>
    <xdr:to>
      <xdr:col>15</xdr:col>
      <xdr:colOff>149225</xdr:colOff>
      <xdr:row>78</xdr:row>
      <xdr:rowOff>2539</xdr:rowOff>
    </xdr:to>
    <xdr:sp macro="" textlink="">
      <xdr:nvSpPr>
        <xdr:cNvPr id="380" name="フローチャート: 判断 379"/>
        <xdr:cNvSpPr/>
      </xdr:nvSpPr>
      <xdr:spPr>
        <a:xfrm>
          <a:off x="3048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12716</xdr:rowOff>
    </xdr:from>
    <xdr:ext cx="762000" cy="259045"/>
    <xdr:sp macro="" textlink="">
      <xdr:nvSpPr>
        <xdr:cNvPr id="381" name="テキスト ボックス 380"/>
        <xdr:cNvSpPr txBox="1"/>
      </xdr:nvSpPr>
      <xdr:spPr>
        <a:xfrm>
          <a:off x="2717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35561</xdr:rowOff>
    </xdr:from>
    <xdr:to>
      <xdr:col>11</xdr:col>
      <xdr:colOff>9525</xdr:colOff>
      <xdr:row>78</xdr:row>
      <xdr:rowOff>43180</xdr:rowOff>
    </xdr:to>
    <xdr:cxnSp macro="">
      <xdr:nvCxnSpPr>
        <xdr:cNvPr id="382" name="直線コネクタ 381"/>
        <xdr:cNvCxnSpPr/>
      </xdr:nvCxnSpPr>
      <xdr:spPr>
        <a:xfrm>
          <a:off x="1320800" y="134086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95250</xdr:rowOff>
    </xdr:from>
    <xdr:to>
      <xdr:col>11</xdr:col>
      <xdr:colOff>60325</xdr:colOff>
      <xdr:row>78</xdr:row>
      <xdr:rowOff>25400</xdr:rowOff>
    </xdr:to>
    <xdr:sp macro="" textlink="">
      <xdr:nvSpPr>
        <xdr:cNvPr id="383" name="フローチャート: 判断 382"/>
        <xdr:cNvSpPr/>
      </xdr:nvSpPr>
      <xdr:spPr>
        <a:xfrm>
          <a:off x="2159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35577</xdr:rowOff>
    </xdr:from>
    <xdr:ext cx="762000" cy="259045"/>
    <xdr:sp macro="" textlink="">
      <xdr:nvSpPr>
        <xdr:cNvPr id="384" name="テキスト ボックス 383"/>
        <xdr:cNvSpPr txBox="1"/>
      </xdr:nvSpPr>
      <xdr:spPr>
        <a:xfrm>
          <a:off x="1828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110489</xdr:rowOff>
    </xdr:from>
    <xdr:to>
      <xdr:col>6</xdr:col>
      <xdr:colOff>171450</xdr:colOff>
      <xdr:row>78</xdr:row>
      <xdr:rowOff>40639</xdr:rowOff>
    </xdr:to>
    <xdr:sp macro="" textlink="">
      <xdr:nvSpPr>
        <xdr:cNvPr id="385" name="フローチャート: 判断 384"/>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50816</xdr:rowOff>
    </xdr:from>
    <xdr:ext cx="762000" cy="259045"/>
    <xdr:sp macro="" textlink="">
      <xdr:nvSpPr>
        <xdr:cNvPr id="386" name="テキスト ボックス 385"/>
        <xdr:cNvSpPr txBox="1"/>
      </xdr:nvSpPr>
      <xdr:spPr>
        <a:xfrm>
          <a:off x="939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148589</xdr:rowOff>
    </xdr:from>
    <xdr:to>
      <xdr:col>24</xdr:col>
      <xdr:colOff>76200</xdr:colOff>
      <xdr:row>78</xdr:row>
      <xdr:rowOff>78739</xdr:rowOff>
    </xdr:to>
    <xdr:sp macro="" textlink="">
      <xdr:nvSpPr>
        <xdr:cNvPr id="392" name="楕円 391"/>
        <xdr:cNvSpPr/>
      </xdr:nvSpPr>
      <xdr:spPr>
        <a:xfrm>
          <a:off x="47752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120666</xdr:rowOff>
    </xdr:from>
    <xdr:ext cx="762000" cy="259045"/>
    <xdr:sp macro="" textlink="">
      <xdr:nvSpPr>
        <xdr:cNvPr id="393" name="公債費該当値テキスト"/>
        <xdr:cNvSpPr txBox="1"/>
      </xdr:nvSpPr>
      <xdr:spPr>
        <a:xfrm>
          <a:off x="49149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148589</xdr:rowOff>
    </xdr:from>
    <xdr:to>
      <xdr:col>20</xdr:col>
      <xdr:colOff>38100</xdr:colOff>
      <xdr:row>78</xdr:row>
      <xdr:rowOff>78739</xdr:rowOff>
    </xdr:to>
    <xdr:sp macro="" textlink="">
      <xdr:nvSpPr>
        <xdr:cNvPr id="394" name="楕円 393"/>
        <xdr:cNvSpPr/>
      </xdr:nvSpPr>
      <xdr:spPr>
        <a:xfrm>
          <a:off x="3937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63516</xdr:rowOff>
    </xdr:from>
    <xdr:ext cx="736600" cy="259045"/>
    <xdr:sp macro="" textlink="">
      <xdr:nvSpPr>
        <xdr:cNvPr id="395" name="テキスト ボックス 394"/>
        <xdr:cNvSpPr txBox="1"/>
      </xdr:nvSpPr>
      <xdr:spPr>
        <a:xfrm>
          <a:off x="3606800" y="13436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156211</xdr:rowOff>
    </xdr:from>
    <xdr:to>
      <xdr:col>15</xdr:col>
      <xdr:colOff>149225</xdr:colOff>
      <xdr:row>78</xdr:row>
      <xdr:rowOff>86361</xdr:rowOff>
    </xdr:to>
    <xdr:sp macro="" textlink="">
      <xdr:nvSpPr>
        <xdr:cNvPr id="396" name="楕円 395"/>
        <xdr:cNvSpPr/>
      </xdr:nvSpPr>
      <xdr:spPr>
        <a:xfrm>
          <a:off x="3048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71138</xdr:rowOff>
    </xdr:from>
    <xdr:ext cx="762000" cy="259045"/>
    <xdr:sp macro="" textlink="">
      <xdr:nvSpPr>
        <xdr:cNvPr id="397" name="テキスト ボックス 396"/>
        <xdr:cNvSpPr txBox="1"/>
      </xdr:nvSpPr>
      <xdr:spPr>
        <a:xfrm>
          <a:off x="2717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163830</xdr:rowOff>
    </xdr:from>
    <xdr:to>
      <xdr:col>11</xdr:col>
      <xdr:colOff>60325</xdr:colOff>
      <xdr:row>78</xdr:row>
      <xdr:rowOff>93980</xdr:rowOff>
    </xdr:to>
    <xdr:sp macro="" textlink="">
      <xdr:nvSpPr>
        <xdr:cNvPr id="398" name="楕円 397"/>
        <xdr:cNvSpPr/>
      </xdr:nvSpPr>
      <xdr:spPr>
        <a:xfrm>
          <a:off x="2159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78757</xdr:rowOff>
    </xdr:from>
    <xdr:ext cx="762000" cy="259045"/>
    <xdr:sp macro="" textlink="">
      <xdr:nvSpPr>
        <xdr:cNvPr id="399" name="テキスト ボックス 398"/>
        <xdr:cNvSpPr txBox="1"/>
      </xdr:nvSpPr>
      <xdr:spPr>
        <a:xfrm>
          <a:off x="182880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156211</xdr:rowOff>
    </xdr:from>
    <xdr:to>
      <xdr:col>6</xdr:col>
      <xdr:colOff>171450</xdr:colOff>
      <xdr:row>78</xdr:row>
      <xdr:rowOff>86361</xdr:rowOff>
    </xdr:to>
    <xdr:sp macro="" textlink="">
      <xdr:nvSpPr>
        <xdr:cNvPr id="400" name="楕円 399"/>
        <xdr:cNvSpPr/>
      </xdr:nvSpPr>
      <xdr:spPr>
        <a:xfrm>
          <a:off x="1270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71138</xdr:rowOff>
    </xdr:from>
    <xdr:ext cx="762000" cy="259045"/>
    <xdr:sp macro="" textlink="">
      <xdr:nvSpPr>
        <xdr:cNvPr id="401" name="テキスト ボックス 400"/>
        <xdr:cNvSpPr txBox="1"/>
      </xdr:nvSpPr>
      <xdr:spPr>
        <a:xfrm>
          <a:off x="939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公債費以外に係る経常収支比率は、類似団体平均と同水準で推移している。これは、扶助費や人件費、繰出金が類似団体と比較して高い水準にある一方、物件費や補助費等が低い水準にあるためである。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今後も扶助費を中心に社会保障関係経費の増加が見込まれるため、引き続き経費節減に努める。</a:t>
          </a:r>
        </a:p>
      </xdr:txBody>
    </xdr:sp>
    <xdr:clientData/>
  </xdr:twoCellAnchor>
  <xdr:oneCellAnchor>
    <xdr:from>
      <xdr:col>62</xdr:col>
      <xdr:colOff>6350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149860</xdr:rowOff>
    </xdr:from>
    <xdr:to>
      <xdr:col>82</xdr:col>
      <xdr:colOff>107950</xdr:colOff>
      <xdr:row>80</xdr:row>
      <xdr:rowOff>136144</xdr:rowOff>
    </xdr:to>
    <xdr:cxnSp macro="">
      <xdr:nvCxnSpPr>
        <xdr:cNvPr id="427" name="直線コネクタ 426"/>
        <xdr:cNvCxnSpPr/>
      </xdr:nvCxnSpPr>
      <xdr:spPr>
        <a:xfrm flipV="1">
          <a:off x="16510000" y="12837160"/>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108221</xdr:rowOff>
    </xdr:from>
    <xdr:ext cx="762000" cy="259045"/>
    <xdr:sp macro="" textlink="">
      <xdr:nvSpPr>
        <xdr:cNvPr id="428" name="公債費以外最小値テキスト"/>
        <xdr:cNvSpPr txBox="1"/>
      </xdr:nvSpPr>
      <xdr:spPr>
        <a:xfrm>
          <a:off x="16598900" y="1382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136144</xdr:rowOff>
    </xdr:from>
    <xdr:to>
      <xdr:col>82</xdr:col>
      <xdr:colOff>196850</xdr:colOff>
      <xdr:row>80</xdr:row>
      <xdr:rowOff>136144</xdr:rowOff>
    </xdr:to>
    <xdr:cxnSp macro="">
      <xdr:nvCxnSpPr>
        <xdr:cNvPr id="429" name="直線コネクタ 428"/>
        <xdr:cNvCxnSpPr/>
      </xdr:nvCxnSpPr>
      <xdr:spPr>
        <a:xfrm>
          <a:off x="16421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64787</xdr:rowOff>
    </xdr:from>
    <xdr:ext cx="762000" cy="259045"/>
    <xdr:sp macro="" textlink="">
      <xdr:nvSpPr>
        <xdr:cNvPr id="430" name="公債費以外最大値テキスト"/>
        <xdr:cNvSpPr txBox="1"/>
      </xdr:nvSpPr>
      <xdr:spPr>
        <a:xfrm>
          <a:off x="16598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149860</xdr:rowOff>
    </xdr:from>
    <xdr:to>
      <xdr:col>82</xdr:col>
      <xdr:colOff>196850</xdr:colOff>
      <xdr:row>74</xdr:row>
      <xdr:rowOff>149860</xdr:rowOff>
    </xdr:to>
    <xdr:cxnSp macro="">
      <xdr:nvCxnSpPr>
        <xdr:cNvPr id="431" name="直線コネクタ 430"/>
        <xdr:cNvCxnSpPr/>
      </xdr:nvCxnSpPr>
      <xdr:spPr>
        <a:xfrm>
          <a:off x="16421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60706</xdr:rowOff>
    </xdr:from>
    <xdr:to>
      <xdr:col>82</xdr:col>
      <xdr:colOff>107950</xdr:colOff>
      <xdr:row>78</xdr:row>
      <xdr:rowOff>8128</xdr:rowOff>
    </xdr:to>
    <xdr:cxnSp macro="">
      <xdr:nvCxnSpPr>
        <xdr:cNvPr id="432" name="直線コネクタ 431"/>
        <xdr:cNvCxnSpPr/>
      </xdr:nvCxnSpPr>
      <xdr:spPr>
        <a:xfrm>
          <a:off x="15671800" y="13262356"/>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113301</xdr:rowOff>
    </xdr:from>
    <xdr:ext cx="762000" cy="259045"/>
    <xdr:sp macro="" textlink="">
      <xdr:nvSpPr>
        <xdr:cNvPr id="433" name="公債費以外平均値テキスト"/>
        <xdr:cNvSpPr txBox="1"/>
      </xdr:nvSpPr>
      <xdr:spPr>
        <a:xfrm>
          <a:off x="16598900" y="131435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96774</xdr:rowOff>
    </xdr:from>
    <xdr:to>
      <xdr:col>82</xdr:col>
      <xdr:colOff>158750</xdr:colOff>
      <xdr:row>78</xdr:row>
      <xdr:rowOff>26924</xdr:rowOff>
    </xdr:to>
    <xdr:sp macro="" textlink="">
      <xdr:nvSpPr>
        <xdr:cNvPr id="434" name="フローチャート: 判断 433"/>
        <xdr:cNvSpPr/>
      </xdr:nvSpPr>
      <xdr:spPr>
        <a:xfrm>
          <a:off x="164592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60706</xdr:rowOff>
    </xdr:from>
    <xdr:to>
      <xdr:col>78</xdr:col>
      <xdr:colOff>69850</xdr:colOff>
      <xdr:row>78</xdr:row>
      <xdr:rowOff>8128</xdr:rowOff>
    </xdr:to>
    <xdr:cxnSp macro="">
      <xdr:nvCxnSpPr>
        <xdr:cNvPr id="435" name="直線コネクタ 434"/>
        <xdr:cNvCxnSpPr/>
      </xdr:nvCxnSpPr>
      <xdr:spPr>
        <a:xfrm flipV="1">
          <a:off x="14782800" y="13262356"/>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135637</xdr:rowOff>
    </xdr:from>
    <xdr:to>
      <xdr:col>78</xdr:col>
      <xdr:colOff>120650</xdr:colOff>
      <xdr:row>77</xdr:row>
      <xdr:rowOff>65787</xdr:rowOff>
    </xdr:to>
    <xdr:sp macro="" textlink="">
      <xdr:nvSpPr>
        <xdr:cNvPr id="436" name="フローチャート: 判断 435"/>
        <xdr:cNvSpPr/>
      </xdr:nvSpPr>
      <xdr:spPr>
        <a:xfrm>
          <a:off x="15621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75963</xdr:rowOff>
    </xdr:from>
    <xdr:ext cx="736600" cy="259045"/>
    <xdr:sp macro="" textlink="">
      <xdr:nvSpPr>
        <xdr:cNvPr id="437" name="テキスト ボックス 436"/>
        <xdr:cNvSpPr txBox="1"/>
      </xdr:nvSpPr>
      <xdr:spPr>
        <a:xfrm>
          <a:off x="15290800" y="12934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8128</xdr:rowOff>
    </xdr:from>
    <xdr:to>
      <xdr:col>73</xdr:col>
      <xdr:colOff>180975</xdr:colOff>
      <xdr:row>78</xdr:row>
      <xdr:rowOff>17272</xdr:rowOff>
    </xdr:to>
    <xdr:cxnSp macro="">
      <xdr:nvCxnSpPr>
        <xdr:cNvPr id="438" name="直線コネクタ 437"/>
        <xdr:cNvCxnSpPr/>
      </xdr:nvCxnSpPr>
      <xdr:spPr>
        <a:xfrm flipV="1">
          <a:off x="13893800" y="133812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110489</xdr:rowOff>
    </xdr:from>
    <xdr:to>
      <xdr:col>74</xdr:col>
      <xdr:colOff>31750</xdr:colOff>
      <xdr:row>78</xdr:row>
      <xdr:rowOff>40639</xdr:rowOff>
    </xdr:to>
    <xdr:sp macro="" textlink="">
      <xdr:nvSpPr>
        <xdr:cNvPr id="439" name="フローチャート: 判断 438"/>
        <xdr:cNvSpPr/>
      </xdr:nvSpPr>
      <xdr:spPr>
        <a:xfrm>
          <a:off x="14732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50816</xdr:rowOff>
    </xdr:from>
    <xdr:ext cx="762000" cy="259045"/>
    <xdr:sp macro="" textlink="">
      <xdr:nvSpPr>
        <xdr:cNvPr id="440" name="テキスト ボックス 439"/>
        <xdr:cNvSpPr txBox="1"/>
      </xdr:nvSpPr>
      <xdr:spPr>
        <a:xfrm>
          <a:off x="14401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17272</xdr:rowOff>
    </xdr:from>
    <xdr:to>
      <xdr:col>69</xdr:col>
      <xdr:colOff>92075</xdr:colOff>
      <xdr:row>78</xdr:row>
      <xdr:rowOff>17272</xdr:rowOff>
    </xdr:to>
    <xdr:cxnSp macro="">
      <xdr:nvCxnSpPr>
        <xdr:cNvPr id="441" name="直線コネクタ 440"/>
        <xdr:cNvCxnSpPr/>
      </xdr:nvCxnSpPr>
      <xdr:spPr>
        <a:xfrm>
          <a:off x="13004800" y="133903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101346</xdr:rowOff>
    </xdr:from>
    <xdr:to>
      <xdr:col>69</xdr:col>
      <xdr:colOff>142875</xdr:colOff>
      <xdr:row>78</xdr:row>
      <xdr:rowOff>31496</xdr:rowOff>
    </xdr:to>
    <xdr:sp macro="" textlink="">
      <xdr:nvSpPr>
        <xdr:cNvPr id="442" name="フローチャート: 判断 441"/>
        <xdr:cNvSpPr/>
      </xdr:nvSpPr>
      <xdr:spPr>
        <a:xfrm>
          <a:off x="13843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41673</xdr:rowOff>
    </xdr:from>
    <xdr:ext cx="762000" cy="259045"/>
    <xdr:sp macro="" textlink="">
      <xdr:nvSpPr>
        <xdr:cNvPr id="443" name="テキスト ボックス 442"/>
        <xdr:cNvSpPr txBox="1"/>
      </xdr:nvSpPr>
      <xdr:spPr>
        <a:xfrm>
          <a:off x="13512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64770</xdr:rowOff>
    </xdr:from>
    <xdr:to>
      <xdr:col>65</xdr:col>
      <xdr:colOff>53975</xdr:colOff>
      <xdr:row>77</xdr:row>
      <xdr:rowOff>166370</xdr:rowOff>
    </xdr:to>
    <xdr:sp macro="" textlink="">
      <xdr:nvSpPr>
        <xdr:cNvPr id="444" name="フローチャート: 判断 443"/>
        <xdr:cNvSpPr/>
      </xdr:nvSpPr>
      <xdr:spPr>
        <a:xfrm>
          <a:off x="12954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5097</xdr:rowOff>
    </xdr:from>
    <xdr:ext cx="762000" cy="259045"/>
    <xdr:sp macro="" textlink="">
      <xdr:nvSpPr>
        <xdr:cNvPr id="445" name="テキスト ボックス 444"/>
        <xdr:cNvSpPr txBox="1"/>
      </xdr:nvSpPr>
      <xdr:spPr>
        <a:xfrm>
          <a:off x="12623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128778</xdr:rowOff>
    </xdr:from>
    <xdr:to>
      <xdr:col>82</xdr:col>
      <xdr:colOff>158750</xdr:colOff>
      <xdr:row>78</xdr:row>
      <xdr:rowOff>58928</xdr:rowOff>
    </xdr:to>
    <xdr:sp macro="" textlink="">
      <xdr:nvSpPr>
        <xdr:cNvPr id="451" name="楕円 450"/>
        <xdr:cNvSpPr/>
      </xdr:nvSpPr>
      <xdr:spPr>
        <a:xfrm>
          <a:off x="164592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100855</xdr:rowOff>
    </xdr:from>
    <xdr:ext cx="762000" cy="259045"/>
    <xdr:sp macro="" textlink="">
      <xdr:nvSpPr>
        <xdr:cNvPr id="452" name="公債費以外該当値テキスト"/>
        <xdr:cNvSpPr txBox="1"/>
      </xdr:nvSpPr>
      <xdr:spPr>
        <a:xfrm>
          <a:off x="165989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9906</xdr:rowOff>
    </xdr:from>
    <xdr:to>
      <xdr:col>78</xdr:col>
      <xdr:colOff>120650</xdr:colOff>
      <xdr:row>77</xdr:row>
      <xdr:rowOff>111506</xdr:rowOff>
    </xdr:to>
    <xdr:sp macro="" textlink="">
      <xdr:nvSpPr>
        <xdr:cNvPr id="453" name="楕円 452"/>
        <xdr:cNvSpPr/>
      </xdr:nvSpPr>
      <xdr:spPr>
        <a:xfrm>
          <a:off x="15621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96283</xdr:rowOff>
    </xdr:from>
    <xdr:ext cx="736600" cy="259045"/>
    <xdr:sp macro="" textlink="">
      <xdr:nvSpPr>
        <xdr:cNvPr id="454" name="テキスト ボックス 453"/>
        <xdr:cNvSpPr txBox="1"/>
      </xdr:nvSpPr>
      <xdr:spPr>
        <a:xfrm>
          <a:off x="15290800" y="1329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128778</xdr:rowOff>
    </xdr:from>
    <xdr:to>
      <xdr:col>74</xdr:col>
      <xdr:colOff>31750</xdr:colOff>
      <xdr:row>78</xdr:row>
      <xdr:rowOff>58928</xdr:rowOff>
    </xdr:to>
    <xdr:sp macro="" textlink="">
      <xdr:nvSpPr>
        <xdr:cNvPr id="455" name="楕円 454"/>
        <xdr:cNvSpPr/>
      </xdr:nvSpPr>
      <xdr:spPr>
        <a:xfrm>
          <a:off x="14732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43705</xdr:rowOff>
    </xdr:from>
    <xdr:ext cx="762000" cy="259045"/>
    <xdr:sp macro="" textlink="">
      <xdr:nvSpPr>
        <xdr:cNvPr id="456" name="テキスト ボックス 455"/>
        <xdr:cNvSpPr txBox="1"/>
      </xdr:nvSpPr>
      <xdr:spPr>
        <a:xfrm>
          <a:off x="14401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137922</xdr:rowOff>
    </xdr:from>
    <xdr:to>
      <xdr:col>69</xdr:col>
      <xdr:colOff>142875</xdr:colOff>
      <xdr:row>78</xdr:row>
      <xdr:rowOff>68072</xdr:rowOff>
    </xdr:to>
    <xdr:sp macro="" textlink="">
      <xdr:nvSpPr>
        <xdr:cNvPr id="457" name="楕円 456"/>
        <xdr:cNvSpPr/>
      </xdr:nvSpPr>
      <xdr:spPr>
        <a:xfrm>
          <a:off x="13843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52849</xdr:rowOff>
    </xdr:from>
    <xdr:ext cx="762000" cy="259045"/>
    <xdr:sp macro="" textlink="">
      <xdr:nvSpPr>
        <xdr:cNvPr id="458" name="テキスト ボックス 457"/>
        <xdr:cNvSpPr txBox="1"/>
      </xdr:nvSpPr>
      <xdr:spPr>
        <a:xfrm>
          <a:off x="13512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137922</xdr:rowOff>
    </xdr:from>
    <xdr:to>
      <xdr:col>65</xdr:col>
      <xdr:colOff>53975</xdr:colOff>
      <xdr:row>78</xdr:row>
      <xdr:rowOff>68072</xdr:rowOff>
    </xdr:to>
    <xdr:sp macro="" textlink="">
      <xdr:nvSpPr>
        <xdr:cNvPr id="459" name="楕円 458"/>
        <xdr:cNvSpPr/>
      </xdr:nvSpPr>
      <xdr:spPr>
        <a:xfrm>
          <a:off x="12954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52849</xdr:rowOff>
    </xdr:from>
    <xdr:ext cx="762000" cy="259045"/>
    <xdr:sp macro="" textlink="">
      <xdr:nvSpPr>
        <xdr:cNvPr id="460" name="テキスト ボックス 459"/>
        <xdr:cNvSpPr txBox="1"/>
      </xdr:nvSpPr>
      <xdr:spPr>
        <a:xfrm>
          <a:off x="12623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兵庫県明石市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142126</xdr:rowOff>
    </xdr:from>
    <xdr:to>
      <xdr:col>29</xdr:col>
      <xdr:colOff>127000</xdr:colOff>
      <xdr:row>20</xdr:row>
      <xdr:rowOff>28626</xdr:rowOff>
    </xdr:to>
    <xdr:cxnSp macro="">
      <xdr:nvCxnSpPr>
        <xdr:cNvPr id="45" name="直線コネクタ 44"/>
        <xdr:cNvCxnSpPr/>
      </xdr:nvCxnSpPr>
      <xdr:spPr bwMode="auto">
        <a:xfrm flipV="1">
          <a:off x="5651500" y="2247151"/>
          <a:ext cx="0" cy="12581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703</xdr:rowOff>
    </xdr:from>
    <xdr:ext cx="762000" cy="259045"/>
    <xdr:sp macro="" textlink="">
      <xdr:nvSpPr>
        <xdr:cNvPr id="46" name="人口1人当たり決算額の推移最小値テキスト130"/>
        <xdr:cNvSpPr txBox="1"/>
      </xdr:nvSpPr>
      <xdr:spPr>
        <a:xfrm>
          <a:off x="5740400" y="3477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28626</xdr:rowOff>
    </xdr:from>
    <xdr:to>
      <xdr:col>30</xdr:col>
      <xdr:colOff>25400</xdr:colOff>
      <xdr:row>20</xdr:row>
      <xdr:rowOff>28626</xdr:rowOff>
    </xdr:to>
    <xdr:cxnSp macro="">
      <xdr:nvCxnSpPr>
        <xdr:cNvPr id="47" name="直線コネクタ 46"/>
        <xdr:cNvCxnSpPr/>
      </xdr:nvCxnSpPr>
      <xdr:spPr bwMode="auto">
        <a:xfrm>
          <a:off x="5562600" y="35052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57053</xdr:rowOff>
    </xdr:from>
    <xdr:ext cx="762000" cy="259045"/>
    <xdr:sp macro="" textlink="">
      <xdr:nvSpPr>
        <xdr:cNvPr id="48" name="人口1人当たり決算額の推移最大値テキスト130"/>
        <xdr:cNvSpPr txBox="1"/>
      </xdr:nvSpPr>
      <xdr:spPr>
        <a:xfrm>
          <a:off x="5740400" y="1990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142126</xdr:rowOff>
    </xdr:from>
    <xdr:to>
      <xdr:col>30</xdr:col>
      <xdr:colOff>25400</xdr:colOff>
      <xdr:row>12</xdr:row>
      <xdr:rowOff>142126</xdr:rowOff>
    </xdr:to>
    <xdr:cxnSp macro="">
      <xdr:nvCxnSpPr>
        <xdr:cNvPr id="49" name="直線コネクタ 48"/>
        <xdr:cNvCxnSpPr/>
      </xdr:nvCxnSpPr>
      <xdr:spPr bwMode="auto">
        <a:xfrm>
          <a:off x="5562600" y="22471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94729</xdr:rowOff>
    </xdr:from>
    <xdr:to>
      <xdr:col>29</xdr:col>
      <xdr:colOff>127000</xdr:colOff>
      <xdr:row>16</xdr:row>
      <xdr:rowOff>102654</xdr:rowOff>
    </xdr:to>
    <xdr:cxnSp macro="">
      <xdr:nvCxnSpPr>
        <xdr:cNvPr id="50" name="直線コネクタ 49"/>
        <xdr:cNvCxnSpPr/>
      </xdr:nvCxnSpPr>
      <xdr:spPr bwMode="auto">
        <a:xfrm>
          <a:off x="5003800" y="2885554"/>
          <a:ext cx="647700" cy="79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101045</xdr:rowOff>
    </xdr:from>
    <xdr:ext cx="762000" cy="259045"/>
    <xdr:sp macro="" textlink="">
      <xdr:nvSpPr>
        <xdr:cNvPr id="51" name="人口1人当たり決算額の推移平均値テキスト130"/>
        <xdr:cNvSpPr txBox="1"/>
      </xdr:nvSpPr>
      <xdr:spPr>
        <a:xfrm>
          <a:off x="5740400" y="28918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128968</xdr:rowOff>
    </xdr:from>
    <xdr:to>
      <xdr:col>29</xdr:col>
      <xdr:colOff>177800</xdr:colOff>
      <xdr:row>17</xdr:row>
      <xdr:rowOff>59118</xdr:rowOff>
    </xdr:to>
    <xdr:sp macro="" textlink="">
      <xdr:nvSpPr>
        <xdr:cNvPr id="52" name="フローチャート: 判断 51"/>
        <xdr:cNvSpPr/>
      </xdr:nvSpPr>
      <xdr:spPr bwMode="auto">
        <a:xfrm>
          <a:off x="5600700" y="29197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94729</xdr:rowOff>
    </xdr:from>
    <xdr:to>
      <xdr:col>26</xdr:col>
      <xdr:colOff>50800</xdr:colOff>
      <xdr:row>16</xdr:row>
      <xdr:rowOff>126619</xdr:rowOff>
    </xdr:to>
    <xdr:cxnSp macro="">
      <xdr:nvCxnSpPr>
        <xdr:cNvPr id="53" name="直線コネクタ 52"/>
        <xdr:cNvCxnSpPr/>
      </xdr:nvCxnSpPr>
      <xdr:spPr bwMode="auto">
        <a:xfrm flipV="1">
          <a:off x="4305300" y="2885554"/>
          <a:ext cx="698500" cy="318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151714</xdr:rowOff>
    </xdr:from>
    <xdr:to>
      <xdr:col>26</xdr:col>
      <xdr:colOff>101600</xdr:colOff>
      <xdr:row>17</xdr:row>
      <xdr:rowOff>81864</xdr:rowOff>
    </xdr:to>
    <xdr:sp macro="" textlink="">
      <xdr:nvSpPr>
        <xdr:cNvPr id="54" name="フローチャート: 判断 53"/>
        <xdr:cNvSpPr/>
      </xdr:nvSpPr>
      <xdr:spPr bwMode="auto">
        <a:xfrm>
          <a:off x="4953000" y="29425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66641</xdr:rowOff>
    </xdr:from>
    <xdr:ext cx="736600" cy="259045"/>
    <xdr:sp macro="" textlink="">
      <xdr:nvSpPr>
        <xdr:cNvPr id="55" name="テキスト ボックス 54"/>
        <xdr:cNvSpPr txBox="1"/>
      </xdr:nvSpPr>
      <xdr:spPr>
        <a:xfrm>
          <a:off x="4622800" y="3028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126619</xdr:rowOff>
    </xdr:from>
    <xdr:to>
      <xdr:col>22</xdr:col>
      <xdr:colOff>114300</xdr:colOff>
      <xdr:row>17</xdr:row>
      <xdr:rowOff>30607</xdr:rowOff>
    </xdr:to>
    <xdr:cxnSp macro="">
      <xdr:nvCxnSpPr>
        <xdr:cNvPr id="56" name="直線コネクタ 55"/>
        <xdr:cNvCxnSpPr/>
      </xdr:nvCxnSpPr>
      <xdr:spPr bwMode="auto">
        <a:xfrm flipV="1">
          <a:off x="3606800" y="2917444"/>
          <a:ext cx="698500" cy="754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5334</xdr:rowOff>
    </xdr:from>
    <xdr:to>
      <xdr:col>22</xdr:col>
      <xdr:colOff>165100</xdr:colOff>
      <xdr:row>17</xdr:row>
      <xdr:rowOff>106934</xdr:rowOff>
    </xdr:to>
    <xdr:sp macro="" textlink="">
      <xdr:nvSpPr>
        <xdr:cNvPr id="57" name="フローチャート: 判断 56"/>
        <xdr:cNvSpPr/>
      </xdr:nvSpPr>
      <xdr:spPr bwMode="auto">
        <a:xfrm>
          <a:off x="4254500" y="2967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91711</xdr:rowOff>
    </xdr:from>
    <xdr:ext cx="762000" cy="259045"/>
    <xdr:sp macro="" textlink="">
      <xdr:nvSpPr>
        <xdr:cNvPr id="58" name="テキスト ボックス 57"/>
        <xdr:cNvSpPr txBox="1"/>
      </xdr:nvSpPr>
      <xdr:spPr>
        <a:xfrm>
          <a:off x="3924300" y="305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30607</xdr:rowOff>
    </xdr:from>
    <xdr:to>
      <xdr:col>18</xdr:col>
      <xdr:colOff>177800</xdr:colOff>
      <xdr:row>17</xdr:row>
      <xdr:rowOff>82728</xdr:rowOff>
    </xdr:to>
    <xdr:cxnSp macro="">
      <xdr:nvCxnSpPr>
        <xdr:cNvPr id="59" name="直線コネクタ 58"/>
        <xdr:cNvCxnSpPr/>
      </xdr:nvCxnSpPr>
      <xdr:spPr bwMode="auto">
        <a:xfrm flipV="1">
          <a:off x="2908300" y="2992882"/>
          <a:ext cx="698500" cy="521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61493</xdr:rowOff>
    </xdr:from>
    <xdr:to>
      <xdr:col>19</xdr:col>
      <xdr:colOff>38100</xdr:colOff>
      <xdr:row>17</xdr:row>
      <xdr:rowOff>163093</xdr:rowOff>
    </xdr:to>
    <xdr:sp macro="" textlink="">
      <xdr:nvSpPr>
        <xdr:cNvPr id="60" name="フローチャート: 判断 59"/>
        <xdr:cNvSpPr/>
      </xdr:nvSpPr>
      <xdr:spPr bwMode="auto">
        <a:xfrm>
          <a:off x="3556000" y="30237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147870</xdr:rowOff>
    </xdr:from>
    <xdr:ext cx="762000" cy="259045"/>
    <xdr:sp macro="" textlink="">
      <xdr:nvSpPr>
        <xdr:cNvPr id="61" name="テキスト ボックス 60"/>
        <xdr:cNvSpPr txBox="1"/>
      </xdr:nvSpPr>
      <xdr:spPr>
        <a:xfrm>
          <a:off x="3225800" y="3110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100698</xdr:rowOff>
    </xdr:from>
    <xdr:to>
      <xdr:col>15</xdr:col>
      <xdr:colOff>101600</xdr:colOff>
      <xdr:row>18</xdr:row>
      <xdr:rowOff>30848</xdr:rowOff>
    </xdr:to>
    <xdr:sp macro="" textlink="">
      <xdr:nvSpPr>
        <xdr:cNvPr id="62" name="フローチャート: 判断 61"/>
        <xdr:cNvSpPr/>
      </xdr:nvSpPr>
      <xdr:spPr bwMode="auto">
        <a:xfrm>
          <a:off x="2857500" y="30629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15625</xdr:rowOff>
    </xdr:from>
    <xdr:ext cx="762000" cy="259045"/>
    <xdr:sp macro="" textlink="">
      <xdr:nvSpPr>
        <xdr:cNvPr id="63" name="テキスト ボックス 62"/>
        <xdr:cNvSpPr txBox="1"/>
      </xdr:nvSpPr>
      <xdr:spPr>
        <a:xfrm>
          <a:off x="2527300" y="3149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51854</xdr:rowOff>
    </xdr:from>
    <xdr:to>
      <xdr:col>29</xdr:col>
      <xdr:colOff>177800</xdr:colOff>
      <xdr:row>16</xdr:row>
      <xdr:rowOff>153454</xdr:rowOff>
    </xdr:to>
    <xdr:sp macro="" textlink="">
      <xdr:nvSpPr>
        <xdr:cNvPr id="69" name="楕円 68"/>
        <xdr:cNvSpPr/>
      </xdr:nvSpPr>
      <xdr:spPr bwMode="auto">
        <a:xfrm>
          <a:off x="5600700" y="28426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68381</xdr:rowOff>
    </xdr:from>
    <xdr:ext cx="762000" cy="259045"/>
    <xdr:sp macro="" textlink="">
      <xdr:nvSpPr>
        <xdr:cNvPr id="70" name="人口1人当たり決算額の推移該当値テキスト130"/>
        <xdr:cNvSpPr txBox="1"/>
      </xdr:nvSpPr>
      <xdr:spPr>
        <a:xfrm>
          <a:off x="5740400" y="2687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43929</xdr:rowOff>
    </xdr:from>
    <xdr:to>
      <xdr:col>26</xdr:col>
      <xdr:colOff>101600</xdr:colOff>
      <xdr:row>16</xdr:row>
      <xdr:rowOff>145529</xdr:rowOff>
    </xdr:to>
    <xdr:sp macro="" textlink="">
      <xdr:nvSpPr>
        <xdr:cNvPr id="71" name="楕円 70"/>
        <xdr:cNvSpPr/>
      </xdr:nvSpPr>
      <xdr:spPr bwMode="auto">
        <a:xfrm>
          <a:off x="4953000" y="28347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155706</xdr:rowOff>
    </xdr:from>
    <xdr:ext cx="736600" cy="259045"/>
    <xdr:sp macro="" textlink="">
      <xdr:nvSpPr>
        <xdr:cNvPr id="72" name="テキスト ボックス 71"/>
        <xdr:cNvSpPr txBox="1"/>
      </xdr:nvSpPr>
      <xdr:spPr>
        <a:xfrm>
          <a:off x="4622800" y="2603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75819</xdr:rowOff>
    </xdr:from>
    <xdr:to>
      <xdr:col>22</xdr:col>
      <xdr:colOff>165100</xdr:colOff>
      <xdr:row>17</xdr:row>
      <xdr:rowOff>5969</xdr:rowOff>
    </xdr:to>
    <xdr:sp macro="" textlink="">
      <xdr:nvSpPr>
        <xdr:cNvPr id="73" name="楕円 72"/>
        <xdr:cNvSpPr/>
      </xdr:nvSpPr>
      <xdr:spPr bwMode="auto">
        <a:xfrm>
          <a:off x="4254500" y="28666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16146</xdr:rowOff>
    </xdr:from>
    <xdr:ext cx="762000" cy="259045"/>
    <xdr:sp macro="" textlink="">
      <xdr:nvSpPr>
        <xdr:cNvPr id="74" name="テキスト ボックス 73"/>
        <xdr:cNvSpPr txBox="1"/>
      </xdr:nvSpPr>
      <xdr:spPr>
        <a:xfrm>
          <a:off x="3924300" y="2635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151257</xdr:rowOff>
    </xdr:from>
    <xdr:to>
      <xdr:col>19</xdr:col>
      <xdr:colOff>38100</xdr:colOff>
      <xdr:row>17</xdr:row>
      <xdr:rowOff>81407</xdr:rowOff>
    </xdr:to>
    <xdr:sp macro="" textlink="">
      <xdr:nvSpPr>
        <xdr:cNvPr id="75" name="楕円 74"/>
        <xdr:cNvSpPr/>
      </xdr:nvSpPr>
      <xdr:spPr bwMode="auto">
        <a:xfrm>
          <a:off x="3556000" y="29420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91584</xdr:rowOff>
    </xdr:from>
    <xdr:ext cx="762000" cy="259045"/>
    <xdr:sp macro="" textlink="">
      <xdr:nvSpPr>
        <xdr:cNvPr id="76" name="テキスト ボックス 75"/>
        <xdr:cNvSpPr txBox="1"/>
      </xdr:nvSpPr>
      <xdr:spPr>
        <a:xfrm>
          <a:off x="3225800" y="2710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31928</xdr:rowOff>
    </xdr:from>
    <xdr:to>
      <xdr:col>15</xdr:col>
      <xdr:colOff>101600</xdr:colOff>
      <xdr:row>17</xdr:row>
      <xdr:rowOff>133528</xdr:rowOff>
    </xdr:to>
    <xdr:sp macro="" textlink="">
      <xdr:nvSpPr>
        <xdr:cNvPr id="77" name="楕円 76"/>
        <xdr:cNvSpPr/>
      </xdr:nvSpPr>
      <xdr:spPr bwMode="auto">
        <a:xfrm>
          <a:off x="2857500" y="29942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143705</xdr:rowOff>
    </xdr:from>
    <xdr:ext cx="762000" cy="259045"/>
    <xdr:sp macro="" textlink="">
      <xdr:nvSpPr>
        <xdr:cNvPr id="78" name="テキスト ボックス 77"/>
        <xdr:cNvSpPr txBox="1"/>
      </xdr:nvSpPr>
      <xdr:spPr>
        <a:xfrm>
          <a:off x="2527300" y="2763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178054</xdr:rowOff>
    </xdr:from>
    <xdr:to>
      <xdr:col>29</xdr:col>
      <xdr:colOff>127000</xdr:colOff>
      <xdr:row>37</xdr:row>
      <xdr:rowOff>204419</xdr:rowOff>
    </xdr:to>
    <xdr:cxnSp macro="">
      <xdr:nvCxnSpPr>
        <xdr:cNvPr id="106" name="直線コネクタ 105"/>
        <xdr:cNvCxnSpPr/>
      </xdr:nvCxnSpPr>
      <xdr:spPr bwMode="auto">
        <a:xfrm flipV="1">
          <a:off x="5651500" y="6102604"/>
          <a:ext cx="0" cy="12265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176496</xdr:rowOff>
    </xdr:from>
    <xdr:ext cx="762000" cy="259045"/>
    <xdr:sp macro="" textlink="">
      <xdr:nvSpPr>
        <xdr:cNvPr id="107" name="人口1人当たり決算額の推移最小値テキスト445"/>
        <xdr:cNvSpPr txBox="1"/>
      </xdr:nvSpPr>
      <xdr:spPr>
        <a:xfrm>
          <a:off x="5740400" y="7301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204419</xdr:rowOff>
    </xdr:from>
    <xdr:to>
      <xdr:col>30</xdr:col>
      <xdr:colOff>25400</xdr:colOff>
      <xdr:row>37</xdr:row>
      <xdr:rowOff>204419</xdr:rowOff>
    </xdr:to>
    <xdr:cxnSp macro="">
      <xdr:nvCxnSpPr>
        <xdr:cNvPr id="108" name="直線コネクタ 107"/>
        <xdr:cNvCxnSpPr/>
      </xdr:nvCxnSpPr>
      <xdr:spPr bwMode="auto">
        <a:xfrm>
          <a:off x="5562600" y="7329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92981</xdr:rowOff>
    </xdr:from>
    <xdr:ext cx="762000" cy="259045"/>
    <xdr:sp macro="" textlink="">
      <xdr:nvSpPr>
        <xdr:cNvPr id="109" name="人口1人当たり決算額の推移最大値テキスト445"/>
        <xdr:cNvSpPr txBox="1"/>
      </xdr:nvSpPr>
      <xdr:spPr>
        <a:xfrm>
          <a:off x="5740400" y="5846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178054</xdr:rowOff>
    </xdr:from>
    <xdr:to>
      <xdr:col>30</xdr:col>
      <xdr:colOff>25400</xdr:colOff>
      <xdr:row>33</xdr:row>
      <xdr:rowOff>178054</xdr:rowOff>
    </xdr:to>
    <xdr:cxnSp macro="">
      <xdr:nvCxnSpPr>
        <xdr:cNvPr id="110" name="直線コネクタ 109"/>
        <xdr:cNvCxnSpPr/>
      </xdr:nvCxnSpPr>
      <xdr:spPr bwMode="auto">
        <a:xfrm>
          <a:off x="5562600" y="61026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223927</xdr:rowOff>
    </xdr:from>
    <xdr:to>
      <xdr:col>29</xdr:col>
      <xdr:colOff>127000</xdr:colOff>
      <xdr:row>35</xdr:row>
      <xdr:rowOff>283781</xdr:rowOff>
    </xdr:to>
    <xdr:cxnSp macro="">
      <xdr:nvCxnSpPr>
        <xdr:cNvPr id="111" name="直線コネクタ 110"/>
        <xdr:cNvCxnSpPr/>
      </xdr:nvCxnSpPr>
      <xdr:spPr bwMode="auto">
        <a:xfrm flipV="1">
          <a:off x="5003800" y="6834277"/>
          <a:ext cx="647700" cy="598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293285</xdr:rowOff>
    </xdr:from>
    <xdr:ext cx="762000" cy="259045"/>
    <xdr:sp macro="" textlink="">
      <xdr:nvSpPr>
        <xdr:cNvPr id="112" name="人口1人当たり決算額の推移平均値テキスト445"/>
        <xdr:cNvSpPr txBox="1"/>
      </xdr:nvSpPr>
      <xdr:spPr>
        <a:xfrm>
          <a:off x="5740400" y="6560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105308</xdr:rowOff>
    </xdr:from>
    <xdr:to>
      <xdr:col>29</xdr:col>
      <xdr:colOff>177800</xdr:colOff>
      <xdr:row>35</xdr:row>
      <xdr:rowOff>206908</xdr:rowOff>
    </xdr:to>
    <xdr:sp macro="" textlink="">
      <xdr:nvSpPr>
        <xdr:cNvPr id="113" name="フローチャート: 判断 112"/>
        <xdr:cNvSpPr/>
      </xdr:nvSpPr>
      <xdr:spPr bwMode="auto">
        <a:xfrm>
          <a:off x="5600700" y="6715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283781</xdr:rowOff>
    </xdr:from>
    <xdr:to>
      <xdr:col>26</xdr:col>
      <xdr:colOff>50800</xdr:colOff>
      <xdr:row>35</xdr:row>
      <xdr:rowOff>315023</xdr:rowOff>
    </xdr:to>
    <xdr:cxnSp macro="">
      <xdr:nvCxnSpPr>
        <xdr:cNvPr id="114" name="直線コネクタ 113"/>
        <xdr:cNvCxnSpPr/>
      </xdr:nvCxnSpPr>
      <xdr:spPr bwMode="auto">
        <a:xfrm flipV="1">
          <a:off x="4305300" y="6894131"/>
          <a:ext cx="698500" cy="312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122796</xdr:rowOff>
    </xdr:from>
    <xdr:to>
      <xdr:col>26</xdr:col>
      <xdr:colOff>101600</xdr:colOff>
      <xdr:row>35</xdr:row>
      <xdr:rowOff>224396</xdr:rowOff>
    </xdr:to>
    <xdr:sp macro="" textlink="">
      <xdr:nvSpPr>
        <xdr:cNvPr id="115" name="フローチャート: 判断 114"/>
        <xdr:cNvSpPr/>
      </xdr:nvSpPr>
      <xdr:spPr bwMode="auto">
        <a:xfrm>
          <a:off x="4953000" y="67331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234573</xdr:rowOff>
    </xdr:from>
    <xdr:ext cx="736600" cy="259045"/>
    <xdr:sp macro="" textlink="">
      <xdr:nvSpPr>
        <xdr:cNvPr id="116" name="テキスト ボックス 115"/>
        <xdr:cNvSpPr txBox="1"/>
      </xdr:nvSpPr>
      <xdr:spPr>
        <a:xfrm>
          <a:off x="4622800" y="6502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315023</xdr:rowOff>
    </xdr:from>
    <xdr:to>
      <xdr:col>22</xdr:col>
      <xdr:colOff>114300</xdr:colOff>
      <xdr:row>35</xdr:row>
      <xdr:rowOff>328740</xdr:rowOff>
    </xdr:to>
    <xdr:cxnSp macro="">
      <xdr:nvCxnSpPr>
        <xdr:cNvPr id="117" name="直線コネクタ 116"/>
        <xdr:cNvCxnSpPr/>
      </xdr:nvCxnSpPr>
      <xdr:spPr bwMode="auto">
        <a:xfrm flipV="1">
          <a:off x="3606800" y="6925373"/>
          <a:ext cx="698500" cy="137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129578</xdr:rowOff>
    </xdr:from>
    <xdr:to>
      <xdr:col>22</xdr:col>
      <xdr:colOff>165100</xdr:colOff>
      <xdr:row>35</xdr:row>
      <xdr:rowOff>231178</xdr:rowOff>
    </xdr:to>
    <xdr:sp macro="" textlink="">
      <xdr:nvSpPr>
        <xdr:cNvPr id="118" name="フローチャート: 判断 117"/>
        <xdr:cNvSpPr/>
      </xdr:nvSpPr>
      <xdr:spPr bwMode="auto">
        <a:xfrm>
          <a:off x="42545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241355</xdr:rowOff>
    </xdr:from>
    <xdr:ext cx="762000" cy="259045"/>
    <xdr:sp macro="" textlink="">
      <xdr:nvSpPr>
        <xdr:cNvPr id="119" name="テキスト ボックス 118"/>
        <xdr:cNvSpPr txBox="1"/>
      </xdr:nvSpPr>
      <xdr:spPr>
        <a:xfrm>
          <a:off x="3924300" y="650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328740</xdr:rowOff>
    </xdr:from>
    <xdr:to>
      <xdr:col>18</xdr:col>
      <xdr:colOff>177800</xdr:colOff>
      <xdr:row>36</xdr:row>
      <xdr:rowOff>28131</xdr:rowOff>
    </xdr:to>
    <xdr:cxnSp macro="">
      <xdr:nvCxnSpPr>
        <xdr:cNvPr id="120" name="直線コネクタ 119"/>
        <xdr:cNvCxnSpPr/>
      </xdr:nvCxnSpPr>
      <xdr:spPr bwMode="auto">
        <a:xfrm flipV="1">
          <a:off x="2908300" y="6939090"/>
          <a:ext cx="698500" cy="422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117463</xdr:rowOff>
    </xdr:from>
    <xdr:to>
      <xdr:col>19</xdr:col>
      <xdr:colOff>38100</xdr:colOff>
      <xdr:row>35</xdr:row>
      <xdr:rowOff>219063</xdr:rowOff>
    </xdr:to>
    <xdr:sp macro="" textlink="">
      <xdr:nvSpPr>
        <xdr:cNvPr id="121" name="フローチャート: 判断 120"/>
        <xdr:cNvSpPr/>
      </xdr:nvSpPr>
      <xdr:spPr bwMode="auto">
        <a:xfrm>
          <a:off x="3556000" y="6727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229240</xdr:rowOff>
    </xdr:from>
    <xdr:ext cx="762000" cy="259045"/>
    <xdr:sp macro="" textlink="">
      <xdr:nvSpPr>
        <xdr:cNvPr id="122" name="テキスト ボックス 121"/>
        <xdr:cNvSpPr txBox="1"/>
      </xdr:nvSpPr>
      <xdr:spPr>
        <a:xfrm>
          <a:off x="3225800" y="6496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113005</xdr:rowOff>
    </xdr:from>
    <xdr:to>
      <xdr:col>15</xdr:col>
      <xdr:colOff>101600</xdr:colOff>
      <xdr:row>35</xdr:row>
      <xdr:rowOff>214605</xdr:rowOff>
    </xdr:to>
    <xdr:sp macro="" textlink="">
      <xdr:nvSpPr>
        <xdr:cNvPr id="123" name="フローチャート: 判断 122"/>
        <xdr:cNvSpPr/>
      </xdr:nvSpPr>
      <xdr:spPr bwMode="auto">
        <a:xfrm>
          <a:off x="2857500" y="67233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224782</xdr:rowOff>
    </xdr:from>
    <xdr:ext cx="762000" cy="259045"/>
    <xdr:sp macro="" textlink="">
      <xdr:nvSpPr>
        <xdr:cNvPr id="124" name="テキスト ボックス 123"/>
        <xdr:cNvSpPr txBox="1"/>
      </xdr:nvSpPr>
      <xdr:spPr>
        <a:xfrm>
          <a:off x="2527300" y="649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173127</xdr:rowOff>
    </xdr:from>
    <xdr:to>
      <xdr:col>29</xdr:col>
      <xdr:colOff>177800</xdr:colOff>
      <xdr:row>35</xdr:row>
      <xdr:rowOff>274727</xdr:rowOff>
    </xdr:to>
    <xdr:sp macro="" textlink="">
      <xdr:nvSpPr>
        <xdr:cNvPr id="130" name="楕円 129"/>
        <xdr:cNvSpPr/>
      </xdr:nvSpPr>
      <xdr:spPr bwMode="auto">
        <a:xfrm>
          <a:off x="5600700" y="67834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145204</xdr:rowOff>
    </xdr:from>
    <xdr:ext cx="762000" cy="259045"/>
    <xdr:sp macro="" textlink="">
      <xdr:nvSpPr>
        <xdr:cNvPr id="131" name="人口1人当たり決算額の推移該当値テキスト445"/>
        <xdr:cNvSpPr txBox="1"/>
      </xdr:nvSpPr>
      <xdr:spPr>
        <a:xfrm>
          <a:off x="5740400" y="6755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232981</xdr:rowOff>
    </xdr:from>
    <xdr:to>
      <xdr:col>26</xdr:col>
      <xdr:colOff>101600</xdr:colOff>
      <xdr:row>35</xdr:row>
      <xdr:rowOff>334581</xdr:rowOff>
    </xdr:to>
    <xdr:sp macro="" textlink="">
      <xdr:nvSpPr>
        <xdr:cNvPr id="132" name="楕円 131"/>
        <xdr:cNvSpPr/>
      </xdr:nvSpPr>
      <xdr:spPr bwMode="auto">
        <a:xfrm>
          <a:off x="4953000" y="68433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319358</xdr:rowOff>
    </xdr:from>
    <xdr:ext cx="736600" cy="259045"/>
    <xdr:sp macro="" textlink="">
      <xdr:nvSpPr>
        <xdr:cNvPr id="133" name="テキスト ボックス 132"/>
        <xdr:cNvSpPr txBox="1"/>
      </xdr:nvSpPr>
      <xdr:spPr>
        <a:xfrm>
          <a:off x="4622800" y="6929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264223</xdr:rowOff>
    </xdr:from>
    <xdr:to>
      <xdr:col>22</xdr:col>
      <xdr:colOff>165100</xdr:colOff>
      <xdr:row>36</xdr:row>
      <xdr:rowOff>22923</xdr:rowOff>
    </xdr:to>
    <xdr:sp macro="" textlink="">
      <xdr:nvSpPr>
        <xdr:cNvPr id="134" name="楕円 133"/>
        <xdr:cNvSpPr/>
      </xdr:nvSpPr>
      <xdr:spPr bwMode="auto">
        <a:xfrm>
          <a:off x="4254500" y="68745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7700</xdr:rowOff>
    </xdr:from>
    <xdr:ext cx="762000" cy="259045"/>
    <xdr:sp macro="" textlink="">
      <xdr:nvSpPr>
        <xdr:cNvPr id="135" name="テキスト ボックス 134"/>
        <xdr:cNvSpPr txBox="1"/>
      </xdr:nvSpPr>
      <xdr:spPr>
        <a:xfrm>
          <a:off x="3924300" y="6960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277940</xdr:rowOff>
    </xdr:from>
    <xdr:to>
      <xdr:col>19</xdr:col>
      <xdr:colOff>38100</xdr:colOff>
      <xdr:row>36</xdr:row>
      <xdr:rowOff>36640</xdr:rowOff>
    </xdr:to>
    <xdr:sp macro="" textlink="">
      <xdr:nvSpPr>
        <xdr:cNvPr id="136" name="楕円 135"/>
        <xdr:cNvSpPr/>
      </xdr:nvSpPr>
      <xdr:spPr bwMode="auto">
        <a:xfrm>
          <a:off x="3556000" y="68882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21417</xdr:rowOff>
    </xdr:from>
    <xdr:ext cx="762000" cy="259045"/>
    <xdr:sp macro="" textlink="">
      <xdr:nvSpPr>
        <xdr:cNvPr id="137" name="テキスト ボックス 136"/>
        <xdr:cNvSpPr txBox="1"/>
      </xdr:nvSpPr>
      <xdr:spPr>
        <a:xfrm>
          <a:off x="3225800" y="6974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320231</xdr:rowOff>
    </xdr:from>
    <xdr:to>
      <xdr:col>15</xdr:col>
      <xdr:colOff>101600</xdr:colOff>
      <xdr:row>36</xdr:row>
      <xdr:rowOff>78931</xdr:rowOff>
    </xdr:to>
    <xdr:sp macro="" textlink="">
      <xdr:nvSpPr>
        <xdr:cNvPr id="138" name="楕円 137"/>
        <xdr:cNvSpPr/>
      </xdr:nvSpPr>
      <xdr:spPr bwMode="auto">
        <a:xfrm>
          <a:off x="2857500" y="69305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63708</xdr:rowOff>
    </xdr:from>
    <xdr:ext cx="762000" cy="259045"/>
    <xdr:sp macro="" textlink="">
      <xdr:nvSpPr>
        <xdr:cNvPr id="139" name="テキスト ボックス 138"/>
        <xdr:cNvSpPr txBox="1"/>
      </xdr:nvSpPr>
      <xdr:spPr>
        <a:xfrm>
          <a:off x="2527300" y="7016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兵庫県明石市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305,404
301,842
49.42
127,828,220
126,526,263
1,041,891
66,050,299
114,484,257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21.0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94502</xdr:rowOff>
    </xdr:from>
    <xdr:to>
      <xdr:col>24</xdr:col>
      <xdr:colOff>62865</xdr:colOff>
      <xdr:row>38</xdr:row>
      <xdr:rowOff>60180</xdr:rowOff>
    </xdr:to>
    <xdr:cxnSp macro="">
      <xdr:nvCxnSpPr>
        <xdr:cNvPr id="58" name="直線コネクタ 57"/>
        <xdr:cNvCxnSpPr/>
      </xdr:nvCxnSpPr>
      <xdr:spPr>
        <a:xfrm flipV="1">
          <a:off x="4633595" y="5238002"/>
          <a:ext cx="1270" cy="133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64007</xdr:rowOff>
    </xdr:from>
    <xdr:ext cx="534377" cy="259045"/>
    <xdr:sp macro="" textlink="">
      <xdr:nvSpPr>
        <xdr:cNvPr id="59" name="人件費最小値テキスト"/>
        <xdr:cNvSpPr txBox="1"/>
      </xdr:nvSpPr>
      <xdr:spPr>
        <a:xfrm>
          <a:off x="4686300" y="657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60180</xdr:rowOff>
    </xdr:from>
    <xdr:to>
      <xdr:col>24</xdr:col>
      <xdr:colOff>152400</xdr:colOff>
      <xdr:row>38</xdr:row>
      <xdr:rowOff>60180</xdr:rowOff>
    </xdr:to>
    <xdr:cxnSp macro="">
      <xdr:nvCxnSpPr>
        <xdr:cNvPr id="60" name="直線コネクタ 59"/>
        <xdr:cNvCxnSpPr/>
      </xdr:nvCxnSpPr>
      <xdr:spPr>
        <a:xfrm>
          <a:off x="4546600" y="657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41179</xdr:rowOff>
    </xdr:from>
    <xdr:ext cx="534377" cy="259045"/>
    <xdr:sp macro="" textlink="">
      <xdr:nvSpPr>
        <xdr:cNvPr id="61" name="人件費最大値テキスト"/>
        <xdr:cNvSpPr txBox="1"/>
      </xdr:nvSpPr>
      <xdr:spPr>
        <a:xfrm>
          <a:off x="4686300" y="501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94502</xdr:rowOff>
    </xdr:from>
    <xdr:to>
      <xdr:col>24</xdr:col>
      <xdr:colOff>152400</xdr:colOff>
      <xdr:row>30</xdr:row>
      <xdr:rowOff>94502</xdr:rowOff>
    </xdr:to>
    <xdr:cxnSp macro="">
      <xdr:nvCxnSpPr>
        <xdr:cNvPr id="62" name="直線コネクタ 61"/>
        <xdr:cNvCxnSpPr/>
      </xdr:nvCxnSpPr>
      <xdr:spPr>
        <a:xfrm>
          <a:off x="4546600" y="5238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51297</xdr:rowOff>
    </xdr:from>
    <xdr:to>
      <xdr:col>24</xdr:col>
      <xdr:colOff>63500</xdr:colOff>
      <xdr:row>34</xdr:row>
      <xdr:rowOff>59951</xdr:rowOff>
    </xdr:to>
    <xdr:cxnSp macro="">
      <xdr:nvCxnSpPr>
        <xdr:cNvPr id="63" name="直線コネクタ 62"/>
        <xdr:cNvCxnSpPr/>
      </xdr:nvCxnSpPr>
      <xdr:spPr>
        <a:xfrm flipV="1">
          <a:off x="3797300" y="5880597"/>
          <a:ext cx="838200" cy="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113994</xdr:rowOff>
    </xdr:from>
    <xdr:ext cx="534377" cy="259045"/>
    <xdr:sp macro="" textlink="">
      <xdr:nvSpPr>
        <xdr:cNvPr id="64" name="人件費平均値テキスト"/>
        <xdr:cNvSpPr txBox="1"/>
      </xdr:nvSpPr>
      <xdr:spPr>
        <a:xfrm>
          <a:off x="4686300" y="5943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135567</xdr:rowOff>
    </xdr:from>
    <xdr:to>
      <xdr:col>24</xdr:col>
      <xdr:colOff>114300</xdr:colOff>
      <xdr:row>35</xdr:row>
      <xdr:rowOff>65717</xdr:rowOff>
    </xdr:to>
    <xdr:sp macro="" textlink="">
      <xdr:nvSpPr>
        <xdr:cNvPr id="65" name="フローチャート: 判断 64"/>
        <xdr:cNvSpPr/>
      </xdr:nvSpPr>
      <xdr:spPr>
        <a:xfrm>
          <a:off x="4584700" y="596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59951</xdr:rowOff>
    </xdr:from>
    <xdr:to>
      <xdr:col>19</xdr:col>
      <xdr:colOff>177800</xdr:colOff>
      <xdr:row>34</xdr:row>
      <xdr:rowOff>82158</xdr:rowOff>
    </xdr:to>
    <xdr:cxnSp macro="">
      <xdr:nvCxnSpPr>
        <xdr:cNvPr id="66" name="直線コネクタ 65"/>
        <xdr:cNvCxnSpPr/>
      </xdr:nvCxnSpPr>
      <xdr:spPr>
        <a:xfrm flipV="1">
          <a:off x="2908300" y="5889251"/>
          <a:ext cx="889000" cy="2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156076</xdr:rowOff>
    </xdr:from>
    <xdr:to>
      <xdr:col>20</xdr:col>
      <xdr:colOff>38100</xdr:colOff>
      <xdr:row>35</xdr:row>
      <xdr:rowOff>86226</xdr:rowOff>
    </xdr:to>
    <xdr:sp macro="" textlink="">
      <xdr:nvSpPr>
        <xdr:cNvPr id="67" name="フローチャート: 判断 66"/>
        <xdr:cNvSpPr/>
      </xdr:nvSpPr>
      <xdr:spPr>
        <a:xfrm>
          <a:off x="3746500" y="598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77353</xdr:rowOff>
    </xdr:from>
    <xdr:ext cx="534377" cy="259045"/>
    <xdr:sp macro="" textlink="">
      <xdr:nvSpPr>
        <xdr:cNvPr id="68" name="テキスト ボックス 67"/>
        <xdr:cNvSpPr txBox="1"/>
      </xdr:nvSpPr>
      <xdr:spPr>
        <a:xfrm>
          <a:off x="3530111" y="6078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82158</xdr:rowOff>
    </xdr:from>
    <xdr:to>
      <xdr:col>15</xdr:col>
      <xdr:colOff>50800</xdr:colOff>
      <xdr:row>36</xdr:row>
      <xdr:rowOff>6230</xdr:rowOff>
    </xdr:to>
    <xdr:cxnSp macro="">
      <xdr:nvCxnSpPr>
        <xdr:cNvPr id="69" name="直線コネクタ 68"/>
        <xdr:cNvCxnSpPr/>
      </xdr:nvCxnSpPr>
      <xdr:spPr>
        <a:xfrm flipV="1">
          <a:off x="2019300" y="5911458"/>
          <a:ext cx="889000" cy="26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6767</xdr:rowOff>
    </xdr:from>
    <xdr:to>
      <xdr:col>15</xdr:col>
      <xdr:colOff>101600</xdr:colOff>
      <xdr:row>35</xdr:row>
      <xdr:rowOff>108367</xdr:rowOff>
    </xdr:to>
    <xdr:sp macro="" textlink="">
      <xdr:nvSpPr>
        <xdr:cNvPr id="70" name="フローチャート: 判断 69"/>
        <xdr:cNvSpPr/>
      </xdr:nvSpPr>
      <xdr:spPr>
        <a:xfrm>
          <a:off x="2857500" y="600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99494</xdr:rowOff>
    </xdr:from>
    <xdr:ext cx="534377" cy="259045"/>
    <xdr:sp macro="" textlink="">
      <xdr:nvSpPr>
        <xdr:cNvPr id="71" name="テキスト ボックス 70"/>
        <xdr:cNvSpPr txBox="1"/>
      </xdr:nvSpPr>
      <xdr:spPr>
        <a:xfrm>
          <a:off x="2641111" y="6100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6230</xdr:rowOff>
    </xdr:from>
    <xdr:to>
      <xdr:col>10</xdr:col>
      <xdr:colOff>114300</xdr:colOff>
      <xdr:row>36</xdr:row>
      <xdr:rowOff>8712</xdr:rowOff>
    </xdr:to>
    <xdr:cxnSp macro="">
      <xdr:nvCxnSpPr>
        <xdr:cNvPr id="72" name="直線コネクタ 71"/>
        <xdr:cNvCxnSpPr/>
      </xdr:nvCxnSpPr>
      <xdr:spPr>
        <a:xfrm flipV="1">
          <a:off x="1130300" y="6178430"/>
          <a:ext cx="889000" cy="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143666</xdr:rowOff>
    </xdr:from>
    <xdr:to>
      <xdr:col>10</xdr:col>
      <xdr:colOff>165100</xdr:colOff>
      <xdr:row>36</xdr:row>
      <xdr:rowOff>73816</xdr:rowOff>
    </xdr:to>
    <xdr:sp macro="" textlink="">
      <xdr:nvSpPr>
        <xdr:cNvPr id="73" name="フローチャート: 判断 72"/>
        <xdr:cNvSpPr/>
      </xdr:nvSpPr>
      <xdr:spPr>
        <a:xfrm>
          <a:off x="1968500" y="61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64943</xdr:rowOff>
    </xdr:from>
    <xdr:ext cx="534377" cy="259045"/>
    <xdr:sp macro="" textlink="">
      <xdr:nvSpPr>
        <xdr:cNvPr id="74" name="テキスト ボックス 73"/>
        <xdr:cNvSpPr txBox="1"/>
      </xdr:nvSpPr>
      <xdr:spPr>
        <a:xfrm>
          <a:off x="1752111" y="6237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148565</xdr:rowOff>
    </xdr:from>
    <xdr:to>
      <xdr:col>6</xdr:col>
      <xdr:colOff>38100</xdr:colOff>
      <xdr:row>36</xdr:row>
      <xdr:rowOff>78715</xdr:rowOff>
    </xdr:to>
    <xdr:sp macro="" textlink="">
      <xdr:nvSpPr>
        <xdr:cNvPr id="75" name="フローチャート: 判断 74"/>
        <xdr:cNvSpPr/>
      </xdr:nvSpPr>
      <xdr:spPr>
        <a:xfrm>
          <a:off x="1079500" y="614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69842</xdr:rowOff>
    </xdr:from>
    <xdr:ext cx="534377" cy="259045"/>
    <xdr:sp macro="" textlink="">
      <xdr:nvSpPr>
        <xdr:cNvPr id="76" name="テキスト ボックス 75"/>
        <xdr:cNvSpPr txBox="1"/>
      </xdr:nvSpPr>
      <xdr:spPr>
        <a:xfrm>
          <a:off x="863111" y="624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497</xdr:rowOff>
    </xdr:from>
    <xdr:to>
      <xdr:col>24</xdr:col>
      <xdr:colOff>114300</xdr:colOff>
      <xdr:row>34</xdr:row>
      <xdr:rowOff>102097</xdr:rowOff>
    </xdr:to>
    <xdr:sp macro="" textlink="">
      <xdr:nvSpPr>
        <xdr:cNvPr id="82" name="楕円 81"/>
        <xdr:cNvSpPr/>
      </xdr:nvSpPr>
      <xdr:spPr>
        <a:xfrm>
          <a:off x="4584700" y="5829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23374</xdr:rowOff>
    </xdr:from>
    <xdr:ext cx="534377" cy="259045"/>
    <xdr:sp macro="" textlink="">
      <xdr:nvSpPr>
        <xdr:cNvPr id="83" name="人件費該当値テキスト"/>
        <xdr:cNvSpPr txBox="1"/>
      </xdr:nvSpPr>
      <xdr:spPr>
        <a:xfrm>
          <a:off x="4686300" y="5681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9151</xdr:rowOff>
    </xdr:from>
    <xdr:to>
      <xdr:col>20</xdr:col>
      <xdr:colOff>38100</xdr:colOff>
      <xdr:row>34</xdr:row>
      <xdr:rowOff>110751</xdr:rowOff>
    </xdr:to>
    <xdr:sp macro="" textlink="">
      <xdr:nvSpPr>
        <xdr:cNvPr id="84" name="楕円 83"/>
        <xdr:cNvSpPr/>
      </xdr:nvSpPr>
      <xdr:spPr>
        <a:xfrm>
          <a:off x="3746500" y="583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127278</xdr:rowOff>
    </xdr:from>
    <xdr:ext cx="534377" cy="259045"/>
    <xdr:sp macro="" textlink="">
      <xdr:nvSpPr>
        <xdr:cNvPr id="85" name="テキスト ボックス 84"/>
        <xdr:cNvSpPr txBox="1"/>
      </xdr:nvSpPr>
      <xdr:spPr>
        <a:xfrm>
          <a:off x="3530111" y="5613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31358</xdr:rowOff>
    </xdr:from>
    <xdr:to>
      <xdr:col>15</xdr:col>
      <xdr:colOff>101600</xdr:colOff>
      <xdr:row>34</xdr:row>
      <xdr:rowOff>132958</xdr:rowOff>
    </xdr:to>
    <xdr:sp macro="" textlink="">
      <xdr:nvSpPr>
        <xdr:cNvPr id="86" name="楕円 85"/>
        <xdr:cNvSpPr/>
      </xdr:nvSpPr>
      <xdr:spPr>
        <a:xfrm>
          <a:off x="2857500" y="586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149485</xdr:rowOff>
    </xdr:from>
    <xdr:ext cx="534377" cy="259045"/>
    <xdr:sp macro="" textlink="">
      <xdr:nvSpPr>
        <xdr:cNvPr id="87" name="テキスト ボックス 86"/>
        <xdr:cNvSpPr txBox="1"/>
      </xdr:nvSpPr>
      <xdr:spPr>
        <a:xfrm>
          <a:off x="2641111" y="563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126880</xdr:rowOff>
    </xdr:from>
    <xdr:to>
      <xdr:col>10</xdr:col>
      <xdr:colOff>165100</xdr:colOff>
      <xdr:row>36</xdr:row>
      <xdr:rowOff>57030</xdr:rowOff>
    </xdr:to>
    <xdr:sp macro="" textlink="">
      <xdr:nvSpPr>
        <xdr:cNvPr id="88" name="楕円 87"/>
        <xdr:cNvSpPr/>
      </xdr:nvSpPr>
      <xdr:spPr>
        <a:xfrm>
          <a:off x="1968500" y="612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73557</xdr:rowOff>
    </xdr:from>
    <xdr:ext cx="534377" cy="259045"/>
    <xdr:sp macro="" textlink="">
      <xdr:nvSpPr>
        <xdr:cNvPr id="89" name="テキスト ボックス 88"/>
        <xdr:cNvSpPr txBox="1"/>
      </xdr:nvSpPr>
      <xdr:spPr>
        <a:xfrm>
          <a:off x="1752111" y="5902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129362</xdr:rowOff>
    </xdr:from>
    <xdr:to>
      <xdr:col>6</xdr:col>
      <xdr:colOff>38100</xdr:colOff>
      <xdr:row>36</xdr:row>
      <xdr:rowOff>59512</xdr:rowOff>
    </xdr:to>
    <xdr:sp macro="" textlink="">
      <xdr:nvSpPr>
        <xdr:cNvPr id="90" name="楕円 89"/>
        <xdr:cNvSpPr/>
      </xdr:nvSpPr>
      <xdr:spPr>
        <a:xfrm>
          <a:off x="1079500" y="61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76039</xdr:rowOff>
    </xdr:from>
    <xdr:ext cx="534377" cy="259045"/>
    <xdr:sp macro="" textlink="">
      <xdr:nvSpPr>
        <xdr:cNvPr id="91" name="テキスト ボックス 90"/>
        <xdr:cNvSpPr txBox="1"/>
      </xdr:nvSpPr>
      <xdr:spPr>
        <a:xfrm>
          <a:off x="863111" y="5905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581</xdr:rowOff>
    </xdr:from>
    <xdr:to>
      <xdr:col>24</xdr:col>
      <xdr:colOff>62865</xdr:colOff>
      <xdr:row>57</xdr:row>
      <xdr:rowOff>91270</xdr:rowOff>
    </xdr:to>
    <xdr:cxnSp macro="">
      <xdr:nvCxnSpPr>
        <xdr:cNvPr id="118" name="直線コネクタ 117"/>
        <xdr:cNvCxnSpPr/>
      </xdr:nvCxnSpPr>
      <xdr:spPr>
        <a:xfrm flipV="1">
          <a:off x="4633595" y="8573081"/>
          <a:ext cx="1270" cy="1290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95097</xdr:rowOff>
    </xdr:from>
    <xdr:ext cx="534377" cy="259045"/>
    <xdr:sp macro="" textlink="">
      <xdr:nvSpPr>
        <xdr:cNvPr id="119" name="物件費最小値テキスト"/>
        <xdr:cNvSpPr txBox="1"/>
      </xdr:nvSpPr>
      <xdr:spPr>
        <a:xfrm>
          <a:off x="4686300" y="9867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91270</xdr:rowOff>
    </xdr:from>
    <xdr:to>
      <xdr:col>24</xdr:col>
      <xdr:colOff>152400</xdr:colOff>
      <xdr:row>57</xdr:row>
      <xdr:rowOff>91270</xdr:rowOff>
    </xdr:to>
    <xdr:cxnSp macro="">
      <xdr:nvCxnSpPr>
        <xdr:cNvPr id="120" name="直線コネクタ 119"/>
        <xdr:cNvCxnSpPr/>
      </xdr:nvCxnSpPr>
      <xdr:spPr>
        <a:xfrm>
          <a:off x="4546600" y="9863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118708</xdr:rowOff>
    </xdr:from>
    <xdr:ext cx="534377" cy="259045"/>
    <xdr:sp macro="" textlink="">
      <xdr:nvSpPr>
        <xdr:cNvPr id="121" name="物件費最大値テキスト"/>
        <xdr:cNvSpPr txBox="1"/>
      </xdr:nvSpPr>
      <xdr:spPr>
        <a:xfrm>
          <a:off x="4686300" y="834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581</xdr:rowOff>
    </xdr:from>
    <xdr:to>
      <xdr:col>24</xdr:col>
      <xdr:colOff>152400</xdr:colOff>
      <xdr:row>50</xdr:row>
      <xdr:rowOff>581</xdr:rowOff>
    </xdr:to>
    <xdr:cxnSp macro="">
      <xdr:nvCxnSpPr>
        <xdr:cNvPr id="122" name="直線コネクタ 121"/>
        <xdr:cNvCxnSpPr/>
      </xdr:nvCxnSpPr>
      <xdr:spPr>
        <a:xfrm>
          <a:off x="4546600" y="8573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18640</xdr:rowOff>
    </xdr:from>
    <xdr:to>
      <xdr:col>24</xdr:col>
      <xdr:colOff>63500</xdr:colOff>
      <xdr:row>56</xdr:row>
      <xdr:rowOff>62531</xdr:rowOff>
    </xdr:to>
    <xdr:cxnSp macro="">
      <xdr:nvCxnSpPr>
        <xdr:cNvPr id="123" name="直線コネクタ 122"/>
        <xdr:cNvCxnSpPr/>
      </xdr:nvCxnSpPr>
      <xdr:spPr>
        <a:xfrm flipV="1">
          <a:off x="3797300" y="9619840"/>
          <a:ext cx="838200" cy="4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74515</xdr:rowOff>
    </xdr:from>
    <xdr:ext cx="534377" cy="259045"/>
    <xdr:sp macro="" textlink="">
      <xdr:nvSpPr>
        <xdr:cNvPr id="124" name="物件費平均値テキスト"/>
        <xdr:cNvSpPr txBox="1"/>
      </xdr:nvSpPr>
      <xdr:spPr>
        <a:xfrm>
          <a:off x="4686300" y="9161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51638</xdr:rowOff>
    </xdr:from>
    <xdr:to>
      <xdr:col>24</xdr:col>
      <xdr:colOff>114300</xdr:colOff>
      <xdr:row>54</xdr:row>
      <xdr:rowOff>153238</xdr:rowOff>
    </xdr:to>
    <xdr:sp macro="" textlink="">
      <xdr:nvSpPr>
        <xdr:cNvPr id="125" name="フローチャート: 判断 124"/>
        <xdr:cNvSpPr/>
      </xdr:nvSpPr>
      <xdr:spPr>
        <a:xfrm>
          <a:off x="4584700" y="9309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62531</xdr:rowOff>
    </xdr:from>
    <xdr:to>
      <xdr:col>19</xdr:col>
      <xdr:colOff>177800</xdr:colOff>
      <xdr:row>58</xdr:row>
      <xdr:rowOff>127453</xdr:rowOff>
    </xdr:to>
    <xdr:cxnSp macro="">
      <xdr:nvCxnSpPr>
        <xdr:cNvPr id="126" name="直線コネクタ 125"/>
        <xdr:cNvCxnSpPr/>
      </xdr:nvCxnSpPr>
      <xdr:spPr>
        <a:xfrm flipV="1">
          <a:off x="2908300" y="9663731"/>
          <a:ext cx="889000" cy="407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19732</xdr:rowOff>
    </xdr:from>
    <xdr:to>
      <xdr:col>20</xdr:col>
      <xdr:colOff>38100</xdr:colOff>
      <xdr:row>55</xdr:row>
      <xdr:rowOff>121332</xdr:rowOff>
    </xdr:to>
    <xdr:sp macro="" textlink="">
      <xdr:nvSpPr>
        <xdr:cNvPr id="127" name="フローチャート: 判断 126"/>
        <xdr:cNvSpPr/>
      </xdr:nvSpPr>
      <xdr:spPr>
        <a:xfrm>
          <a:off x="3746500" y="944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137859</xdr:rowOff>
    </xdr:from>
    <xdr:ext cx="534377" cy="259045"/>
    <xdr:sp macro="" textlink="">
      <xdr:nvSpPr>
        <xdr:cNvPr id="128" name="テキスト ボックス 127"/>
        <xdr:cNvSpPr txBox="1"/>
      </xdr:nvSpPr>
      <xdr:spPr>
        <a:xfrm>
          <a:off x="3530111" y="922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29090</xdr:rowOff>
    </xdr:from>
    <xdr:to>
      <xdr:col>15</xdr:col>
      <xdr:colOff>50800</xdr:colOff>
      <xdr:row>58</xdr:row>
      <xdr:rowOff>127453</xdr:rowOff>
    </xdr:to>
    <xdr:cxnSp macro="">
      <xdr:nvCxnSpPr>
        <xdr:cNvPr id="129" name="直線コネクタ 128"/>
        <xdr:cNvCxnSpPr/>
      </xdr:nvCxnSpPr>
      <xdr:spPr>
        <a:xfrm>
          <a:off x="2019300" y="9973190"/>
          <a:ext cx="889000" cy="98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81389</xdr:rowOff>
    </xdr:from>
    <xdr:to>
      <xdr:col>15</xdr:col>
      <xdr:colOff>101600</xdr:colOff>
      <xdr:row>57</xdr:row>
      <xdr:rowOff>11539</xdr:rowOff>
    </xdr:to>
    <xdr:sp macro="" textlink="">
      <xdr:nvSpPr>
        <xdr:cNvPr id="130" name="フローチャート: 判断 129"/>
        <xdr:cNvSpPr/>
      </xdr:nvSpPr>
      <xdr:spPr>
        <a:xfrm>
          <a:off x="2857500" y="968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28066</xdr:rowOff>
    </xdr:from>
    <xdr:ext cx="534377" cy="259045"/>
    <xdr:sp macro="" textlink="">
      <xdr:nvSpPr>
        <xdr:cNvPr id="131" name="テキスト ボックス 130"/>
        <xdr:cNvSpPr txBox="1"/>
      </xdr:nvSpPr>
      <xdr:spPr>
        <a:xfrm>
          <a:off x="2641111" y="945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29090</xdr:rowOff>
    </xdr:from>
    <xdr:to>
      <xdr:col>10</xdr:col>
      <xdr:colOff>114300</xdr:colOff>
      <xdr:row>58</xdr:row>
      <xdr:rowOff>109296</xdr:rowOff>
    </xdr:to>
    <xdr:cxnSp macro="">
      <xdr:nvCxnSpPr>
        <xdr:cNvPr id="132" name="直線コネクタ 131"/>
        <xdr:cNvCxnSpPr/>
      </xdr:nvCxnSpPr>
      <xdr:spPr>
        <a:xfrm flipV="1">
          <a:off x="1130300" y="9973190"/>
          <a:ext cx="889000" cy="80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11699</xdr:rowOff>
    </xdr:from>
    <xdr:to>
      <xdr:col>10</xdr:col>
      <xdr:colOff>165100</xdr:colOff>
      <xdr:row>57</xdr:row>
      <xdr:rowOff>113299</xdr:rowOff>
    </xdr:to>
    <xdr:sp macro="" textlink="">
      <xdr:nvSpPr>
        <xdr:cNvPr id="133" name="フローチャート: 判断 132"/>
        <xdr:cNvSpPr/>
      </xdr:nvSpPr>
      <xdr:spPr>
        <a:xfrm>
          <a:off x="1968500" y="978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129826</xdr:rowOff>
    </xdr:from>
    <xdr:ext cx="534377" cy="259045"/>
    <xdr:sp macro="" textlink="">
      <xdr:nvSpPr>
        <xdr:cNvPr id="134" name="テキスト ボックス 133"/>
        <xdr:cNvSpPr txBox="1"/>
      </xdr:nvSpPr>
      <xdr:spPr>
        <a:xfrm>
          <a:off x="1752111" y="955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82271</xdr:rowOff>
    </xdr:from>
    <xdr:to>
      <xdr:col>6</xdr:col>
      <xdr:colOff>38100</xdr:colOff>
      <xdr:row>58</xdr:row>
      <xdr:rowOff>12421</xdr:rowOff>
    </xdr:to>
    <xdr:sp macro="" textlink="">
      <xdr:nvSpPr>
        <xdr:cNvPr id="135" name="フローチャート: 判断 134"/>
        <xdr:cNvSpPr/>
      </xdr:nvSpPr>
      <xdr:spPr>
        <a:xfrm>
          <a:off x="1079500" y="9854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28948</xdr:rowOff>
    </xdr:from>
    <xdr:ext cx="534377" cy="259045"/>
    <xdr:sp macro="" textlink="">
      <xdr:nvSpPr>
        <xdr:cNvPr id="136" name="テキスト ボックス 135"/>
        <xdr:cNvSpPr txBox="1"/>
      </xdr:nvSpPr>
      <xdr:spPr>
        <a:xfrm>
          <a:off x="863111" y="9630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139290</xdr:rowOff>
    </xdr:from>
    <xdr:to>
      <xdr:col>24</xdr:col>
      <xdr:colOff>114300</xdr:colOff>
      <xdr:row>56</xdr:row>
      <xdr:rowOff>69440</xdr:rowOff>
    </xdr:to>
    <xdr:sp macro="" textlink="">
      <xdr:nvSpPr>
        <xdr:cNvPr id="142" name="楕円 141"/>
        <xdr:cNvSpPr/>
      </xdr:nvSpPr>
      <xdr:spPr>
        <a:xfrm>
          <a:off x="4584700" y="956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117717</xdr:rowOff>
    </xdr:from>
    <xdr:ext cx="534377" cy="259045"/>
    <xdr:sp macro="" textlink="">
      <xdr:nvSpPr>
        <xdr:cNvPr id="143" name="物件費該当値テキスト"/>
        <xdr:cNvSpPr txBox="1"/>
      </xdr:nvSpPr>
      <xdr:spPr>
        <a:xfrm>
          <a:off x="4686300" y="9547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11731</xdr:rowOff>
    </xdr:from>
    <xdr:to>
      <xdr:col>20</xdr:col>
      <xdr:colOff>38100</xdr:colOff>
      <xdr:row>56</xdr:row>
      <xdr:rowOff>113331</xdr:rowOff>
    </xdr:to>
    <xdr:sp macro="" textlink="">
      <xdr:nvSpPr>
        <xdr:cNvPr id="144" name="楕円 143"/>
        <xdr:cNvSpPr/>
      </xdr:nvSpPr>
      <xdr:spPr>
        <a:xfrm>
          <a:off x="3746500" y="961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104458</xdr:rowOff>
    </xdr:from>
    <xdr:ext cx="534377" cy="259045"/>
    <xdr:sp macro="" textlink="">
      <xdr:nvSpPr>
        <xdr:cNvPr id="145" name="テキスト ボックス 144"/>
        <xdr:cNvSpPr txBox="1"/>
      </xdr:nvSpPr>
      <xdr:spPr>
        <a:xfrm>
          <a:off x="3530111" y="9705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76653</xdr:rowOff>
    </xdr:from>
    <xdr:to>
      <xdr:col>15</xdr:col>
      <xdr:colOff>101600</xdr:colOff>
      <xdr:row>59</xdr:row>
      <xdr:rowOff>6803</xdr:rowOff>
    </xdr:to>
    <xdr:sp macro="" textlink="">
      <xdr:nvSpPr>
        <xdr:cNvPr id="146" name="楕円 145"/>
        <xdr:cNvSpPr/>
      </xdr:nvSpPr>
      <xdr:spPr>
        <a:xfrm>
          <a:off x="2857500" y="1002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169380</xdr:rowOff>
    </xdr:from>
    <xdr:ext cx="534377" cy="259045"/>
    <xdr:sp macro="" textlink="">
      <xdr:nvSpPr>
        <xdr:cNvPr id="147" name="テキスト ボックス 146"/>
        <xdr:cNvSpPr txBox="1"/>
      </xdr:nvSpPr>
      <xdr:spPr>
        <a:xfrm>
          <a:off x="2641111" y="10113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149740</xdr:rowOff>
    </xdr:from>
    <xdr:to>
      <xdr:col>10</xdr:col>
      <xdr:colOff>165100</xdr:colOff>
      <xdr:row>58</xdr:row>
      <xdr:rowOff>79890</xdr:rowOff>
    </xdr:to>
    <xdr:sp macro="" textlink="">
      <xdr:nvSpPr>
        <xdr:cNvPr id="148" name="楕円 147"/>
        <xdr:cNvSpPr/>
      </xdr:nvSpPr>
      <xdr:spPr>
        <a:xfrm>
          <a:off x="1968500" y="992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71017</xdr:rowOff>
    </xdr:from>
    <xdr:ext cx="534377" cy="259045"/>
    <xdr:sp macro="" textlink="">
      <xdr:nvSpPr>
        <xdr:cNvPr id="149" name="テキスト ボックス 148"/>
        <xdr:cNvSpPr txBox="1"/>
      </xdr:nvSpPr>
      <xdr:spPr>
        <a:xfrm>
          <a:off x="1752111" y="10015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58496</xdr:rowOff>
    </xdr:from>
    <xdr:to>
      <xdr:col>6</xdr:col>
      <xdr:colOff>38100</xdr:colOff>
      <xdr:row>58</xdr:row>
      <xdr:rowOff>160096</xdr:rowOff>
    </xdr:to>
    <xdr:sp macro="" textlink="">
      <xdr:nvSpPr>
        <xdr:cNvPr id="150" name="楕円 149"/>
        <xdr:cNvSpPr/>
      </xdr:nvSpPr>
      <xdr:spPr>
        <a:xfrm>
          <a:off x="1079500" y="10002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151223</xdr:rowOff>
    </xdr:from>
    <xdr:ext cx="534377" cy="259045"/>
    <xdr:sp macro="" textlink="">
      <xdr:nvSpPr>
        <xdr:cNvPr id="151" name="テキスト ボックス 150"/>
        <xdr:cNvSpPr txBox="1"/>
      </xdr:nvSpPr>
      <xdr:spPr>
        <a:xfrm>
          <a:off x="863111" y="1009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2" name="直線コネクタ 161"/>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3" name="テキスト ボックス 162"/>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7" name="テキスト ボックス 166"/>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135642</xdr:rowOff>
    </xdr:from>
    <xdr:to>
      <xdr:col>24</xdr:col>
      <xdr:colOff>62865</xdr:colOff>
      <xdr:row>78</xdr:row>
      <xdr:rowOff>9398</xdr:rowOff>
    </xdr:to>
    <xdr:cxnSp macro="">
      <xdr:nvCxnSpPr>
        <xdr:cNvPr id="171" name="直線コネクタ 170"/>
        <xdr:cNvCxnSpPr/>
      </xdr:nvCxnSpPr>
      <xdr:spPr>
        <a:xfrm flipV="1">
          <a:off x="4633595" y="12137142"/>
          <a:ext cx="1270" cy="1245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13225</xdr:rowOff>
    </xdr:from>
    <xdr:ext cx="378565" cy="259045"/>
    <xdr:sp macro="" textlink="">
      <xdr:nvSpPr>
        <xdr:cNvPr id="172" name="維持補修費最小値テキスト"/>
        <xdr:cNvSpPr txBox="1"/>
      </xdr:nvSpPr>
      <xdr:spPr>
        <a:xfrm>
          <a:off x="4686300" y="13386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9398</xdr:rowOff>
    </xdr:from>
    <xdr:to>
      <xdr:col>24</xdr:col>
      <xdr:colOff>152400</xdr:colOff>
      <xdr:row>78</xdr:row>
      <xdr:rowOff>9398</xdr:rowOff>
    </xdr:to>
    <xdr:cxnSp macro="">
      <xdr:nvCxnSpPr>
        <xdr:cNvPr id="173" name="直線コネクタ 172"/>
        <xdr:cNvCxnSpPr/>
      </xdr:nvCxnSpPr>
      <xdr:spPr>
        <a:xfrm>
          <a:off x="4546600" y="1338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82319</xdr:rowOff>
    </xdr:from>
    <xdr:ext cx="534377" cy="259045"/>
    <xdr:sp macro="" textlink="">
      <xdr:nvSpPr>
        <xdr:cNvPr id="174" name="維持補修費最大値テキスト"/>
        <xdr:cNvSpPr txBox="1"/>
      </xdr:nvSpPr>
      <xdr:spPr>
        <a:xfrm>
          <a:off x="4686300" y="1191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135642</xdr:rowOff>
    </xdr:from>
    <xdr:to>
      <xdr:col>24</xdr:col>
      <xdr:colOff>152400</xdr:colOff>
      <xdr:row>70</xdr:row>
      <xdr:rowOff>135642</xdr:rowOff>
    </xdr:to>
    <xdr:cxnSp macro="">
      <xdr:nvCxnSpPr>
        <xdr:cNvPr id="175" name="直線コネクタ 174"/>
        <xdr:cNvCxnSpPr/>
      </xdr:nvCxnSpPr>
      <xdr:spPr>
        <a:xfrm>
          <a:off x="4546600" y="12137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143701</xdr:rowOff>
    </xdr:from>
    <xdr:to>
      <xdr:col>24</xdr:col>
      <xdr:colOff>63500</xdr:colOff>
      <xdr:row>75</xdr:row>
      <xdr:rowOff>145986</xdr:rowOff>
    </xdr:to>
    <xdr:cxnSp macro="">
      <xdr:nvCxnSpPr>
        <xdr:cNvPr id="176" name="直線コネクタ 175"/>
        <xdr:cNvCxnSpPr/>
      </xdr:nvCxnSpPr>
      <xdr:spPr>
        <a:xfrm>
          <a:off x="3797300" y="13002451"/>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14121</xdr:rowOff>
    </xdr:from>
    <xdr:ext cx="469744" cy="259045"/>
    <xdr:sp macro="" textlink="">
      <xdr:nvSpPr>
        <xdr:cNvPr id="177" name="維持補修費平均値テキスト"/>
        <xdr:cNvSpPr txBox="1"/>
      </xdr:nvSpPr>
      <xdr:spPr>
        <a:xfrm>
          <a:off x="4686300" y="130443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35694</xdr:rowOff>
    </xdr:from>
    <xdr:to>
      <xdr:col>24</xdr:col>
      <xdr:colOff>114300</xdr:colOff>
      <xdr:row>76</xdr:row>
      <xdr:rowOff>137294</xdr:rowOff>
    </xdr:to>
    <xdr:sp macro="" textlink="">
      <xdr:nvSpPr>
        <xdr:cNvPr id="178" name="フローチャート: 判断 177"/>
        <xdr:cNvSpPr/>
      </xdr:nvSpPr>
      <xdr:spPr>
        <a:xfrm>
          <a:off x="4584700" y="1306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139529</xdr:rowOff>
    </xdr:from>
    <xdr:to>
      <xdr:col>19</xdr:col>
      <xdr:colOff>177800</xdr:colOff>
      <xdr:row>75</xdr:row>
      <xdr:rowOff>143701</xdr:rowOff>
    </xdr:to>
    <xdr:cxnSp macro="">
      <xdr:nvCxnSpPr>
        <xdr:cNvPr id="179" name="直線コネクタ 178"/>
        <xdr:cNvCxnSpPr/>
      </xdr:nvCxnSpPr>
      <xdr:spPr>
        <a:xfrm>
          <a:off x="2908300" y="12998279"/>
          <a:ext cx="889000" cy="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27178</xdr:rowOff>
    </xdr:from>
    <xdr:to>
      <xdr:col>20</xdr:col>
      <xdr:colOff>38100</xdr:colOff>
      <xdr:row>76</xdr:row>
      <xdr:rowOff>128778</xdr:rowOff>
    </xdr:to>
    <xdr:sp macro="" textlink="">
      <xdr:nvSpPr>
        <xdr:cNvPr id="180" name="フローチャート: 判断 179"/>
        <xdr:cNvSpPr/>
      </xdr:nvSpPr>
      <xdr:spPr>
        <a:xfrm>
          <a:off x="3746500" y="1305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119905</xdr:rowOff>
    </xdr:from>
    <xdr:ext cx="469744" cy="259045"/>
    <xdr:sp macro="" textlink="">
      <xdr:nvSpPr>
        <xdr:cNvPr id="181" name="テキスト ボックス 180"/>
        <xdr:cNvSpPr txBox="1"/>
      </xdr:nvSpPr>
      <xdr:spPr>
        <a:xfrm>
          <a:off x="3562428" y="1315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139529</xdr:rowOff>
    </xdr:from>
    <xdr:to>
      <xdr:col>15</xdr:col>
      <xdr:colOff>50800</xdr:colOff>
      <xdr:row>76</xdr:row>
      <xdr:rowOff>4369</xdr:rowOff>
    </xdr:to>
    <xdr:cxnSp macro="">
      <xdr:nvCxnSpPr>
        <xdr:cNvPr id="182" name="直線コネクタ 181"/>
        <xdr:cNvCxnSpPr/>
      </xdr:nvCxnSpPr>
      <xdr:spPr>
        <a:xfrm flipV="1">
          <a:off x="2019300" y="12998279"/>
          <a:ext cx="889000" cy="36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36951</xdr:rowOff>
    </xdr:from>
    <xdr:to>
      <xdr:col>15</xdr:col>
      <xdr:colOff>101600</xdr:colOff>
      <xdr:row>76</xdr:row>
      <xdr:rowOff>138551</xdr:rowOff>
    </xdr:to>
    <xdr:sp macro="" textlink="">
      <xdr:nvSpPr>
        <xdr:cNvPr id="183" name="フローチャート: 判断 182"/>
        <xdr:cNvSpPr/>
      </xdr:nvSpPr>
      <xdr:spPr>
        <a:xfrm>
          <a:off x="2857500" y="1306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129678</xdr:rowOff>
    </xdr:from>
    <xdr:ext cx="469744" cy="259045"/>
    <xdr:sp macro="" textlink="">
      <xdr:nvSpPr>
        <xdr:cNvPr id="184" name="テキスト ボックス 183"/>
        <xdr:cNvSpPr txBox="1"/>
      </xdr:nvSpPr>
      <xdr:spPr>
        <a:xfrm>
          <a:off x="2673428" y="13159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3797</xdr:rowOff>
    </xdr:from>
    <xdr:to>
      <xdr:col>10</xdr:col>
      <xdr:colOff>114300</xdr:colOff>
      <xdr:row>76</xdr:row>
      <xdr:rowOff>4369</xdr:rowOff>
    </xdr:to>
    <xdr:cxnSp macro="">
      <xdr:nvCxnSpPr>
        <xdr:cNvPr id="185" name="直線コネクタ 184"/>
        <xdr:cNvCxnSpPr/>
      </xdr:nvCxnSpPr>
      <xdr:spPr>
        <a:xfrm>
          <a:off x="1130300" y="13033997"/>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83241</xdr:rowOff>
    </xdr:from>
    <xdr:to>
      <xdr:col>10</xdr:col>
      <xdr:colOff>165100</xdr:colOff>
      <xdr:row>77</xdr:row>
      <xdr:rowOff>13391</xdr:rowOff>
    </xdr:to>
    <xdr:sp macro="" textlink="">
      <xdr:nvSpPr>
        <xdr:cNvPr id="186" name="フローチャート: 判断 185"/>
        <xdr:cNvSpPr/>
      </xdr:nvSpPr>
      <xdr:spPr>
        <a:xfrm>
          <a:off x="1968500" y="131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4518</xdr:rowOff>
    </xdr:from>
    <xdr:ext cx="469744" cy="259045"/>
    <xdr:sp macro="" textlink="">
      <xdr:nvSpPr>
        <xdr:cNvPr id="187" name="テキスト ボックス 186"/>
        <xdr:cNvSpPr txBox="1"/>
      </xdr:nvSpPr>
      <xdr:spPr>
        <a:xfrm>
          <a:off x="1784428" y="13206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71241</xdr:rowOff>
    </xdr:from>
    <xdr:to>
      <xdr:col>6</xdr:col>
      <xdr:colOff>38100</xdr:colOff>
      <xdr:row>77</xdr:row>
      <xdr:rowOff>1391</xdr:rowOff>
    </xdr:to>
    <xdr:sp macro="" textlink="">
      <xdr:nvSpPr>
        <xdr:cNvPr id="188" name="フローチャート: 判断 187"/>
        <xdr:cNvSpPr/>
      </xdr:nvSpPr>
      <xdr:spPr>
        <a:xfrm>
          <a:off x="1079500" y="1310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163968</xdr:rowOff>
    </xdr:from>
    <xdr:ext cx="469744" cy="259045"/>
    <xdr:sp macro="" textlink="">
      <xdr:nvSpPr>
        <xdr:cNvPr id="189" name="テキスト ボックス 188"/>
        <xdr:cNvSpPr txBox="1"/>
      </xdr:nvSpPr>
      <xdr:spPr>
        <a:xfrm>
          <a:off x="895428" y="13194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95186</xdr:rowOff>
    </xdr:from>
    <xdr:to>
      <xdr:col>24</xdr:col>
      <xdr:colOff>114300</xdr:colOff>
      <xdr:row>76</xdr:row>
      <xdr:rowOff>25336</xdr:rowOff>
    </xdr:to>
    <xdr:sp macro="" textlink="">
      <xdr:nvSpPr>
        <xdr:cNvPr id="195" name="楕円 194"/>
        <xdr:cNvSpPr/>
      </xdr:nvSpPr>
      <xdr:spPr>
        <a:xfrm>
          <a:off x="4584700" y="1295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118063</xdr:rowOff>
    </xdr:from>
    <xdr:ext cx="469744" cy="259045"/>
    <xdr:sp macro="" textlink="">
      <xdr:nvSpPr>
        <xdr:cNvPr id="196" name="維持補修費該当値テキスト"/>
        <xdr:cNvSpPr txBox="1"/>
      </xdr:nvSpPr>
      <xdr:spPr>
        <a:xfrm>
          <a:off x="4686300" y="12805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92901</xdr:rowOff>
    </xdr:from>
    <xdr:to>
      <xdr:col>20</xdr:col>
      <xdr:colOff>38100</xdr:colOff>
      <xdr:row>76</xdr:row>
      <xdr:rowOff>23050</xdr:rowOff>
    </xdr:to>
    <xdr:sp macro="" textlink="">
      <xdr:nvSpPr>
        <xdr:cNvPr id="197" name="楕円 196"/>
        <xdr:cNvSpPr/>
      </xdr:nvSpPr>
      <xdr:spPr>
        <a:xfrm>
          <a:off x="3746500" y="1295165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39578</xdr:rowOff>
    </xdr:from>
    <xdr:ext cx="469744" cy="259045"/>
    <xdr:sp macro="" textlink="">
      <xdr:nvSpPr>
        <xdr:cNvPr id="198" name="テキスト ボックス 197"/>
        <xdr:cNvSpPr txBox="1"/>
      </xdr:nvSpPr>
      <xdr:spPr>
        <a:xfrm>
          <a:off x="3562428" y="12726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88729</xdr:rowOff>
    </xdr:from>
    <xdr:to>
      <xdr:col>15</xdr:col>
      <xdr:colOff>101600</xdr:colOff>
      <xdr:row>76</xdr:row>
      <xdr:rowOff>18879</xdr:rowOff>
    </xdr:to>
    <xdr:sp macro="" textlink="">
      <xdr:nvSpPr>
        <xdr:cNvPr id="199" name="楕円 198"/>
        <xdr:cNvSpPr/>
      </xdr:nvSpPr>
      <xdr:spPr>
        <a:xfrm>
          <a:off x="2857500" y="12947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35406</xdr:rowOff>
    </xdr:from>
    <xdr:ext cx="469744" cy="259045"/>
    <xdr:sp macro="" textlink="">
      <xdr:nvSpPr>
        <xdr:cNvPr id="200" name="テキスト ボックス 199"/>
        <xdr:cNvSpPr txBox="1"/>
      </xdr:nvSpPr>
      <xdr:spPr>
        <a:xfrm>
          <a:off x="2673428" y="12722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125019</xdr:rowOff>
    </xdr:from>
    <xdr:to>
      <xdr:col>10</xdr:col>
      <xdr:colOff>165100</xdr:colOff>
      <xdr:row>76</xdr:row>
      <xdr:rowOff>55169</xdr:rowOff>
    </xdr:to>
    <xdr:sp macro="" textlink="">
      <xdr:nvSpPr>
        <xdr:cNvPr id="201" name="楕円 200"/>
        <xdr:cNvSpPr/>
      </xdr:nvSpPr>
      <xdr:spPr>
        <a:xfrm>
          <a:off x="1968500" y="12983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71696</xdr:rowOff>
    </xdr:from>
    <xdr:ext cx="469744" cy="259045"/>
    <xdr:sp macro="" textlink="">
      <xdr:nvSpPr>
        <xdr:cNvPr id="202" name="テキスト ボックス 201"/>
        <xdr:cNvSpPr txBox="1"/>
      </xdr:nvSpPr>
      <xdr:spPr>
        <a:xfrm>
          <a:off x="1784428" y="12758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124447</xdr:rowOff>
    </xdr:from>
    <xdr:to>
      <xdr:col>6</xdr:col>
      <xdr:colOff>38100</xdr:colOff>
      <xdr:row>76</xdr:row>
      <xdr:rowOff>54598</xdr:rowOff>
    </xdr:to>
    <xdr:sp macro="" textlink="">
      <xdr:nvSpPr>
        <xdr:cNvPr id="203" name="楕円 202"/>
        <xdr:cNvSpPr/>
      </xdr:nvSpPr>
      <xdr:spPr>
        <a:xfrm>
          <a:off x="1079500" y="1298319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71124</xdr:rowOff>
    </xdr:from>
    <xdr:ext cx="469744" cy="259045"/>
    <xdr:sp macro="" textlink="">
      <xdr:nvSpPr>
        <xdr:cNvPr id="204" name="テキスト ボックス 203"/>
        <xdr:cNvSpPr txBox="1"/>
      </xdr:nvSpPr>
      <xdr:spPr>
        <a:xfrm>
          <a:off x="895428" y="1275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102972</xdr:rowOff>
    </xdr:from>
    <xdr:to>
      <xdr:col>24</xdr:col>
      <xdr:colOff>62865</xdr:colOff>
      <xdr:row>99</xdr:row>
      <xdr:rowOff>108229</xdr:rowOff>
    </xdr:to>
    <xdr:cxnSp macro="">
      <xdr:nvCxnSpPr>
        <xdr:cNvPr id="231" name="直線コネクタ 230"/>
        <xdr:cNvCxnSpPr/>
      </xdr:nvCxnSpPr>
      <xdr:spPr>
        <a:xfrm flipV="1">
          <a:off x="4633595" y="15533472"/>
          <a:ext cx="1270" cy="1548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112056</xdr:rowOff>
    </xdr:from>
    <xdr:ext cx="534377" cy="259045"/>
    <xdr:sp macro="" textlink="">
      <xdr:nvSpPr>
        <xdr:cNvPr id="232" name="扶助費最小値テキスト"/>
        <xdr:cNvSpPr txBox="1"/>
      </xdr:nvSpPr>
      <xdr:spPr>
        <a:xfrm>
          <a:off x="4686300" y="17085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108229</xdr:rowOff>
    </xdr:from>
    <xdr:to>
      <xdr:col>24</xdr:col>
      <xdr:colOff>152400</xdr:colOff>
      <xdr:row>99</xdr:row>
      <xdr:rowOff>108229</xdr:rowOff>
    </xdr:to>
    <xdr:cxnSp macro="">
      <xdr:nvCxnSpPr>
        <xdr:cNvPr id="233" name="直線コネクタ 232"/>
        <xdr:cNvCxnSpPr/>
      </xdr:nvCxnSpPr>
      <xdr:spPr>
        <a:xfrm>
          <a:off x="4546600" y="17081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49649</xdr:rowOff>
    </xdr:from>
    <xdr:ext cx="599010" cy="259045"/>
    <xdr:sp macro="" textlink="">
      <xdr:nvSpPr>
        <xdr:cNvPr id="234" name="扶助費最大値テキスト"/>
        <xdr:cNvSpPr txBox="1"/>
      </xdr:nvSpPr>
      <xdr:spPr>
        <a:xfrm>
          <a:off x="4686300" y="15308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102972</xdr:rowOff>
    </xdr:from>
    <xdr:to>
      <xdr:col>24</xdr:col>
      <xdr:colOff>152400</xdr:colOff>
      <xdr:row>90</xdr:row>
      <xdr:rowOff>102972</xdr:rowOff>
    </xdr:to>
    <xdr:cxnSp macro="">
      <xdr:nvCxnSpPr>
        <xdr:cNvPr id="235" name="直線コネクタ 234"/>
        <xdr:cNvCxnSpPr/>
      </xdr:nvCxnSpPr>
      <xdr:spPr>
        <a:xfrm>
          <a:off x="4546600" y="15533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109231</xdr:rowOff>
    </xdr:from>
    <xdr:to>
      <xdr:col>24</xdr:col>
      <xdr:colOff>63500</xdr:colOff>
      <xdr:row>96</xdr:row>
      <xdr:rowOff>63337</xdr:rowOff>
    </xdr:to>
    <xdr:cxnSp macro="">
      <xdr:nvCxnSpPr>
        <xdr:cNvPr id="236" name="直線コネクタ 235"/>
        <xdr:cNvCxnSpPr/>
      </xdr:nvCxnSpPr>
      <xdr:spPr>
        <a:xfrm>
          <a:off x="3797300" y="16396981"/>
          <a:ext cx="838200" cy="125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69232</xdr:rowOff>
    </xdr:from>
    <xdr:ext cx="599010" cy="259045"/>
    <xdr:sp macro="" textlink="">
      <xdr:nvSpPr>
        <xdr:cNvPr id="237" name="扶助費平均値テキスト"/>
        <xdr:cNvSpPr txBox="1"/>
      </xdr:nvSpPr>
      <xdr:spPr>
        <a:xfrm>
          <a:off x="4686300" y="165284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90805</xdr:rowOff>
    </xdr:from>
    <xdr:to>
      <xdr:col>24</xdr:col>
      <xdr:colOff>114300</xdr:colOff>
      <xdr:row>97</xdr:row>
      <xdr:rowOff>20955</xdr:rowOff>
    </xdr:to>
    <xdr:sp macro="" textlink="">
      <xdr:nvSpPr>
        <xdr:cNvPr id="238" name="フローチャート: 判断 237"/>
        <xdr:cNvSpPr/>
      </xdr:nvSpPr>
      <xdr:spPr>
        <a:xfrm>
          <a:off x="4584700" y="165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109231</xdr:rowOff>
    </xdr:from>
    <xdr:to>
      <xdr:col>19</xdr:col>
      <xdr:colOff>177800</xdr:colOff>
      <xdr:row>97</xdr:row>
      <xdr:rowOff>105639</xdr:rowOff>
    </xdr:to>
    <xdr:cxnSp macro="">
      <xdr:nvCxnSpPr>
        <xdr:cNvPr id="239" name="直線コネクタ 238"/>
        <xdr:cNvCxnSpPr/>
      </xdr:nvCxnSpPr>
      <xdr:spPr>
        <a:xfrm flipV="1">
          <a:off x="2908300" y="16396981"/>
          <a:ext cx="889000" cy="339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153550</xdr:rowOff>
    </xdr:from>
    <xdr:to>
      <xdr:col>20</xdr:col>
      <xdr:colOff>38100</xdr:colOff>
      <xdr:row>96</xdr:row>
      <xdr:rowOff>83700</xdr:rowOff>
    </xdr:to>
    <xdr:sp macro="" textlink="">
      <xdr:nvSpPr>
        <xdr:cNvPr id="240" name="フローチャート: 判断 239"/>
        <xdr:cNvSpPr/>
      </xdr:nvSpPr>
      <xdr:spPr>
        <a:xfrm>
          <a:off x="3746500" y="1644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74827</xdr:rowOff>
    </xdr:from>
    <xdr:ext cx="599010" cy="259045"/>
    <xdr:sp macro="" textlink="">
      <xdr:nvSpPr>
        <xdr:cNvPr id="241" name="テキスト ボックス 240"/>
        <xdr:cNvSpPr txBox="1"/>
      </xdr:nvSpPr>
      <xdr:spPr>
        <a:xfrm>
          <a:off x="3497795" y="16534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105639</xdr:rowOff>
    </xdr:from>
    <xdr:to>
      <xdr:col>15</xdr:col>
      <xdr:colOff>50800</xdr:colOff>
      <xdr:row>98</xdr:row>
      <xdr:rowOff>13894</xdr:rowOff>
    </xdr:to>
    <xdr:cxnSp macro="">
      <xdr:nvCxnSpPr>
        <xdr:cNvPr id="242" name="直線コネクタ 241"/>
        <xdr:cNvCxnSpPr/>
      </xdr:nvCxnSpPr>
      <xdr:spPr>
        <a:xfrm flipV="1">
          <a:off x="2019300" y="16736289"/>
          <a:ext cx="889000" cy="79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85939</xdr:rowOff>
    </xdr:from>
    <xdr:to>
      <xdr:col>15</xdr:col>
      <xdr:colOff>101600</xdr:colOff>
      <xdr:row>98</xdr:row>
      <xdr:rowOff>16089</xdr:rowOff>
    </xdr:to>
    <xdr:sp macro="" textlink="">
      <xdr:nvSpPr>
        <xdr:cNvPr id="243" name="フローチャート: 判断 242"/>
        <xdr:cNvSpPr/>
      </xdr:nvSpPr>
      <xdr:spPr>
        <a:xfrm>
          <a:off x="2857500" y="1671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7216</xdr:rowOff>
    </xdr:from>
    <xdr:ext cx="599010" cy="259045"/>
    <xdr:sp macro="" textlink="">
      <xdr:nvSpPr>
        <xdr:cNvPr id="244" name="テキスト ボックス 243"/>
        <xdr:cNvSpPr txBox="1"/>
      </xdr:nvSpPr>
      <xdr:spPr>
        <a:xfrm>
          <a:off x="2608795" y="16809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13894</xdr:rowOff>
    </xdr:from>
    <xdr:to>
      <xdr:col>10</xdr:col>
      <xdr:colOff>114300</xdr:colOff>
      <xdr:row>98</xdr:row>
      <xdr:rowOff>107206</xdr:rowOff>
    </xdr:to>
    <xdr:cxnSp macro="">
      <xdr:nvCxnSpPr>
        <xdr:cNvPr id="245" name="直線コネクタ 244"/>
        <xdr:cNvCxnSpPr/>
      </xdr:nvCxnSpPr>
      <xdr:spPr>
        <a:xfrm flipV="1">
          <a:off x="1130300" y="16815994"/>
          <a:ext cx="889000" cy="93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131899</xdr:rowOff>
    </xdr:from>
    <xdr:to>
      <xdr:col>10</xdr:col>
      <xdr:colOff>165100</xdr:colOff>
      <xdr:row>98</xdr:row>
      <xdr:rowOff>62049</xdr:rowOff>
    </xdr:to>
    <xdr:sp macro="" textlink="">
      <xdr:nvSpPr>
        <xdr:cNvPr id="246" name="フローチャート: 判断 245"/>
        <xdr:cNvSpPr/>
      </xdr:nvSpPr>
      <xdr:spPr>
        <a:xfrm>
          <a:off x="1968500" y="1676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78576</xdr:rowOff>
    </xdr:from>
    <xdr:ext cx="599010" cy="259045"/>
    <xdr:sp macro="" textlink="">
      <xdr:nvSpPr>
        <xdr:cNvPr id="247" name="テキスト ボックス 246"/>
        <xdr:cNvSpPr txBox="1"/>
      </xdr:nvSpPr>
      <xdr:spPr>
        <a:xfrm>
          <a:off x="1719795" y="16537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14452</xdr:rowOff>
    </xdr:from>
    <xdr:to>
      <xdr:col>6</xdr:col>
      <xdr:colOff>38100</xdr:colOff>
      <xdr:row>98</xdr:row>
      <xdr:rowOff>116052</xdr:rowOff>
    </xdr:to>
    <xdr:sp macro="" textlink="">
      <xdr:nvSpPr>
        <xdr:cNvPr id="248" name="フローチャート: 判断 247"/>
        <xdr:cNvSpPr/>
      </xdr:nvSpPr>
      <xdr:spPr>
        <a:xfrm>
          <a:off x="1079500" y="16816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132579</xdr:rowOff>
    </xdr:from>
    <xdr:ext cx="599010" cy="259045"/>
    <xdr:sp macro="" textlink="">
      <xdr:nvSpPr>
        <xdr:cNvPr id="249" name="テキスト ボックス 248"/>
        <xdr:cNvSpPr txBox="1"/>
      </xdr:nvSpPr>
      <xdr:spPr>
        <a:xfrm>
          <a:off x="830795" y="16591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12537</xdr:rowOff>
    </xdr:from>
    <xdr:to>
      <xdr:col>24</xdr:col>
      <xdr:colOff>114300</xdr:colOff>
      <xdr:row>96</xdr:row>
      <xdr:rowOff>114137</xdr:rowOff>
    </xdr:to>
    <xdr:sp macro="" textlink="">
      <xdr:nvSpPr>
        <xdr:cNvPr id="255" name="楕円 254"/>
        <xdr:cNvSpPr/>
      </xdr:nvSpPr>
      <xdr:spPr>
        <a:xfrm>
          <a:off x="4584700" y="1647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35414</xdr:rowOff>
    </xdr:from>
    <xdr:ext cx="599010" cy="259045"/>
    <xdr:sp macro="" textlink="">
      <xdr:nvSpPr>
        <xdr:cNvPr id="256" name="扶助費該当値テキスト"/>
        <xdr:cNvSpPr txBox="1"/>
      </xdr:nvSpPr>
      <xdr:spPr>
        <a:xfrm>
          <a:off x="4686300" y="16323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58431</xdr:rowOff>
    </xdr:from>
    <xdr:to>
      <xdr:col>20</xdr:col>
      <xdr:colOff>38100</xdr:colOff>
      <xdr:row>95</xdr:row>
      <xdr:rowOff>160031</xdr:rowOff>
    </xdr:to>
    <xdr:sp macro="" textlink="">
      <xdr:nvSpPr>
        <xdr:cNvPr id="257" name="楕円 256"/>
        <xdr:cNvSpPr/>
      </xdr:nvSpPr>
      <xdr:spPr>
        <a:xfrm>
          <a:off x="3746500" y="16346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5108</xdr:rowOff>
    </xdr:from>
    <xdr:ext cx="599010" cy="259045"/>
    <xdr:sp macro="" textlink="">
      <xdr:nvSpPr>
        <xdr:cNvPr id="258" name="テキスト ボックス 257"/>
        <xdr:cNvSpPr txBox="1"/>
      </xdr:nvSpPr>
      <xdr:spPr>
        <a:xfrm>
          <a:off x="3497795" y="16121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54839</xdr:rowOff>
    </xdr:from>
    <xdr:to>
      <xdr:col>15</xdr:col>
      <xdr:colOff>101600</xdr:colOff>
      <xdr:row>97</xdr:row>
      <xdr:rowOff>156439</xdr:rowOff>
    </xdr:to>
    <xdr:sp macro="" textlink="">
      <xdr:nvSpPr>
        <xdr:cNvPr id="259" name="楕円 258"/>
        <xdr:cNvSpPr/>
      </xdr:nvSpPr>
      <xdr:spPr>
        <a:xfrm>
          <a:off x="2857500" y="1668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1516</xdr:rowOff>
    </xdr:from>
    <xdr:ext cx="599010" cy="259045"/>
    <xdr:sp macro="" textlink="">
      <xdr:nvSpPr>
        <xdr:cNvPr id="260" name="テキスト ボックス 259"/>
        <xdr:cNvSpPr txBox="1"/>
      </xdr:nvSpPr>
      <xdr:spPr>
        <a:xfrm>
          <a:off x="2608795" y="16460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134544</xdr:rowOff>
    </xdr:from>
    <xdr:to>
      <xdr:col>10</xdr:col>
      <xdr:colOff>165100</xdr:colOff>
      <xdr:row>98</xdr:row>
      <xdr:rowOff>64694</xdr:rowOff>
    </xdr:to>
    <xdr:sp macro="" textlink="">
      <xdr:nvSpPr>
        <xdr:cNvPr id="261" name="楕円 260"/>
        <xdr:cNvSpPr/>
      </xdr:nvSpPr>
      <xdr:spPr>
        <a:xfrm>
          <a:off x="1968500" y="16765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55821</xdr:rowOff>
    </xdr:from>
    <xdr:ext cx="599010" cy="259045"/>
    <xdr:sp macro="" textlink="">
      <xdr:nvSpPr>
        <xdr:cNvPr id="262" name="テキスト ボックス 261"/>
        <xdr:cNvSpPr txBox="1"/>
      </xdr:nvSpPr>
      <xdr:spPr>
        <a:xfrm>
          <a:off x="1719795" y="16857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56406</xdr:rowOff>
    </xdr:from>
    <xdr:to>
      <xdr:col>6</xdr:col>
      <xdr:colOff>38100</xdr:colOff>
      <xdr:row>98</xdr:row>
      <xdr:rowOff>158006</xdr:rowOff>
    </xdr:to>
    <xdr:sp macro="" textlink="">
      <xdr:nvSpPr>
        <xdr:cNvPr id="263" name="楕円 262"/>
        <xdr:cNvSpPr/>
      </xdr:nvSpPr>
      <xdr:spPr>
        <a:xfrm>
          <a:off x="1079500" y="1685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149133</xdr:rowOff>
    </xdr:from>
    <xdr:ext cx="599010" cy="259045"/>
    <xdr:sp macro="" textlink="">
      <xdr:nvSpPr>
        <xdr:cNvPr id="264" name="テキスト ボックス 263"/>
        <xdr:cNvSpPr txBox="1"/>
      </xdr:nvSpPr>
      <xdr:spPr>
        <a:xfrm>
          <a:off x="830795" y="16951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148278</xdr:rowOff>
    </xdr:from>
    <xdr:to>
      <xdr:col>54</xdr:col>
      <xdr:colOff>189865</xdr:colOff>
      <xdr:row>38</xdr:row>
      <xdr:rowOff>10084</xdr:rowOff>
    </xdr:to>
    <xdr:cxnSp macro="">
      <xdr:nvCxnSpPr>
        <xdr:cNvPr id="290" name="直線コネクタ 289"/>
        <xdr:cNvCxnSpPr/>
      </xdr:nvCxnSpPr>
      <xdr:spPr>
        <a:xfrm flipV="1">
          <a:off x="10475595" y="5806128"/>
          <a:ext cx="1270" cy="719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13911</xdr:rowOff>
    </xdr:from>
    <xdr:ext cx="534377" cy="259045"/>
    <xdr:sp macro="" textlink="">
      <xdr:nvSpPr>
        <xdr:cNvPr id="291" name="補助費等最小値テキスト"/>
        <xdr:cNvSpPr txBox="1"/>
      </xdr:nvSpPr>
      <xdr:spPr>
        <a:xfrm>
          <a:off x="10528300" y="6529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10084</xdr:rowOff>
    </xdr:from>
    <xdr:to>
      <xdr:col>55</xdr:col>
      <xdr:colOff>88900</xdr:colOff>
      <xdr:row>38</xdr:row>
      <xdr:rowOff>10084</xdr:rowOff>
    </xdr:to>
    <xdr:cxnSp macro="">
      <xdr:nvCxnSpPr>
        <xdr:cNvPr id="292" name="直線コネクタ 291"/>
        <xdr:cNvCxnSpPr/>
      </xdr:nvCxnSpPr>
      <xdr:spPr>
        <a:xfrm>
          <a:off x="10388600" y="6525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94955</xdr:rowOff>
    </xdr:from>
    <xdr:ext cx="534377" cy="259045"/>
    <xdr:sp macro="" textlink="">
      <xdr:nvSpPr>
        <xdr:cNvPr id="293" name="補助費等最大値テキスト"/>
        <xdr:cNvSpPr txBox="1"/>
      </xdr:nvSpPr>
      <xdr:spPr>
        <a:xfrm>
          <a:off x="10528300" y="5581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148278</xdr:rowOff>
    </xdr:from>
    <xdr:to>
      <xdr:col>55</xdr:col>
      <xdr:colOff>88900</xdr:colOff>
      <xdr:row>33</xdr:row>
      <xdr:rowOff>148278</xdr:rowOff>
    </xdr:to>
    <xdr:cxnSp macro="">
      <xdr:nvCxnSpPr>
        <xdr:cNvPr id="294" name="直線コネクタ 293"/>
        <xdr:cNvCxnSpPr/>
      </xdr:nvCxnSpPr>
      <xdr:spPr>
        <a:xfrm>
          <a:off x="10388600" y="580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90507</xdr:rowOff>
    </xdr:from>
    <xdr:to>
      <xdr:col>55</xdr:col>
      <xdr:colOff>0</xdr:colOff>
      <xdr:row>37</xdr:row>
      <xdr:rowOff>99793</xdr:rowOff>
    </xdr:to>
    <xdr:cxnSp macro="">
      <xdr:nvCxnSpPr>
        <xdr:cNvPr id="295" name="直線コネクタ 294"/>
        <xdr:cNvCxnSpPr/>
      </xdr:nvCxnSpPr>
      <xdr:spPr>
        <a:xfrm flipV="1">
          <a:off x="9639300" y="6434157"/>
          <a:ext cx="838200" cy="9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121563</xdr:rowOff>
    </xdr:from>
    <xdr:ext cx="534377" cy="259045"/>
    <xdr:sp macro="" textlink="">
      <xdr:nvSpPr>
        <xdr:cNvPr id="296" name="補助費等平均値テキスト"/>
        <xdr:cNvSpPr txBox="1"/>
      </xdr:nvSpPr>
      <xdr:spPr>
        <a:xfrm>
          <a:off x="10528300" y="61223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98686</xdr:rowOff>
    </xdr:from>
    <xdr:to>
      <xdr:col>55</xdr:col>
      <xdr:colOff>50800</xdr:colOff>
      <xdr:row>37</xdr:row>
      <xdr:rowOff>28836</xdr:rowOff>
    </xdr:to>
    <xdr:sp macro="" textlink="">
      <xdr:nvSpPr>
        <xdr:cNvPr id="297" name="フローチャート: 判断 296"/>
        <xdr:cNvSpPr/>
      </xdr:nvSpPr>
      <xdr:spPr>
        <a:xfrm>
          <a:off x="10426700" y="627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55543</xdr:rowOff>
    </xdr:from>
    <xdr:to>
      <xdr:col>50</xdr:col>
      <xdr:colOff>114300</xdr:colOff>
      <xdr:row>37</xdr:row>
      <xdr:rowOff>99793</xdr:rowOff>
    </xdr:to>
    <xdr:cxnSp macro="">
      <xdr:nvCxnSpPr>
        <xdr:cNvPr id="298" name="直線コネクタ 297"/>
        <xdr:cNvCxnSpPr/>
      </xdr:nvCxnSpPr>
      <xdr:spPr>
        <a:xfrm>
          <a:off x="8750300" y="5370493"/>
          <a:ext cx="889000" cy="1072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137853</xdr:rowOff>
    </xdr:from>
    <xdr:to>
      <xdr:col>50</xdr:col>
      <xdr:colOff>165100</xdr:colOff>
      <xdr:row>37</xdr:row>
      <xdr:rowOff>68003</xdr:rowOff>
    </xdr:to>
    <xdr:sp macro="" textlink="">
      <xdr:nvSpPr>
        <xdr:cNvPr id="299" name="フローチャート: 判断 298"/>
        <xdr:cNvSpPr/>
      </xdr:nvSpPr>
      <xdr:spPr>
        <a:xfrm>
          <a:off x="9588500" y="631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84530</xdr:rowOff>
    </xdr:from>
    <xdr:ext cx="534377" cy="259045"/>
    <xdr:sp macro="" textlink="">
      <xdr:nvSpPr>
        <xdr:cNvPr id="300" name="テキスト ボックス 299"/>
        <xdr:cNvSpPr txBox="1"/>
      </xdr:nvSpPr>
      <xdr:spPr>
        <a:xfrm>
          <a:off x="9372111" y="608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55543</xdr:rowOff>
    </xdr:from>
    <xdr:to>
      <xdr:col>45</xdr:col>
      <xdr:colOff>177800</xdr:colOff>
      <xdr:row>38</xdr:row>
      <xdr:rowOff>17246</xdr:rowOff>
    </xdr:to>
    <xdr:cxnSp macro="">
      <xdr:nvCxnSpPr>
        <xdr:cNvPr id="301" name="直線コネクタ 300"/>
        <xdr:cNvCxnSpPr/>
      </xdr:nvCxnSpPr>
      <xdr:spPr>
        <a:xfrm flipV="1">
          <a:off x="7861300" y="5370493"/>
          <a:ext cx="889000" cy="1161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81062</xdr:rowOff>
    </xdr:from>
    <xdr:to>
      <xdr:col>46</xdr:col>
      <xdr:colOff>38100</xdr:colOff>
      <xdr:row>31</xdr:row>
      <xdr:rowOff>11212</xdr:rowOff>
    </xdr:to>
    <xdr:sp macro="" textlink="">
      <xdr:nvSpPr>
        <xdr:cNvPr id="302" name="フローチャート: 判断 301"/>
        <xdr:cNvSpPr/>
      </xdr:nvSpPr>
      <xdr:spPr>
        <a:xfrm>
          <a:off x="8699500" y="522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27739</xdr:rowOff>
    </xdr:from>
    <xdr:ext cx="599010" cy="259045"/>
    <xdr:sp macro="" textlink="">
      <xdr:nvSpPr>
        <xdr:cNvPr id="303" name="テキスト ボックス 302"/>
        <xdr:cNvSpPr txBox="1"/>
      </xdr:nvSpPr>
      <xdr:spPr>
        <a:xfrm>
          <a:off x="8450795" y="4999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17246</xdr:rowOff>
    </xdr:from>
    <xdr:to>
      <xdr:col>41</xdr:col>
      <xdr:colOff>50800</xdr:colOff>
      <xdr:row>38</xdr:row>
      <xdr:rowOff>28644</xdr:rowOff>
    </xdr:to>
    <xdr:cxnSp macro="">
      <xdr:nvCxnSpPr>
        <xdr:cNvPr id="304" name="直線コネクタ 303"/>
        <xdr:cNvCxnSpPr/>
      </xdr:nvCxnSpPr>
      <xdr:spPr>
        <a:xfrm flipV="1">
          <a:off x="6972300" y="6532346"/>
          <a:ext cx="889000" cy="11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47948</xdr:rowOff>
    </xdr:from>
    <xdr:to>
      <xdr:col>41</xdr:col>
      <xdr:colOff>101600</xdr:colOff>
      <xdr:row>37</xdr:row>
      <xdr:rowOff>149548</xdr:rowOff>
    </xdr:to>
    <xdr:sp macro="" textlink="">
      <xdr:nvSpPr>
        <xdr:cNvPr id="305" name="フローチャート: 判断 304"/>
        <xdr:cNvSpPr/>
      </xdr:nvSpPr>
      <xdr:spPr>
        <a:xfrm>
          <a:off x="7810500" y="63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166075</xdr:rowOff>
    </xdr:from>
    <xdr:ext cx="534377" cy="259045"/>
    <xdr:sp macro="" textlink="">
      <xdr:nvSpPr>
        <xdr:cNvPr id="306" name="テキスト ボックス 305"/>
        <xdr:cNvSpPr txBox="1"/>
      </xdr:nvSpPr>
      <xdr:spPr>
        <a:xfrm>
          <a:off x="7594111" y="616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66345</xdr:rowOff>
    </xdr:from>
    <xdr:to>
      <xdr:col>36</xdr:col>
      <xdr:colOff>165100</xdr:colOff>
      <xdr:row>37</xdr:row>
      <xdr:rowOff>167945</xdr:rowOff>
    </xdr:to>
    <xdr:sp macro="" textlink="">
      <xdr:nvSpPr>
        <xdr:cNvPr id="307" name="フローチャート: 判断 306"/>
        <xdr:cNvSpPr/>
      </xdr:nvSpPr>
      <xdr:spPr>
        <a:xfrm>
          <a:off x="6921500" y="64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13022</xdr:rowOff>
    </xdr:from>
    <xdr:ext cx="534377" cy="259045"/>
    <xdr:sp macro="" textlink="">
      <xdr:nvSpPr>
        <xdr:cNvPr id="308" name="テキスト ボックス 307"/>
        <xdr:cNvSpPr txBox="1"/>
      </xdr:nvSpPr>
      <xdr:spPr>
        <a:xfrm>
          <a:off x="6705111" y="618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39707</xdr:rowOff>
    </xdr:from>
    <xdr:to>
      <xdr:col>55</xdr:col>
      <xdr:colOff>50800</xdr:colOff>
      <xdr:row>37</xdr:row>
      <xdr:rowOff>141307</xdr:rowOff>
    </xdr:to>
    <xdr:sp macro="" textlink="">
      <xdr:nvSpPr>
        <xdr:cNvPr id="314" name="楕円 313"/>
        <xdr:cNvSpPr/>
      </xdr:nvSpPr>
      <xdr:spPr>
        <a:xfrm>
          <a:off x="10426700" y="638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126084</xdr:rowOff>
    </xdr:from>
    <xdr:ext cx="534377" cy="259045"/>
    <xdr:sp macro="" textlink="">
      <xdr:nvSpPr>
        <xdr:cNvPr id="315" name="補助費等該当値テキスト"/>
        <xdr:cNvSpPr txBox="1"/>
      </xdr:nvSpPr>
      <xdr:spPr>
        <a:xfrm>
          <a:off x="10528300" y="6298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48993</xdr:rowOff>
    </xdr:from>
    <xdr:to>
      <xdr:col>50</xdr:col>
      <xdr:colOff>165100</xdr:colOff>
      <xdr:row>37</xdr:row>
      <xdr:rowOff>150593</xdr:rowOff>
    </xdr:to>
    <xdr:sp macro="" textlink="">
      <xdr:nvSpPr>
        <xdr:cNvPr id="316" name="楕円 315"/>
        <xdr:cNvSpPr/>
      </xdr:nvSpPr>
      <xdr:spPr>
        <a:xfrm>
          <a:off x="9588500" y="639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141720</xdr:rowOff>
    </xdr:from>
    <xdr:ext cx="534377" cy="259045"/>
    <xdr:sp macro="" textlink="">
      <xdr:nvSpPr>
        <xdr:cNvPr id="317" name="テキスト ボックス 316"/>
        <xdr:cNvSpPr txBox="1"/>
      </xdr:nvSpPr>
      <xdr:spPr>
        <a:xfrm>
          <a:off x="9372111" y="648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4743</xdr:rowOff>
    </xdr:from>
    <xdr:to>
      <xdr:col>46</xdr:col>
      <xdr:colOff>38100</xdr:colOff>
      <xdr:row>31</xdr:row>
      <xdr:rowOff>106343</xdr:rowOff>
    </xdr:to>
    <xdr:sp macro="" textlink="">
      <xdr:nvSpPr>
        <xdr:cNvPr id="318" name="楕円 317"/>
        <xdr:cNvSpPr/>
      </xdr:nvSpPr>
      <xdr:spPr>
        <a:xfrm>
          <a:off x="8699500" y="5319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97470</xdr:rowOff>
    </xdr:from>
    <xdr:ext cx="599010" cy="259045"/>
    <xdr:sp macro="" textlink="">
      <xdr:nvSpPr>
        <xdr:cNvPr id="319" name="テキスト ボックス 318"/>
        <xdr:cNvSpPr txBox="1"/>
      </xdr:nvSpPr>
      <xdr:spPr>
        <a:xfrm>
          <a:off x="8450795" y="5412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137897</xdr:rowOff>
    </xdr:from>
    <xdr:to>
      <xdr:col>41</xdr:col>
      <xdr:colOff>101600</xdr:colOff>
      <xdr:row>38</xdr:row>
      <xdr:rowOff>68047</xdr:rowOff>
    </xdr:to>
    <xdr:sp macro="" textlink="">
      <xdr:nvSpPr>
        <xdr:cNvPr id="320" name="楕円 319"/>
        <xdr:cNvSpPr/>
      </xdr:nvSpPr>
      <xdr:spPr>
        <a:xfrm>
          <a:off x="7810500" y="6481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59173</xdr:rowOff>
    </xdr:from>
    <xdr:ext cx="534377" cy="259045"/>
    <xdr:sp macro="" textlink="">
      <xdr:nvSpPr>
        <xdr:cNvPr id="321" name="テキスト ボックス 320"/>
        <xdr:cNvSpPr txBox="1"/>
      </xdr:nvSpPr>
      <xdr:spPr>
        <a:xfrm>
          <a:off x="7594111" y="6574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149294</xdr:rowOff>
    </xdr:from>
    <xdr:to>
      <xdr:col>36</xdr:col>
      <xdr:colOff>165100</xdr:colOff>
      <xdr:row>38</xdr:row>
      <xdr:rowOff>79444</xdr:rowOff>
    </xdr:to>
    <xdr:sp macro="" textlink="">
      <xdr:nvSpPr>
        <xdr:cNvPr id="322" name="楕円 321"/>
        <xdr:cNvSpPr/>
      </xdr:nvSpPr>
      <xdr:spPr>
        <a:xfrm>
          <a:off x="6921500" y="649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70571</xdr:rowOff>
    </xdr:from>
    <xdr:ext cx="534377" cy="259045"/>
    <xdr:sp macro="" textlink="">
      <xdr:nvSpPr>
        <xdr:cNvPr id="323" name="テキスト ボックス 322"/>
        <xdr:cNvSpPr txBox="1"/>
      </xdr:nvSpPr>
      <xdr:spPr>
        <a:xfrm>
          <a:off x="6705111" y="658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4" name="テキスト ボックス 333"/>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6" name="テキスト ボックス 335"/>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8" name="テキスト ボックス 337"/>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0" name="テキスト ボックス 339"/>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2" name="テキスト ボックス 341"/>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4" name="テキスト ボックス 34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6" name="テキスト ボックス 34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130180</xdr:rowOff>
    </xdr:from>
    <xdr:to>
      <xdr:col>54</xdr:col>
      <xdr:colOff>189865</xdr:colOff>
      <xdr:row>59</xdr:row>
      <xdr:rowOff>143325</xdr:rowOff>
    </xdr:to>
    <xdr:cxnSp macro="">
      <xdr:nvCxnSpPr>
        <xdr:cNvPr id="350" name="直線コネクタ 349"/>
        <xdr:cNvCxnSpPr/>
      </xdr:nvCxnSpPr>
      <xdr:spPr>
        <a:xfrm flipV="1">
          <a:off x="10475595" y="8702680"/>
          <a:ext cx="1270" cy="1556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147152</xdr:rowOff>
    </xdr:from>
    <xdr:ext cx="534377" cy="259045"/>
    <xdr:sp macro="" textlink="">
      <xdr:nvSpPr>
        <xdr:cNvPr id="351" name="普通建設事業費最小値テキスト"/>
        <xdr:cNvSpPr txBox="1"/>
      </xdr:nvSpPr>
      <xdr:spPr>
        <a:xfrm>
          <a:off x="10528300" y="1026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143325</xdr:rowOff>
    </xdr:from>
    <xdr:to>
      <xdr:col>55</xdr:col>
      <xdr:colOff>88900</xdr:colOff>
      <xdr:row>59</xdr:row>
      <xdr:rowOff>143325</xdr:rowOff>
    </xdr:to>
    <xdr:cxnSp macro="">
      <xdr:nvCxnSpPr>
        <xdr:cNvPr id="352" name="直線コネクタ 351"/>
        <xdr:cNvCxnSpPr/>
      </xdr:nvCxnSpPr>
      <xdr:spPr>
        <a:xfrm>
          <a:off x="10388600" y="10258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76857</xdr:rowOff>
    </xdr:from>
    <xdr:ext cx="599010" cy="259045"/>
    <xdr:sp macro="" textlink="">
      <xdr:nvSpPr>
        <xdr:cNvPr id="353" name="普通建設事業費最大値テキスト"/>
        <xdr:cNvSpPr txBox="1"/>
      </xdr:nvSpPr>
      <xdr:spPr>
        <a:xfrm>
          <a:off x="10528300" y="8477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130180</xdr:rowOff>
    </xdr:from>
    <xdr:to>
      <xdr:col>55</xdr:col>
      <xdr:colOff>88900</xdr:colOff>
      <xdr:row>50</xdr:row>
      <xdr:rowOff>130180</xdr:rowOff>
    </xdr:to>
    <xdr:cxnSp macro="">
      <xdr:nvCxnSpPr>
        <xdr:cNvPr id="354" name="直線コネクタ 353"/>
        <xdr:cNvCxnSpPr/>
      </xdr:nvCxnSpPr>
      <xdr:spPr>
        <a:xfrm>
          <a:off x="10388600" y="870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123469</xdr:rowOff>
    </xdr:from>
    <xdr:to>
      <xdr:col>55</xdr:col>
      <xdr:colOff>0</xdr:colOff>
      <xdr:row>58</xdr:row>
      <xdr:rowOff>137382</xdr:rowOff>
    </xdr:to>
    <xdr:cxnSp macro="">
      <xdr:nvCxnSpPr>
        <xdr:cNvPr id="355" name="直線コネクタ 354"/>
        <xdr:cNvCxnSpPr/>
      </xdr:nvCxnSpPr>
      <xdr:spPr>
        <a:xfrm flipV="1">
          <a:off x="9639300" y="10067569"/>
          <a:ext cx="838200" cy="13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137151</xdr:rowOff>
    </xdr:from>
    <xdr:ext cx="534377" cy="259045"/>
    <xdr:sp macro="" textlink="">
      <xdr:nvSpPr>
        <xdr:cNvPr id="356" name="普通建設事業費平均値テキスト"/>
        <xdr:cNvSpPr txBox="1"/>
      </xdr:nvSpPr>
      <xdr:spPr>
        <a:xfrm>
          <a:off x="10528300" y="9566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114274</xdr:rowOff>
    </xdr:from>
    <xdr:to>
      <xdr:col>55</xdr:col>
      <xdr:colOff>50800</xdr:colOff>
      <xdr:row>57</xdr:row>
      <xdr:rowOff>44424</xdr:rowOff>
    </xdr:to>
    <xdr:sp macro="" textlink="">
      <xdr:nvSpPr>
        <xdr:cNvPr id="357" name="フローチャート: 判断 356"/>
        <xdr:cNvSpPr/>
      </xdr:nvSpPr>
      <xdr:spPr>
        <a:xfrm>
          <a:off x="104267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31589</xdr:rowOff>
    </xdr:from>
    <xdr:to>
      <xdr:col>50</xdr:col>
      <xdr:colOff>114300</xdr:colOff>
      <xdr:row>58</xdr:row>
      <xdr:rowOff>137382</xdr:rowOff>
    </xdr:to>
    <xdr:cxnSp macro="">
      <xdr:nvCxnSpPr>
        <xdr:cNvPr id="358" name="直線コネクタ 357"/>
        <xdr:cNvCxnSpPr/>
      </xdr:nvCxnSpPr>
      <xdr:spPr>
        <a:xfrm>
          <a:off x="8750300" y="9975689"/>
          <a:ext cx="889000" cy="105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103514</xdr:rowOff>
    </xdr:from>
    <xdr:to>
      <xdr:col>50</xdr:col>
      <xdr:colOff>165100</xdr:colOff>
      <xdr:row>57</xdr:row>
      <xdr:rowOff>33664</xdr:rowOff>
    </xdr:to>
    <xdr:sp macro="" textlink="">
      <xdr:nvSpPr>
        <xdr:cNvPr id="359" name="フローチャート: 判断 358"/>
        <xdr:cNvSpPr/>
      </xdr:nvSpPr>
      <xdr:spPr>
        <a:xfrm>
          <a:off x="9588500" y="970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50191</xdr:rowOff>
    </xdr:from>
    <xdr:ext cx="534377" cy="259045"/>
    <xdr:sp macro="" textlink="">
      <xdr:nvSpPr>
        <xdr:cNvPr id="360" name="テキスト ボックス 359"/>
        <xdr:cNvSpPr txBox="1"/>
      </xdr:nvSpPr>
      <xdr:spPr>
        <a:xfrm>
          <a:off x="9372111" y="947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31589</xdr:rowOff>
    </xdr:from>
    <xdr:to>
      <xdr:col>45</xdr:col>
      <xdr:colOff>177800</xdr:colOff>
      <xdr:row>58</xdr:row>
      <xdr:rowOff>169908</xdr:rowOff>
    </xdr:to>
    <xdr:cxnSp macro="">
      <xdr:nvCxnSpPr>
        <xdr:cNvPr id="361" name="直線コネクタ 360"/>
        <xdr:cNvCxnSpPr/>
      </xdr:nvCxnSpPr>
      <xdr:spPr>
        <a:xfrm flipV="1">
          <a:off x="7861300" y="9975689"/>
          <a:ext cx="889000" cy="13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36795</xdr:rowOff>
    </xdr:from>
    <xdr:to>
      <xdr:col>46</xdr:col>
      <xdr:colOff>38100</xdr:colOff>
      <xdr:row>56</xdr:row>
      <xdr:rowOff>138395</xdr:rowOff>
    </xdr:to>
    <xdr:sp macro="" textlink="">
      <xdr:nvSpPr>
        <xdr:cNvPr id="362" name="フローチャート: 判断 361"/>
        <xdr:cNvSpPr/>
      </xdr:nvSpPr>
      <xdr:spPr>
        <a:xfrm>
          <a:off x="8699500" y="963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154922</xdr:rowOff>
    </xdr:from>
    <xdr:ext cx="534377" cy="259045"/>
    <xdr:sp macro="" textlink="">
      <xdr:nvSpPr>
        <xdr:cNvPr id="363" name="テキスト ボックス 362"/>
        <xdr:cNvSpPr txBox="1"/>
      </xdr:nvSpPr>
      <xdr:spPr>
        <a:xfrm>
          <a:off x="8483111" y="941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69667</xdr:rowOff>
    </xdr:from>
    <xdr:to>
      <xdr:col>41</xdr:col>
      <xdr:colOff>50800</xdr:colOff>
      <xdr:row>58</xdr:row>
      <xdr:rowOff>169908</xdr:rowOff>
    </xdr:to>
    <xdr:cxnSp macro="">
      <xdr:nvCxnSpPr>
        <xdr:cNvPr id="364" name="直線コネクタ 363"/>
        <xdr:cNvCxnSpPr/>
      </xdr:nvCxnSpPr>
      <xdr:spPr>
        <a:xfrm>
          <a:off x="6972300" y="9842317"/>
          <a:ext cx="889000" cy="27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42380</xdr:rowOff>
    </xdr:from>
    <xdr:to>
      <xdr:col>41</xdr:col>
      <xdr:colOff>101600</xdr:colOff>
      <xdr:row>56</xdr:row>
      <xdr:rowOff>143980</xdr:rowOff>
    </xdr:to>
    <xdr:sp macro="" textlink="">
      <xdr:nvSpPr>
        <xdr:cNvPr id="365" name="フローチャート: 判断 364"/>
        <xdr:cNvSpPr/>
      </xdr:nvSpPr>
      <xdr:spPr>
        <a:xfrm>
          <a:off x="78105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160507</xdr:rowOff>
    </xdr:from>
    <xdr:ext cx="534377" cy="259045"/>
    <xdr:sp macro="" textlink="">
      <xdr:nvSpPr>
        <xdr:cNvPr id="366" name="テキスト ボックス 365"/>
        <xdr:cNvSpPr txBox="1"/>
      </xdr:nvSpPr>
      <xdr:spPr>
        <a:xfrm>
          <a:off x="7594111" y="941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130424</xdr:rowOff>
    </xdr:from>
    <xdr:to>
      <xdr:col>36</xdr:col>
      <xdr:colOff>165100</xdr:colOff>
      <xdr:row>57</xdr:row>
      <xdr:rowOff>60574</xdr:rowOff>
    </xdr:to>
    <xdr:sp macro="" textlink="">
      <xdr:nvSpPr>
        <xdr:cNvPr id="367" name="フローチャート: 判断 366"/>
        <xdr:cNvSpPr/>
      </xdr:nvSpPr>
      <xdr:spPr>
        <a:xfrm>
          <a:off x="6921500" y="973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77101</xdr:rowOff>
    </xdr:from>
    <xdr:ext cx="534377" cy="259045"/>
    <xdr:sp macro="" textlink="">
      <xdr:nvSpPr>
        <xdr:cNvPr id="368" name="テキスト ボックス 367"/>
        <xdr:cNvSpPr txBox="1"/>
      </xdr:nvSpPr>
      <xdr:spPr>
        <a:xfrm>
          <a:off x="6705111" y="950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72669</xdr:rowOff>
    </xdr:from>
    <xdr:to>
      <xdr:col>55</xdr:col>
      <xdr:colOff>50800</xdr:colOff>
      <xdr:row>59</xdr:row>
      <xdr:rowOff>2819</xdr:rowOff>
    </xdr:to>
    <xdr:sp macro="" textlink="">
      <xdr:nvSpPr>
        <xdr:cNvPr id="374" name="楕円 373"/>
        <xdr:cNvSpPr/>
      </xdr:nvSpPr>
      <xdr:spPr>
        <a:xfrm>
          <a:off x="10426700" y="1001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51096</xdr:rowOff>
    </xdr:from>
    <xdr:ext cx="534377" cy="259045"/>
    <xdr:sp macro="" textlink="">
      <xdr:nvSpPr>
        <xdr:cNvPr id="375" name="普通建設事業費該当値テキスト"/>
        <xdr:cNvSpPr txBox="1"/>
      </xdr:nvSpPr>
      <xdr:spPr>
        <a:xfrm>
          <a:off x="10528300" y="9995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86582</xdr:rowOff>
    </xdr:from>
    <xdr:to>
      <xdr:col>50</xdr:col>
      <xdr:colOff>165100</xdr:colOff>
      <xdr:row>59</xdr:row>
      <xdr:rowOff>16732</xdr:rowOff>
    </xdr:to>
    <xdr:sp macro="" textlink="">
      <xdr:nvSpPr>
        <xdr:cNvPr id="376" name="楕円 375"/>
        <xdr:cNvSpPr/>
      </xdr:nvSpPr>
      <xdr:spPr>
        <a:xfrm>
          <a:off x="9588500" y="1003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7859</xdr:rowOff>
    </xdr:from>
    <xdr:ext cx="534377" cy="259045"/>
    <xdr:sp macro="" textlink="">
      <xdr:nvSpPr>
        <xdr:cNvPr id="377" name="テキスト ボックス 376"/>
        <xdr:cNvSpPr txBox="1"/>
      </xdr:nvSpPr>
      <xdr:spPr>
        <a:xfrm>
          <a:off x="9372111" y="1012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152239</xdr:rowOff>
    </xdr:from>
    <xdr:to>
      <xdr:col>46</xdr:col>
      <xdr:colOff>38100</xdr:colOff>
      <xdr:row>58</xdr:row>
      <xdr:rowOff>82389</xdr:rowOff>
    </xdr:to>
    <xdr:sp macro="" textlink="">
      <xdr:nvSpPr>
        <xdr:cNvPr id="378" name="楕円 377"/>
        <xdr:cNvSpPr/>
      </xdr:nvSpPr>
      <xdr:spPr>
        <a:xfrm>
          <a:off x="8699500" y="992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73516</xdr:rowOff>
    </xdr:from>
    <xdr:ext cx="534377" cy="259045"/>
    <xdr:sp macro="" textlink="">
      <xdr:nvSpPr>
        <xdr:cNvPr id="379" name="テキスト ボックス 378"/>
        <xdr:cNvSpPr txBox="1"/>
      </xdr:nvSpPr>
      <xdr:spPr>
        <a:xfrm>
          <a:off x="8483111" y="1001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119108</xdr:rowOff>
    </xdr:from>
    <xdr:to>
      <xdr:col>41</xdr:col>
      <xdr:colOff>101600</xdr:colOff>
      <xdr:row>59</xdr:row>
      <xdr:rowOff>49258</xdr:rowOff>
    </xdr:to>
    <xdr:sp macro="" textlink="">
      <xdr:nvSpPr>
        <xdr:cNvPr id="380" name="楕円 379"/>
        <xdr:cNvSpPr/>
      </xdr:nvSpPr>
      <xdr:spPr>
        <a:xfrm>
          <a:off x="7810500" y="1006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40385</xdr:rowOff>
    </xdr:from>
    <xdr:ext cx="534377" cy="259045"/>
    <xdr:sp macro="" textlink="">
      <xdr:nvSpPr>
        <xdr:cNvPr id="381" name="テキスト ボックス 380"/>
        <xdr:cNvSpPr txBox="1"/>
      </xdr:nvSpPr>
      <xdr:spPr>
        <a:xfrm>
          <a:off x="7594111" y="10155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18867</xdr:rowOff>
    </xdr:from>
    <xdr:to>
      <xdr:col>36</xdr:col>
      <xdr:colOff>165100</xdr:colOff>
      <xdr:row>57</xdr:row>
      <xdr:rowOff>120467</xdr:rowOff>
    </xdr:to>
    <xdr:sp macro="" textlink="">
      <xdr:nvSpPr>
        <xdr:cNvPr id="382" name="楕円 381"/>
        <xdr:cNvSpPr/>
      </xdr:nvSpPr>
      <xdr:spPr>
        <a:xfrm>
          <a:off x="6921500" y="9791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111594</xdr:rowOff>
    </xdr:from>
    <xdr:ext cx="534377" cy="259045"/>
    <xdr:sp macro="" textlink="">
      <xdr:nvSpPr>
        <xdr:cNvPr id="383" name="テキスト ボックス 382"/>
        <xdr:cNvSpPr txBox="1"/>
      </xdr:nvSpPr>
      <xdr:spPr>
        <a:xfrm>
          <a:off x="6705111" y="988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4" name="直線コネクタ 39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5" name="テキスト ボックス 39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6" name="直線コネクタ 39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7" name="テキスト ボックス 396"/>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8" name="直線コネクタ 39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9" name="テキスト ボックス 398"/>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0" name="直線コネクタ 39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1" name="テキスト ボックス 400"/>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90848</xdr:rowOff>
    </xdr:from>
    <xdr:to>
      <xdr:col>54</xdr:col>
      <xdr:colOff>189865</xdr:colOff>
      <xdr:row>78</xdr:row>
      <xdr:rowOff>124475</xdr:rowOff>
    </xdr:to>
    <xdr:cxnSp macro="">
      <xdr:nvCxnSpPr>
        <xdr:cNvPr id="405" name="直線コネクタ 404"/>
        <xdr:cNvCxnSpPr/>
      </xdr:nvCxnSpPr>
      <xdr:spPr>
        <a:xfrm flipV="1">
          <a:off x="10475595" y="12263798"/>
          <a:ext cx="1270" cy="1233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128302</xdr:rowOff>
    </xdr:from>
    <xdr:ext cx="378565" cy="259045"/>
    <xdr:sp macro="" textlink="">
      <xdr:nvSpPr>
        <xdr:cNvPr id="406" name="普通建設事業費 （ うち新規整備　）最小値テキスト"/>
        <xdr:cNvSpPr txBox="1"/>
      </xdr:nvSpPr>
      <xdr:spPr>
        <a:xfrm>
          <a:off x="10528300" y="13501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124475</xdr:rowOff>
    </xdr:from>
    <xdr:to>
      <xdr:col>55</xdr:col>
      <xdr:colOff>88900</xdr:colOff>
      <xdr:row>78</xdr:row>
      <xdr:rowOff>124475</xdr:rowOff>
    </xdr:to>
    <xdr:cxnSp macro="">
      <xdr:nvCxnSpPr>
        <xdr:cNvPr id="407" name="直線コネクタ 406"/>
        <xdr:cNvCxnSpPr/>
      </xdr:nvCxnSpPr>
      <xdr:spPr>
        <a:xfrm>
          <a:off x="10388600" y="13497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37525</xdr:rowOff>
    </xdr:from>
    <xdr:ext cx="534377" cy="259045"/>
    <xdr:sp macro="" textlink="">
      <xdr:nvSpPr>
        <xdr:cNvPr id="408" name="普通建設事業費 （ うち新規整備　）最大値テキスト"/>
        <xdr:cNvSpPr txBox="1"/>
      </xdr:nvSpPr>
      <xdr:spPr>
        <a:xfrm>
          <a:off x="10528300" y="1203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90848</xdr:rowOff>
    </xdr:from>
    <xdr:to>
      <xdr:col>55</xdr:col>
      <xdr:colOff>88900</xdr:colOff>
      <xdr:row>71</xdr:row>
      <xdr:rowOff>90848</xdr:rowOff>
    </xdr:to>
    <xdr:cxnSp macro="">
      <xdr:nvCxnSpPr>
        <xdr:cNvPr id="409" name="直線コネクタ 408"/>
        <xdr:cNvCxnSpPr/>
      </xdr:nvCxnSpPr>
      <xdr:spPr>
        <a:xfrm>
          <a:off x="10388600" y="1226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68673</xdr:rowOff>
    </xdr:from>
    <xdr:to>
      <xdr:col>55</xdr:col>
      <xdr:colOff>0</xdr:colOff>
      <xdr:row>78</xdr:row>
      <xdr:rowOff>96083</xdr:rowOff>
    </xdr:to>
    <xdr:cxnSp macro="">
      <xdr:nvCxnSpPr>
        <xdr:cNvPr id="410" name="直線コネクタ 409"/>
        <xdr:cNvCxnSpPr/>
      </xdr:nvCxnSpPr>
      <xdr:spPr>
        <a:xfrm flipV="1">
          <a:off x="9639300" y="13441773"/>
          <a:ext cx="838200" cy="27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170367</xdr:rowOff>
    </xdr:from>
    <xdr:ext cx="534377" cy="259045"/>
    <xdr:sp macro="" textlink="">
      <xdr:nvSpPr>
        <xdr:cNvPr id="411" name="普通建設事業費 （ うち新規整備　）平均値テキスト"/>
        <xdr:cNvSpPr txBox="1"/>
      </xdr:nvSpPr>
      <xdr:spPr>
        <a:xfrm>
          <a:off x="10528300" y="13029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147490</xdr:rowOff>
    </xdr:from>
    <xdr:to>
      <xdr:col>55</xdr:col>
      <xdr:colOff>50800</xdr:colOff>
      <xdr:row>77</xdr:row>
      <xdr:rowOff>77640</xdr:rowOff>
    </xdr:to>
    <xdr:sp macro="" textlink="">
      <xdr:nvSpPr>
        <xdr:cNvPr id="412" name="フローチャート: 判断 411"/>
        <xdr:cNvSpPr/>
      </xdr:nvSpPr>
      <xdr:spPr>
        <a:xfrm>
          <a:off x="10426700" y="1317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94551</xdr:rowOff>
    </xdr:from>
    <xdr:to>
      <xdr:col>50</xdr:col>
      <xdr:colOff>114300</xdr:colOff>
      <xdr:row>78</xdr:row>
      <xdr:rowOff>96083</xdr:rowOff>
    </xdr:to>
    <xdr:cxnSp macro="">
      <xdr:nvCxnSpPr>
        <xdr:cNvPr id="413" name="直線コネクタ 412"/>
        <xdr:cNvCxnSpPr/>
      </xdr:nvCxnSpPr>
      <xdr:spPr>
        <a:xfrm>
          <a:off x="8750300" y="13467651"/>
          <a:ext cx="889000" cy="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134117</xdr:rowOff>
    </xdr:from>
    <xdr:to>
      <xdr:col>50</xdr:col>
      <xdr:colOff>165100</xdr:colOff>
      <xdr:row>77</xdr:row>
      <xdr:rowOff>64267</xdr:rowOff>
    </xdr:to>
    <xdr:sp macro="" textlink="">
      <xdr:nvSpPr>
        <xdr:cNvPr id="414" name="フローチャート: 判断 413"/>
        <xdr:cNvSpPr/>
      </xdr:nvSpPr>
      <xdr:spPr>
        <a:xfrm>
          <a:off x="9588500" y="1316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80794</xdr:rowOff>
    </xdr:from>
    <xdr:ext cx="534377" cy="259045"/>
    <xdr:sp macro="" textlink="">
      <xdr:nvSpPr>
        <xdr:cNvPr id="415" name="テキスト ボックス 414"/>
        <xdr:cNvSpPr txBox="1"/>
      </xdr:nvSpPr>
      <xdr:spPr>
        <a:xfrm>
          <a:off x="9372111" y="1293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91649</xdr:rowOff>
    </xdr:from>
    <xdr:to>
      <xdr:col>45</xdr:col>
      <xdr:colOff>177800</xdr:colOff>
      <xdr:row>78</xdr:row>
      <xdr:rowOff>94551</xdr:rowOff>
    </xdr:to>
    <xdr:cxnSp macro="">
      <xdr:nvCxnSpPr>
        <xdr:cNvPr id="416" name="直線コネクタ 415"/>
        <xdr:cNvCxnSpPr/>
      </xdr:nvCxnSpPr>
      <xdr:spPr>
        <a:xfrm>
          <a:off x="7861300" y="13464749"/>
          <a:ext cx="889000" cy="2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116241</xdr:rowOff>
    </xdr:from>
    <xdr:to>
      <xdr:col>46</xdr:col>
      <xdr:colOff>38100</xdr:colOff>
      <xdr:row>77</xdr:row>
      <xdr:rowOff>46391</xdr:rowOff>
    </xdr:to>
    <xdr:sp macro="" textlink="">
      <xdr:nvSpPr>
        <xdr:cNvPr id="417" name="フローチャート: 判断 416"/>
        <xdr:cNvSpPr/>
      </xdr:nvSpPr>
      <xdr:spPr>
        <a:xfrm>
          <a:off x="8699500" y="1314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62917</xdr:rowOff>
    </xdr:from>
    <xdr:ext cx="534377" cy="259045"/>
    <xdr:sp macro="" textlink="">
      <xdr:nvSpPr>
        <xdr:cNvPr id="418" name="テキスト ボックス 417"/>
        <xdr:cNvSpPr txBox="1"/>
      </xdr:nvSpPr>
      <xdr:spPr>
        <a:xfrm>
          <a:off x="8483111" y="12921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39573</xdr:rowOff>
    </xdr:from>
    <xdr:to>
      <xdr:col>41</xdr:col>
      <xdr:colOff>50800</xdr:colOff>
      <xdr:row>78</xdr:row>
      <xdr:rowOff>91649</xdr:rowOff>
    </xdr:to>
    <xdr:cxnSp macro="">
      <xdr:nvCxnSpPr>
        <xdr:cNvPr id="419" name="直線コネクタ 418"/>
        <xdr:cNvCxnSpPr/>
      </xdr:nvCxnSpPr>
      <xdr:spPr>
        <a:xfrm>
          <a:off x="6972300" y="13412673"/>
          <a:ext cx="889000" cy="52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143033</xdr:rowOff>
    </xdr:from>
    <xdr:to>
      <xdr:col>41</xdr:col>
      <xdr:colOff>101600</xdr:colOff>
      <xdr:row>77</xdr:row>
      <xdr:rowOff>73183</xdr:rowOff>
    </xdr:to>
    <xdr:sp macro="" textlink="">
      <xdr:nvSpPr>
        <xdr:cNvPr id="420" name="フローチャート: 判断 419"/>
        <xdr:cNvSpPr/>
      </xdr:nvSpPr>
      <xdr:spPr>
        <a:xfrm>
          <a:off x="7810500" y="131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89709</xdr:rowOff>
    </xdr:from>
    <xdr:ext cx="534377" cy="259045"/>
    <xdr:sp macro="" textlink="">
      <xdr:nvSpPr>
        <xdr:cNvPr id="421" name="テキスト ボックス 420"/>
        <xdr:cNvSpPr txBox="1"/>
      </xdr:nvSpPr>
      <xdr:spPr>
        <a:xfrm>
          <a:off x="7594111" y="1294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29601</xdr:rowOff>
    </xdr:from>
    <xdr:to>
      <xdr:col>36</xdr:col>
      <xdr:colOff>165100</xdr:colOff>
      <xdr:row>77</xdr:row>
      <xdr:rowOff>131201</xdr:rowOff>
    </xdr:to>
    <xdr:sp macro="" textlink="">
      <xdr:nvSpPr>
        <xdr:cNvPr id="422" name="フローチャート: 判断 421"/>
        <xdr:cNvSpPr/>
      </xdr:nvSpPr>
      <xdr:spPr>
        <a:xfrm>
          <a:off x="6921500" y="1323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147728</xdr:rowOff>
    </xdr:from>
    <xdr:ext cx="534377" cy="259045"/>
    <xdr:sp macro="" textlink="">
      <xdr:nvSpPr>
        <xdr:cNvPr id="423" name="テキスト ボックス 422"/>
        <xdr:cNvSpPr txBox="1"/>
      </xdr:nvSpPr>
      <xdr:spPr>
        <a:xfrm>
          <a:off x="6705111" y="1300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17873</xdr:rowOff>
    </xdr:from>
    <xdr:to>
      <xdr:col>55</xdr:col>
      <xdr:colOff>50800</xdr:colOff>
      <xdr:row>78</xdr:row>
      <xdr:rowOff>119473</xdr:rowOff>
    </xdr:to>
    <xdr:sp macro="" textlink="">
      <xdr:nvSpPr>
        <xdr:cNvPr id="429" name="楕円 428"/>
        <xdr:cNvSpPr/>
      </xdr:nvSpPr>
      <xdr:spPr>
        <a:xfrm>
          <a:off x="10426700" y="1339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104250</xdr:rowOff>
    </xdr:from>
    <xdr:ext cx="469744" cy="259045"/>
    <xdr:sp macro="" textlink="">
      <xdr:nvSpPr>
        <xdr:cNvPr id="430" name="普通建設事業費 （ うち新規整備　）該当値テキスト"/>
        <xdr:cNvSpPr txBox="1"/>
      </xdr:nvSpPr>
      <xdr:spPr>
        <a:xfrm>
          <a:off x="10528300" y="13305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45283</xdr:rowOff>
    </xdr:from>
    <xdr:to>
      <xdr:col>50</xdr:col>
      <xdr:colOff>165100</xdr:colOff>
      <xdr:row>78</xdr:row>
      <xdr:rowOff>146883</xdr:rowOff>
    </xdr:to>
    <xdr:sp macro="" textlink="">
      <xdr:nvSpPr>
        <xdr:cNvPr id="431" name="楕円 430"/>
        <xdr:cNvSpPr/>
      </xdr:nvSpPr>
      <xdr:spPr>
        <a:xfrm>
          <a:off x="9588500" y="1341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138010</xdr:rowOff>
    </xdr:from>
    <xdr:ext cx="469744" cy="259045"/>
    <xdr:sp macro="" textlink="">
      <xdr:nvSpPr>
        <xdr:cNvPr id="432" name="テキスト ボックス 431"/>
        <xdr:cNvSpPr txBox="1"/>
      </xdr:nvSpPr>
      <xdr:spPr>
        <a:xfrm>
          <a:off x="9404428" y="1351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43751</xdr:rowOff>
    </xdr:from>
    <xdr:to>
      <xdr:col>46</xdr:col>
      <xdr:colOff>38100</xdr:colOff>
      <xdr:row>78</xdr:row>
      <xdr:rowOff>145351</xdr:rowOff>
    </xdr:to>
    <xdr:sp macro="" textlink="">
      <xdr:nvSpPr>
        <xdr:cNvPr id="433" name="楕円 432"/>
        <xdr:cNvSpPr/>
      </xdr:nvSpPr>
      <xdr:spPr>
        <a:xfrm>
          <a:off x="8699500" y="13416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136478</xdr:rowOff>
    </xdr:from>
    <xdr:ext cx="469744" cy="259045"/>
    <xdr:sp macro="" textlink="">
      <xdr:nvSpPr>
        <xdr:cNvPr id="434" name="テキスト ボックス 433"/>
        <xdr:cNvSpPr txBox="1"/>
      </xdr:nvSpPr>
      <xdr:spPr>
        <a:xfrm>
          <a:off x="8515428" y="13509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40849</xdr:rowOff>
    </xdr:from>
    <xdr:to>
      <xdr:col>41</xdr:col>
      <xdr:colOff>101600</xdr:colOff>
      <xdr:row>78</xdr:row>
      <xdr:rowOff>142449</xdr:rowOff>
    </xdr:to>
    <xdr:sp macro="" textlink="">
      <xdr:nvSpPr>
        <xdr:cNvPr id="435" name="楕円 434"/>
        <xdr:cNvSpPr/>
      </xdr:nvSpPr>
      <xdr:spPr>
        <a:xfrm>
          <a:off x="7810500" y="1341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133576</xdr:rowOff>
    </xdr:from>
    <xdr:ext cx="469744" cy="259045"/>
    <xdr:sp macro="" textlink="">
      <xdr:nvSpPr>
        <xdr:cNvPr id="436" name="テキスト ボックス 435"/>
        <xdr:cNvSpPr txBox="1"/>
      </xdr:nvSpPr>
      <xdr:spPr>
        <a:xfrm>
          <a:off x="7626428" y="13506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160223</xdr:rowOff>
    </xdr:from>
    <xdr:to>
      <xdr:col>36</xdr:col>
      <xdr:colOff>165100</xdr:colOff>
      <xdr:row>78</xdr:row>
      <xdr:rowOff>90373</xdr:rowOff>
    </xdr:to>
    <xdr:sp macro="" textlink="">
      <xdr:nvSpPr>
        <xdr:cNvPr id="437" name="楕円 436"/>
        <xdr:cNvSpPr/>
      </xdr:nvSpPr>
      <xdr:spPr>
        <a:xfrm>
          <a:off x="6921500" y="13361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81500</xdr:rowOff>
    </xdr:from>
    <xdr:ext cx="469744" cy="259045"/>
    <xdr:sp macro="" textlink="">
      <xdr:nvSpPr>
        <xdr:cNvPr id="438" name="テキスト ボックス 437"/>
        <xdr:cNvSpPr txBox="1"/>
      </xdr:nvSpPr>
      <xdr:spPr>
        <a:xfrm>
          <a:off x="6737428" y="13454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9" name="直線コネクタ 44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0" name="テキスト ボックス 44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1" name="直線コネクタ 45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2" name="テキスト ボックス 451"/>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3" name="直線コネクタ 45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4" name="テキスト ボックス 453"/>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5" name="直線コネクタ 45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6" name="テキスト ボックス 455"/>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8" name="テキスト ボックス 457"/>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149141</xdr:rowOff>
    </xdr:from>
    <xdr:to>
      <xdr:col>54</xdr:col>
      <xdr:colOff>189865</xdr:colOff>
      <xdr:row>98</xdr:row>
      <xdr:rowOff>25081</xdr:rowOff>
    </xdr:to>
    <xdr:cxnSp macro="">
      <xdr:nvCxnSpPr>
        <xdr:cNvPr id="460" name="直線コネクタ 459"/>
        <xdr:cNvCxnSpPr/>
      </xdr:nvCxnSpPr>
      <xdr:spPr>
        <a:xfrm flipV="1">
          <a:off x="10475595" y="15579641"/>
          <a:ext cx="1270" cy="1247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28908</xdr:rowOff>
    </xdr:from>
    <xdr:ext cx="469744" cy="259045"/>
    <xdr:sp macro="" textlink="">
      <xdr:nvSpPr>
        <xdr:cNvPr id="461" name="普通建設事業費 （ うち更新整備　）最小値テキスト"/>
        <xdr:cNvSpPr txBox="1"/>
      </xdr:nvSpPr>
      <xdr:spPr>
        <a:xfrm>
          <a:off x="10528300" y="16831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25081</xdr:rowOff>
    </xdr:from>
    <xdr:to>
      <xdr:col>55</xdr:col>
      <xdr:colOff>88900</xdr:colOff>
      <xdr:row>98</xdr:row>
      <xdr:rowOff>25081</xdr:rowOff>
    </xdr:to>
    <xdr:cxnSp macro="">
      <xdr:nvCxnSpPr>
        <xdr:cNvPr id="462" name="直線コネクタ 461"/>
        <xdr:cNvCxnSpPr/>
      </xdr:nvCxnSpPr>
      <xdr:spPr>
        <a:xfrm>
          <a:off x="10388600" y="16827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95818</xdr:rowOff>
    </xdr:from>
    <xdr:ext cx="534377" cy="259045"/>
    <xdr:sp macro="" textlink="">
      <xdr:nvSpPr>
        <xdr:cNvPr id="463" name="普通建設事業費 （ うち更新整備　）最大値テキスト"/>
        <xdr:cNvSpPr txBox="1"/>
      </xdr:nvSpPr>
      <xdr:spPr>
        <a:xfrm>
          <a:off x="10528300" y="1535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149141</xdr:rowOff>
    </xdr:from>
    <xdr:to>
      <xdr:col>55</xdr:col>
      <xdr:colOff>88900</xdr:colOff>
      <xdr:row>90</xdr:row>
      <xdr:rowOff>149141</xdr:rowOff>
    </xdr:to>
    <xdr:cxnSp macro="">
      <xdr:nvCxnSpPr>
        <xdr:cNvPr id="464" name="直線コネクタ 463"/>
        <xdr:cNvCxnSpPr/>
      </xdr:nvCxnSpPr>
      <xdr:spPr>
        <a:xfrm>
          <a:off x="10388600" y="1557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108221</xdr:rowOff>
    </xdr:from>
    <xdr:to>
      <xdr:col>55</xdr:col>
      <xdr:colOff>0</xdr:colOff>
      <xdr:row>96</xdr:row>
      <xdr:rowOff>112680</xdr:rowOff>
    </xdr:to>
    <xdr:cxnSp macro="">
      <xdr:nvCxnSpPr>
        <xdr:cNvPr id="465" name="直線コネクタ 464"/>
        <xdr:cNvCxnSpPr/>
      </xdr:nvCxnSpPr>
      <xdr:spPr>
        <a:xfrm>
          <a:off x="9639300" y="16567421"/>
          <a:ext cx="838200" cy="4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21869</xdr:rowOff>
    </xdr:from>
    <xdr:ext cx="534377" cy="259045"/>
    <xdr:sp macro="" textlink="">
      <xdr:nvSpPr>
        <xdr:cNvPr id="466" name="普通建設事業費 （ うち更新整備　）平均値テキスト"/>
        <xdr:cNvSpPr txBox="1"/>
      </xdr:nvSpPr>
      <xdr:spPr>
        <a:xfrm>
          <a:off x="10528300" y="16138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170442</xdr:rowOff>
    </xdr:from>
    <xdr:to>
      <xdr:col>55</xdr:col>
      <xdr:colOff>50800</xdr:colOff>
      <xdr:row>95</xdr:row>
      <xdr:rowOff>100592</xdr:rowOff>
    </xdr:to>
    <xdr:sp macro="" textlink="">
      <xdr:nvSpPr>
        <xdr:cNvPr id="467" name="フローチャート: 判断 466"/>
        <xdr:cNvSpPr/>
      </xdr:nvSpPr>
      <xdr:spPr>
        <a:xfrm>
          <a:off x="10426700" y="1628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157828</xdr:rowOff>
    </xdr:from>
    <xdr:to>
      <xdr:col>50</xdr:col>
      <xdr:colOff>114300</xdr:colOff>
      <xdr:row>96</xdr:row>
      <xdr:rowOff>108221</xdr:rowOff>
    </xdr:to>
    <xdr:cxnSp macro="">
      <xdr:nvCxnSpPr>
        <xdr:cNvPr id="468" name="直線コネクタ 467"/>
        <xdr:cNvCxnSpPr/>
      </xdr:nvCxnSpPr>
      <xdr:spPr>
        <a:xfrm>
          <a:off x="8750300" y="16445578"/>
          <a:ext cx="889000" cy="121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16250</xdr:rowOff>
    </xdr:from>
    <xdr:to>
      <xdr:col>50</xdr:col>
      <xdr:colOff>165100</xdr:colOff>
      <xdr:row>95</xdr:row>
      <xdr:rowOff>117850</xdr:rowOff>
    </xdr:to>
    <xdr:sp macro="" textlink="">
      <xdr:nvSpPr>
        <xdr:cNvPr id="469" name="フローチャート: 判断 468"/>
        <xdr:cNvSpPr/>
      </xdr:nvSpPr>
      <xdr:spPr>
        <a:xfrm>
          <a:off x="9588500" y="163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134377</xdr:rowOff>
    </xdr:from>
    <xdr:ext cx="534377" cy="259045"/>
    <xdr:sp macro="" textlink="">
      <xdr:nvSpPr>
        <xdr:cNvPr id="470" name="テキスト ボックス 469"/>
        <xdr:cNvSpPr txBox="1"/>
      </xdr:nvSpPr>
      <xdr:spPr>
        <a:xfrm>
          <a:off x="9372111" y="16079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157828</xdr:rowOff>
    </xdr:from>
    <xdr:to>
      <xdr:col>45</xdr:col>
      <xdr:colOff>177800</xdr:colOff>
      <xdr:row>96</xdr:row>
      <xdr:rowOff>97752</xdr:rowOff>
    </xdr:to>
    <xdr:cxnSp macro="">
      <xdr:nvCxnSpPr>
        <xdr:cNvPr id="471" name="直線コネクタ 470"/>
        <xdr:cNvCxnSpPr/>
      </xdr:nvCxnSpPr>
      <xdr:spPr>
        <a:xfrm flipV="1">
          <a:off x="7861300" y="16445578"/>
          <a:ext cx="889000" cy="11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143810</xdr:rowOff>
    </xdr:from>
    <xdr:to>
      <xdr:col>46</xdr:col>
      <xdr:colOff>38100</xdr:colOff>
      <xdr:row>95</xdr:row>
      <xdr:rowOff>73960</xdr:rowOff>
    </xdr:to>
    <xdr:sp macro="" textlink="">
      <xdr:nvSpPr>
        <xdr:cNvPr id="472" name="フローチャート: 判断 471"/>
        <xdr:cNvSpPr/>
      </xdr:nvSpPr>
      <xdr:spPr>
        <a:xfrm>
          <a:off x="8699500" y="162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90487</xdr:rowOff>
    </xdr:from>
    <xdr:ext cx="534377" cy="259045"/>
    <xdr:sp macro="" textlink="">
      <xdr:nvSpPr>
        <xdr:cNvPr id="473" name="テキスト ボックス 472"/>
        <xdr:cNvSpPr txBox="1"/>
      </xdr:nvSpPr>
      <xdr:spPr>
        <a:xfrm>
          <a:off x="8483111" y="16035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93294</xdr:rowOff>
    </xdr:from>
    <xdr:to>
      <xdr:col>41</xdr:col>
      <xdr:colOff>50800</xdr:colOff>
      <xdr:row>96</xdr:row>
      <xdr:rowOff>97752</xdr:rowOff>
    </xdr:to>
    <xdr:cxnSp macro="">
      <xdr:nvCxnSpPr>
        <xdr:cNvPr id="474" name="直線コネクタ 473"/>
        <xdr:cNvCxnSpPr/>
      </xdr:nvCxnSpPr>
      <xdr:spPr>
        <a:xfrm>
          <a:off x="6972300" y="16552494"/>
          <a:ext cx="889000" cy="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122710</xdr:rowOff>
    </xdr:from>
    <xdr:to>
      <xdr:col>41</xdr:col>
      <xdr:colOff>101600</xdr:colOff>
      <xdr:row>95</xdr:row>
      <xdr:rowOff>52860</xdr:rowOff>
    </xdr:to>
    <xdr:sp macro="" textlink="">
      <xdr:nvSpPr>
        <xdr:cNvPr id="475" name="フローチャート: 判断 474"/>
        <xdr:cNvSpPr/>
      </xdr:nvSpPr>
      <xdr:spPr>
        <a:xfrm>
          <a:off x="7810500" y="16239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69387</xdr:rowOff>
    </xdr:from>
    <xdr:ext cx="534377" cy="259045"/>
    <xdr:sp macro="" textlink="">
      <xdr:nvSpPr>
        <xdr:cNvPr id="476" name="テキスト ボックス 475"/>
        <xdr:cNvSpPr txBox="1"/>
      </xdr:nvSpPr>
      <xdr:spPr>
        <a:xfrm>
          <a:off x="7594111" y="1601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9347</xdr:rowOff>
    </xdr:from>
    <xdr:to>
      <xdr:col>36</xdr:col>
      <xdr:colOff>165100</xdr:colOff>
      <xdr:row>95</xdr:row>
      <xdr:rowOff>110947</xdr:rowOff>
    </xdr:to>
    <xdr:sp macro="" textlink="">
      <xdr:nvSpPr>
        <xdr:cNvPr id="477" name="フローチャート: 判断 476"/>
        <xdr:cNvSpPr/>
      </xdr:nvSpPr>
      <xdr:spPr>
        <a:xfrm>
          <a:off x="6921500" y="1629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127474</xdr:rowOff>
    </xdr:from>
    <xdr:ext cx="534377" cy="259045"/>
    <xdr:sp macro="" textlink="">
      <xdr:nvSpPr>
        <xdr:cNvPr id="478" name="テキスト ボックス 477"/>
        <xdr:cNvSpPr txBox="1"/>
      </xdr:nvSpPr>
      <xdr:spPr>
        <a:xfrm>
          <a:off x="6705111" y="1607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61880</xdr:rowOff>
    </xdr:from>
    <xdr:to>
      <xdr:col>55</xdr:col>
      <xdr:colOff>50800</xdr:colOff>
      <xdr:row>96</xdr:row>
      <xdr:rowOff>163480</xdr:rowOff>
    </xdr:to>
    <xdr:sp macro="" textlink="">
      <xdr:nvSpPr>
        <xdr:cNvPr id="484" name="楕円 483"/>
        <xdr:cNvSpPr/>
      </xdr:nvSpPr>
      <xdr:spPr>
        <a:xfrm>
          <a:off x="10426700" y="1652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40307</xdr:rowOff>
    </xdr:from>
    <xdr:ext cx="534377" cy="259045"/>
    <xdr:sp macro="" textlink="">
      <xdr:nvSpPr>
        <xdr:cNvPr id="485" name="普通建設事業費 （ うち更新整備　）該当値テキスト"/>
        <xdr:cNvSpPr txBox="1"/>
      </xdr:nvSpPr>
      <xdr:spPr>
        <a:xfrm>
          <a:off x="10528300" y="16499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57421</xdr:rowOff>
    </xdr:from>
    <xdr:to>
      <xdr:col>50</xdr:col>
      <xdr:colOff>165100</xdr:colOff>
      <xdr:row>96</xdr:row>
      <xdr:rowOff>159021</xdr:rowOff>
    </xdr:to>
    <xdr:sp macro="" textlink="">
      <xdr:nvSpPr>
        <xdr:cNvPr id="486" name="楕円 485"/>
        <xdr:cNvSpPr/>
      </xdr:nvSpPr>
      <xdr:spPr>
        <a:xfrm>
          <a:off x="9588500" y="1651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150148</xdr:rowOff>
    </xdr:from>
    <xdr:ext cx="534377" cy="259045"/>
    <xdr:sp macro="" textlink="">
      <xdr:nvSpPr>
        <xdr:cNvPr id="487" name="テキスト ボックス 486"/>
        <xdr:cNvSpPr txBox="1"/>
      </xdr:nvSpPr>
      <xdr:spPr>
        <a:xfrm>
          <a:off x="9372111" y="1660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107028</xdr:rowOff>
    </xdr:from>
    <xdr:to>
      <xdr:col>46</xdr:col>
      <xdr:colOff>38100</xdr:colOff>
      <xdr:row>96</xdr:row>
      <xdr:rowOff>37178</xdr:rowOff>
    </xdr:to>
    <xdr:sp macro="" textlink="">
      <xdr:nvSpPr>
        <xdr:cNvPr id="488" name="楕円 487"/>
        <xdr:cNvSpPr/>
      </xdr:nvSpPr>
      <xdr:spPr>
        <a:xfrm>
          <a:off x="8699500" y="1639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28305</xdr:rowOff>
    </xdr:from>
    <xdr:ext cx="534377" cy="259045"/>
    <xdr:sp macro="" textlink="">
      <xdr:nvSpPr>
        <xdr:cNvPr id="489" name="テキスト ボックス 488"/>
        <xdr:cNvSpPr txBox="1"/>
      </xdr:nvSpPr>
      <xdr:spPr>
        <a:xfrm>
          <a:off x="8483111" y="16487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46952</xdr:rowOff>
    </xdr:from>
    <xdr:to>
      <xdr:col>41</xdr:col>
      <xdr:colOff>101600</xdr:colOff>
      <xdr:row>96</xdr:row>
      <xdr:rowOff>148552</xdr:rowOff>
    </xdr:to>
    <xdr:sp macro="" textlink="">
      <xdr:nvSpPr>
        <xdr:cNvPr id="490" name="楕円 489"/>
        <xdr:cNvSpPr/>
      </xdr:nvSpPr>
      <xdr:spPr>
        <a:xfrm>
          <a:off x="7810500" y="1650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139679</xdr:rowOff>
    </xdr:from>
    <xdr:ext cx="534377" cy="259045"/>
    <xdr:sp macro="" textlink="">
      <xdr:nvSpPr>
        <xdr:cNvPr id="491" name="テキスト ボックス 490"/>
        <xdr:cNvSpPr txBox="1"/>
      </xdr:nvSpPr>
      <xdr:spPr>
        <a:xfrm>
          <a:off x="7594111" y="16598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42494</xdr:rowOff>
    </xdr:from>
    <xdr:to>
      <xdr:col>36</xdr:col>
      <xdr:colOff>165100</xdr:colOff>
      <xdr:row>96</xdr:row>
      <xdr:rowOff>144094</xdr:rowOff>
    </xdr:to>
    <xdr:sp macro="" textlink="">
      <xdr:nvSpPr>
        <xdr:cNvPr id="492" name="楕円 491"/>
        <xdr:cNvSpPr/>
      </xdr:nvSpPr>
      <xdr:spPr>
        <a:xfrm>
          <a:off x="6921500" y="1650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135221</xdr:rowOff>
    </xdr:from>
    <xdr:ext cx="534377" cy="259045"/>
    <xdr:sp macro="" textlink="">
      <xdr:nvSpPr>
        <xdr:cNvPr id="493" name="テキスト ボックス 492"/>
        <xdr:cNvSpPr txBox="1"/>
      </xdr:nvSpPr>
      <xdr:spPr>
        <a:xfrm>
          <a:off x="6705111" y="16594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7" name="テキスト ボックス 506"/>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9" name="テキスト ボックス 508"/>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11" name="テキスト ボックス 510"/>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57785</xdr:rowOff>
    </xdr:from>
    <xdr:to>
      <xdr:col>85</xdr:col>
      <xdr:colOff>126364</xdr:colOff>
      <xdr:row>39</xdr:row>
      <xdr:rowOff>44450</xdr:rowOff>
    </xdr:to>
    <xdr:cxnSp macro="">
      <xdr:nvCxnSpPr>
        <xdr:cNvPr id="517" name="直線コネクタ 516"/>
        <xdr:cNvCxnSpPr/>
      </xdr:nvCxnSpPr>
      <xdr:spPr>
        <a:xfrm flipV="1">
          <a:off x="16317595" y="5201285"/>
          <a:ext cx="1269" cy="1529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4462</xdr:rowOff>
    </xdr:from>
    <xdr:ext cx="534377" cy="259045"/>
    <xdr:sp macro="" textlink="">
      <xdr:nvSpPr>
        <xdr:cNvPr id="520" name="災害復旧事業費最大値テキスト"/>
        <xdr:cNvSpPr txBox="1"/>
      </xdr:nvSpPr>
      <xdr:spPr>
        <a:xfrm>
          <a:off x="16370300" y="4976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57785</xdr:rowOff>
    </xdr:from>
    <xdr:to>
      <xdr:col>86</xdr:col>
      <xdr:colOff>25400</xdr:colOff>
      <xdr:row>30</xdr:row>
      <xdr:rowOff>57785</xdr:rowOff>
    </xdr:to>
    <xdr:cxnSp macro="">
      <xdr:nvCxnSpPr>
        <xdr:cNvPr id="521" name="直線コネクタ 520"/>
        <xdr:cNvCxnSpPr/>
      </xdr:nvCxnSpPr>
      <xdr:spPr>
        <a:xfrm>
          <a:off x="16230600" y="5201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2" name="直線コネクタ 521"/>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89933</xdr:rowOff>
    </xdr:from>
    <xdr:ext cx="378565" cy="259045"/>
    <xdr:sp macro="" textlink="">
      <xdr:nvSpPr>
        <xdr:cNvPr id="523" name="災害復旧事業費平均値テキスト"/>
        <xdr:cNvSpPr txBox="1"/>
      </xdr:nvSpPr>
      <xdr:spPr>
        <a:xfrm>
          <a:off x="16370300" y="64335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67056</xdr:rowOff>
    </xdr:from>
    <xdr:to>
      <xdr:col>85</xdr:col>
      <xdr:colOff>177800</xdr:colOff>
      <xdr:row>38</xdr:row>
      <xdr:rowOff>168656</xdr:rowOff>
    </xdr:to>
    <xdr:sp macro="" textlink="">
      <xdr:nvSpPr>
        <xdr:cNvPr id="524" name="フローチャート: 判断 523"/>
        <xdr:cNvSpPr/>
      </xdr:nvSpPr>
      <xdr:spPr>
        <a:xfrm>
          <a:off x="16268700" y="658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43942</xdr:rowOff>
    </xdr:from>
    <xdr:to>
      <xdr:col>81</xdr:col>
      <xdr:colOff>50800</xdr:colOff>
      <xdr:row>39</xdr:row>
      <xdr:rowOff>44450</xdr:rowOff>
    </xdr:to>
    <xdr:cxnSp macro="">
      <xdr:nvCxnSpPr>
        <xdr:cNvPr id="525" name="直線コネクタ 524"/>
        <xdr:cNvCxnSpPr/>
      </xdr:nvCxnSpPr>
      <xdr:spPr>
        <a:xfrm>
          <a:off x="14592300" y="6730492"/>
          <a:ext cx="8890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165608</xdr:rowOff>
    </xdr:from>
    <xdr:to>
      <xdr:col>81</xdr:col>
      <xdr:colOff>101600</xdr:colOff>
      <xdr:row>38</xdr:row>
      <xdr:rowOff>95758</xdr:rowOff>
    </xdr:to>
    <xdr:sp macro="" textlink="">
      <xdr:nvSpPr>
        <xdr:cNvPr id="526" name="フローチャート: 判断 525"/>
        <xdr:cNvSpPr/>
      </xdr:nvSpPr>
      <xdr:spPr>
        <a:xfrm>
          <a:off x="15430500" y="650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112285</xdr:rowOff>
    </xdr:from>
    <xdr:ext cx="469744" cy="259045"/>
    <xdr:sp macro="" textlink="">
      <xdr:nvSpPr>
        <xdr:cNvPr id="527" name="テキスト ボックス 526"/>
        <xdr:cNvSpPr txBox="1"/>
      </xdr:nvSpPr>
      <xdr:spPr>
        <a:xfrm>
          <a:off x="15246428" y="6284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17780</xdr:rowOff>
    </xdr:from>
    <xdr:to>
      <xdr:col>76</xdr:col>
      <xdr:colOff>114300</xdr:colOff>
      <xdr:row>39</xdr:row>
      <xdr:rowOff>43942</xdr:rowOff>
    </xdr:to>
    <xdr:cxnSp macro="">
      <xdr:nvCxnSpPr>
        <xdr:cNvPr id="528" name="直線コネクタ 527"/>
        <xdr:cNvCxnSpPr/>
      </xdr:nvCxnSpPr>
      <xdr:spPr>
        <a:xfrm>
          <a:off x="13703300" y="6704330"/>
          <a:ext cx="889000" cy="26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127254</xdr:rowOff>
    </xdr:from>
    <xdr:to>
      <xdr:col>76</xdr:col>
      <xdr:colOff>165100</xdr:colOff>
      <xdr:row>37</xdr:row>
      <xdr:rowOff>57404</xdr:rowOff>
    </xdr:to>
    <xdr:sp macro="" textlink="">
      <xdr:nvSpPr>
        <xdr:cNvPr id="529" name="フローチャート: 判断 528"/>
        <xdr:cNvSpPr/>
      </xdr:nvSpPr>
      <xdr:spPr>
        <a:xfrm>
          <a:off x="14541500" y="629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73931</xdr:rowOff>
    </xdr:from>
    <xdr:ext cx="469744" cy="259045"/>
    <xdr:sp macro="" textlink="">
      <xdr:nvSpPr>
        <xdr:cNvPr id="530" name="テキスト ボックス 529"/>
        <xdr:cNvSpPr txBox="1"/>
      </xdr:nvSpPr>
      <xdr:spPr>
        <a:xfrm>
          <a:off x="14357428" y="6074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17780</xdr:rowOff>
    </xdr:from>
    <xdr:to>
      <xdr:col>71</xdr:col>
      <xdr:colOff>177800</xdr:colOff>
      <xdr:row>39</xdr:row>
      <xdr:rowOff>38862</xdr:rowOff>
    </xdr:to>
    <xdr:cxnSp macro="">
      <xdr:nvCxnSpPr>
        <xdr:cNvPr id="531" name="直線コネクタ 530"/>
        <xdr:cNvCxnSpPr/>
      </xdr:nvCxnSpPr>
      <xdr:spPr>
        <a:xfrm flipV="1">
          <a:off x="12814300" y="6704330"/>
          <a:ext cx="889000" cy="2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9017</xdr:rowOff>
    </xdr:from>
    <xdr:to>
      <xdr:col>72</xdr:col>
      <xdr:colOff>38100</xdr:colOff>
      <xdr:row>37</xdr:row>
      <xdr:rowOff>110617</xdr:rowOff>
    </xdr:to>
    <xdr:sp macro="" textlink="">
      <xdr:nvSpPr>
        <xdr:cNvPr id="532" name="フローチャート: 判断 531"/>
        <xdr:cNvSpPr/>
      </xdr:nvSpPr>
      <xdr:spPr>
        <a:xfrm>
          <a:off x="13652500" y="635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127144</xdr:rowOff>
    </xdr:from>
    <xdr:ext cx="469744" cy="259045"/>
    <xdr:sp macro="" textlink="">
      <xdr:nvSpPr>
        <xdr:cNvPr id="533" name="テキスト ボックス 532"/>
        <xdr:cNvSpPr txBox="1"/>
      </xdr:nvSpPr>
      <xdr:spPr>
        <a:xfrm>
          <a:off x="13468428" y="6127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64262</xdr:rowOff>
    </xdr:from>
    <xdr:to>
      <xdr:col>67</xdr:col>
      <xdr:colOff>101600</xdr:colOff>
      <xdr:row>37</xdr:row>
      <xdr:rowOff>165862</xdr:rowOff>
    </xdr:to>
    <xdr:sp macro="" textlink="">
      <xdr:nvSpPr>
        <xdr:cNvPr id="534" name="フローチャート: 判断 533"/>
        <xdr:cNvSpPr/>
      </xdr:nvSpPr>
      <xdr:spPr>
        <a:xfrm>
          <a:off x="12763500" y="640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10939</xdr:rowOff>
    </xdr:from>
    <xdr:ext cx="469744" cy="259045"/>
    <xdr:sp macro="" textlink="">
      <xdr:nvSpPr>
        <xdr:cNvPr id="535" name="テキスト ボックス 534"/>
        <xdr:cNvSpPr txBox="1"/>
      </xdr:nvSpPr>
      <xdr:spPr>
        <a:xfrm>
          <a:off x="12579428" y="618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1" name="楕円 540"/>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2"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3" name="楕円 542"/>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4" name="テキスト ボックス 543"/>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164592</xdr:rowOff>
    </xdr:from>
    <xdr:to>
      <xdr:col>76</xdr:col>
      <xdr:colOff>165100</xdr:colOff>
      <xdr:row>39</xdr:row>
      <xdr:rowOff>94742</xdr:rowOff>
    </xdr:to>
    <xdr:sp macro="" textlink="">
      <xdr:nvSpPr>
        <xdr:cNvPr id="545" name="楕円 544"/>
        <xdr:cNvSpPr/>
      </xdr:nvSpPr>
      <xdr:spPr>
        <a:xfrm>
          <a:off x="14541500" y="667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85869</xdr:rowOff>
    </xdr:from>
    <xdr:ext cx="249299" cy="259045"/>
    <xdr:sp macro="" textlink="">
      <xdr:nvSpPr>
        <xdr:cNvPr id="546" name="テキスト ボックス 545"/>
        <xdr:cNvSpPr txBox="1"/>
      </xdr:nvSpPr>
      <xdr:spPr>
        <a:xfrm>
          <a:off x="14467650" y="67724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138430</xdr:rowOff>
    </xdr:from>
    <xdr:to>
      <xdr:col>72</xdr:col>
      <xdr:colOff>38100</xdr:colOff>
      <xdr:row>39</xdr:row>
      <xdr:rowOff>68580</xdr:rowOff>
    </xdr:to>
    <xdr:sp macro="" textlink="">
      <xdr:nvSpPr>
        <xdr:cNvPr id="547" name="楕円 546"/>
        <xdr:cNvSpPr/>
      </xdr:nvSpPr>
      <xdr:spPr>
        <a:xfrm>
          <a:off x="13652500" y="665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59707</xdr:rowOff>
    </xdr:from>
    <xdr:ext cx="378565" cy="259045"/>
    <xdr:sp macro="" textlink="">
      <xdr:nvSpPr>
        <xdr:cNvPr id="548" name="テキスト ボックス 547"/>
        <xdr:cNvSpPr txBox="1"/>
      </xdr:nvSpPr>
      <xdr:spPr>
        <a:xfrm>
          <a:off x="13514017" y="6746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159512</xdr:rowOff>
    </xdr:from>
    <xdr:to>
      <xdr:col>67</xdr:col>
      <xdr:colOff>101600</xdr:colOff>
      <xdr:row>39</xdr:row>
      <xdr:rowOff>89662</xdr:rowOff>
    </xdr:to>
    <xdr:sp macro="" textlink="">
      <xdr:nvSpPr>
        <xdr:cNvPr id="549" name="楕円 548"/>
        <xdr:cNvSpPr/>
      </xdr:nvSpPr>
      <xdr:spPr>
        <a:xfrm>
          <a:off x="12763500" y="6674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80789</xdr:rowOff>
    </xdr:from>
    <xdr:ext cx="313932" cy="259045"/>
    <xdr:sp macro="" textlink="">
      <xdr:nvSpPr>
        <xdr:cNvPr id="550" name="テキスト ボックス 549"/>
        <xdr:cNvSpPr txBox="1"/>
      </xdr:nvSpPr>
      <xdr:spPr>
        <a:xfrm>
          <a:off x="12657333" y="67673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0" name="テキスト ボックス 609"/>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2" name="テキスト ボックス 611"/>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0" name="テキスト ボックス 619"/>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2" name="テキスト ボックス 621"/>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108153</xdr:rowOff>
    </xdr:from>
    <xdr:to>
      <xdr:col>85</xdr:col>
      <xdr:colOff>126364</xdr:colOff>
      <xdr:row>78</xdr:row>
      <xdr:rowOff>38398</xdr:rowOff>
    </xdr:to>
    <xdr:cxnSp macro="">
      <xdr:nvCxnSpPr>
        <xdr:cNvPr id="626" name="直線コネクタ 625"/>
        <xdr:cNvCxnSpPr/>
      </xdr:nvCxnSpPr>
      <xdr:spPr>
        <a:xfrm flipV="1">
          <a:off x="16317595" y="11938203"/>
          <a:ext cx="1269" cy="1473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42225</xdr:rowOff>
    </xdr:from>
    <xdr:ext cx="534377" cy="259045"/>
    <xdr:sp macro="" textlink="">
      <xdr:nvSpPr>
        <xdr:cNvPr id="627" name="公債費最小値テキスト"/>
        <xdr:cNvSpPr txBox="1"/>
      </xdr:nvSpPr>
      <xdr:spPr>
        <a:xfrm>
          <a:off x="16370300" y="1341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38398</xdr:rowOff>
    </xdr:from>
    <xdr:to>
      <xdr:col>86</xdr:col>
      <xdr:colOff>25400</xdr:colOff>
      <xdr:row>78</xdr:row>
      <xdr:rowOff>38398</xdr:rowOff>
    </xdr:to>
    <xdr:cxnSp macro="">
      <xdr:nvCxnSpPr>
        <xdr:cNvPr id="628" name="直線コネクタ 627"/>
        <xdr:cNvCxnSpPr/>
      </xdr:nvCxnSpPr>
      <xdr:spPr>
        <a:xfrm>
          <a:off x="16230600" y="1341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54830</xdr:rowOff>
    </xdr:from>
    <xdr:ext cx="534377" cy="259045"/>
    <xdr:sp macro="" textlink="">
      <xdr:nvSpPr>
        <xdr:cNvPr id="629" name="公債費最大値テキスト"/>
        <xdr:cNvSpPr txBox="1"/>
      </xdr:nvSpPr>
      <xdr:spPr>
        <a:xfrm>
          <a:off x="16370300" y="1171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108153</xdr:rowOff>
    </xdr:from>
    <xdr:to>
      <xdr:col>86</xdr:col>
      <xdr:colOff>25400</xdr:colOff>
      <xdr:row>69</xdr:row>
      <xdr:rowOff>108153</xdr:rowOff>
    </xdr:to>
    <xdr:cxnSp macro="">
      <xdr:nvCxnSpPr>
        <xdr:cNvPr id="630" name="直線コネクタ 629"/>
        <xdr:cNvCxnSpPr/>
      </xdr:nvCxnSpPr>
      <xdr:spPr>
        <a:xfrm>
          <a:off x="16230600" y="11938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6296</xdr:rowOff>
    </xdr:from>
    <xdr:to>
      <xdr:col>85</xdr:col>
      <xdr:colOff>127000</xdr:colOff>
      <xdr:row>74</xdr:row>
      <xdr:rowOff>16713</xdr:rowOff>
    </xdr:to>
    <xdr:cxnSp macro="">
      <xdr:nvCxnSpPr>
        <xdr:cNvPr id="631" name="直線コネクタ 630"/>
        <xdr:cNvCxnSpPr/>
      </xdr:nvCxnSpPr>
      <xdr:spPr>
        <a:xfrm>
          <a:off x="15481300" y="12693596"/>
          <a:ext cx="838200" cy="10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153705</xdr:rowOff>
    </xdr:from>
    <xdr:ext cx="534377" cy="259045"/>
    <xdr:sp macro="" textlink="">
      <xdr:nvSpPr>
        <xdr:cNvPr id="632" name="公債費平均値テキスト"/>
        <xdr:cNvSpPr txBox="1"/>
      </xdr:nvSpPr>
      <xdr:spPr>
        <a:xfrm>
          <a:off x="16370300" y="12669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3828</xdr:rowOff>
    </xdr:from>
    <xdr:to>
      <xdr:col>85</xdr:col>
      <xdr:colOff>177800</xdr:colOff>
      <xdr:row>74</xdr:row>
      <xdr:rowOff>105428</xdr:rowOff>
    </xdr:to>
    <xdr:sp macro="" textlink="">
      <xdr:nvSpPr>
        <xdr:cNvPr id="633" name="フローチャート: 判断 632"/>
        <xdr:cNvSpPr/>
      </xdr:nvSpPr>
      <xdr:spPr>
        <a:xfrm>
          <a:off x="16268700" y="1269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6296</xdr:rowOff>
    </xdr:from>
    <xdr:to>
      <xdr:col>81</xdr:col>
      <xdr:colOff>50800</xdr:colOff>
      <xdr:row>74</xdr:row>
      <xdr:rowOff>83497</xdr:rowOff>
    </xdr:to>
    <xdr:cxnSp macro="">
      <xdr:nvCxnSpPr>
        <xdr:cNvPr id="634" name="直線コネクタ 633"/>
        <xdr:cNvCxnSpPr/>
      </xdr:nvCxnSpPr>
      <xdr:spPr>
        <a:xfrm flipV="1">
          <a:off x="14592300" y="12693596"/>
          <a:ext cx="889000" cy="7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8759</xdr:rowOff>
    </xdr:from>
    <xdr:to>
      <xdr:col>81</xdr:col>
      <xdr:colOff>101600</xdr:colOff>
      <xdr:row>74</xdr:row>
      <xdr:rowOff>110359</xdr:rowOff>
    </xdr:to>
    <xdr:sp macro="" textlink="">
      <xdr:nvSpPr>
        <xdr:cNvPr id="635" name="フローチャート: 判断 634"/>
        <xdr:cNvSpPr/>
      </xdr:nvSpPr>
      <xdr:spPr>
        <a:xfrm>
          <a:off x="15430500" y="12696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101486</xdr:rowOff>
    </xdr:from>
    <xdr:ext cx="534377" cy="259045"/>
    <xdr:sp macro="" textlink="">
      <xdr:nvSpPr>
        <xdr:cNvPr id="636" name="テキスト ボックス 635"/>
        <xdr:cNvSpPr txBox="1"/>
      </xdr:nvSpPr>
      <xdr:spPr>
        <a:xfrm>
          <a:off x="15214111" y="12788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83497</xdr:rowOff>
    </xdr:from>
    <xdr:to>
      <xdr:col>76</xdr:col>
      <xdr:colOff>114300</xdr:colOff>
      <xdr:row>74</xdr:row>
      <xdr:rowOff>99303</xdr:rowOff>
    </xdr:to>
    <xdr:cxnSp macro="">
      <xdr:nvCxnSpPr>
        <xdr:cNvPr id="637" name="直線コネクタ 636"/>
        <xdr:cNvCxnSpPr/>
      </xdr:nvCxnSpPr>
      <xdr:spPr>
        <a:xfrm flipV="1">
          <a:off x="13703300" y="12770797"/>
          <a:ext cx="889000" cy="1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32370</xdr:rowOff>
    </xdr:from>
    <xdr:to>
      <xdr:col>76</xdr:col>
      <xdr:colOff>165100</xdr:colOff>
      <xdr:row>74</xdr:row>
      <xdr:rowOff>133970</xdr:rowOff>
    </xdr:to>
    <xdr:sp macro="" textlink="">
      <xdr:nvSpPr>
        <xdr:cNvPr id="638" name="フローチャート: 判断 637"/>
        <xdr:cNvSpPr/>
      </xdr:nvSpPr>
      <xdr:spPr>
        <a:xfrm>
          <a:off x="14541500" y="12719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150497</xdr:rowOff>
    </xdr:from>
    <xdr:ext cx="534377" cy="259045"/>
    <xdr:sp macro="" textlink="">
      <xdr:nvSpPr>
        <xdr:cNvPr id="639" name="テキスト ボックス 638"/>
        <xdr:cNvSpPr txBox="1"/>
      </xdr:nvSpPr>
      <xdr:spPr>
        <a:xfrm>
          <a:off x="14325111" y="12494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99303</xdr:rowOff>
    </xdr:from>
    <xdr:to>
      <xdr:col>71</xdr:col>
      <xdr:colOff>177800</xdr:colOff>
      <xdr:row>74</xdr:row>
      <xdr:rowOff>137610</xdr:rowOff>
    </xdr:to>
    <xdr:cxnSp macro="">
      <xdr:nvCxnSpPr>
        <xdr:cNvPr id="640" name="直線コネクタ 639"/>
        <xdr:cNvCxnSpPr/>
      </xdr:nvCxnSpPr>
      <xdr:spPr>
        <a:xfrm flipV="1">
          <a:off x="12814300" y="12786603"/>
          <a:ext cx="889000" cy="3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10164</xdr:rowOff>
    </xdr:from>
    <xdr:to>
      <xdr:col>72</xdr:col>
      <xdr:colOff>38100</xdr:colOff>
      <xdr:row>74</xdr:row>
      <xdr:rowOff>111764</xdr:rowOff>
    </xdr:to>
    <xdr:sp macro="" textlink="">
      <xdr:nvSpPr>
        <xdr:cNvPr id="641" name="フローチャート: 判断 640"/>
        <xdr:cNvSpPr/>
      </xdr:nvSpPr>
      <xdr:spPr>
        <a:xfrm>
          <a:off x="13652500" y="1269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128291</xdr:rowOff>
    </xdr:from>
    <xdr:ext cx="534377" cy="259045"/>
    <xdr:sp macro="" textlink="">
      <xdr:nvSpPr>
        <xdr:cNvPr id="642" name="テキスト ボックス 641"/>
        <xdr:cNvSpPr txBox="1"/>
      </xdr:nvSpPr>
      <xdr:spPr>
        <a:xfrm>
          <a:off x="13436111" y="1247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162281</xdr:rowOff>
    </xdr:from>
    <xdr:to>
      <xdr:col>67</xdr:col>
      <xdr:colOff>101600</xdr:colOff>
      <xdr:row>74</xdr:row>
      <xdr:rowOff>92431</xdr:rowOff>
    </xdr:to>
    <xdr:sp macro="" textlink="">
      <xdr:nvSpPr>
        <xdr:cNvPr id="643" name="フローチャート: 判断 642"/>
        <xdr:cNvSpPr/>
      </xdr:nvSpPr>
      <xdr:spPr>
        <a:xfrm>
          <a:off x="12763500" y="1267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108958</xdr:rowOff>
    </xdr:from>
    <xdr:ext cx="534377" cy="259045"/>
    <xdr:sp macro="" textlink="">
      <xdr:nvSpPr>
        <xdr:cNvPr id="644" name="テキスト ボックス 643"/>
        <xdr:cNvSpPr txBox="1"/>
      </xdr:nvSpPr>
      <xdr:spPr>
        <a:xfrm>
          <a:off x="12547111" y="12453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137363</xdr:rowOff>
    </xdr:from>
    <xdr:to>
      <xdr:col>85</xdr:col>
      <xdr:colOff>177800</xdr:colOff>
      <xdr:row>74</xdr:row>
      <xdr:rowOff>67513</xdr:rowOff>
    </xdr:to>
    <xdr:sp macro="" textlink="">
      <xdr:nvSpPr>
        <xdr:cNvPr id="650" name="楕円 649"/>
        <xdr:cNvSpPr/>
      </xdr:nvSpPr>
      <xdr:spPr>
        <a:xfrm>
          <a:off x="16268700" y="1265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160240</xdr:rowOff>
    </xdr:from>
    <xdr:ext cx="534377" cy="259045"/>
    <xdr:sp macro="" textlink="">
      <xdr:nvSpPr>
        <xdr:cNvPr id="651" name="公債費該当値テキスト"/>
        <xdr:cNvSpPr txBox="1"/>
      </xdr:nvSpPr>
      <xdr:spPr>
        <a:xfrm>
          <a:off x="16370300" y="1250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126946</xdr:rowOff>
    </xdr:from>
    <xdr:to>
      <xdr:col>81</xdr:col>
      <xdr:colOff>101600</xdr:colOff>
      <xdr:row>74</xdr:row>
      <xdr:rowOff>57096</xdr:rowOff>
    </xdr:to>
    <xdr:sp macro="" textlink="">
      <xdr:nvSpPr>
        <xdr:cNvPr id="652" name="楕円 651"/>
        <xdr:cNvSpPr/>
      </xdr:nvSpPr>
      <xdr:spPr>
        <a:xfrm>
          <a:off x="15430500" y="1264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73623</xdr:rowOff>
    </xdr:from>
    <xdr:ext cx="534377" cy="259045"/>
    <xdr:sp macro="" textlink="">
      <xdr:nvSpPr>
        <xdr:cNvPr id="653" name="テキスト ボックス 652"/>
        <xdr:cNvSpPr txBox="1"/>
      </xdr:nvSpPr>
      <xdr:spPr>
        <a:xfrm>
          <a:off x="15214111" y="12418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32697</xdr:rowOff>
    </xdr:from>
    <xdr:to>
      <xdr:col>76</xdr:col>
      <xdr:colOff>165100</xdr:colOff>
      <xdr:row>74</xdr:row>
      <xdr:rowOff>134297</xdr:rowOff>
    </xdr:to>
    <xdr:sp macro="" textlink="">
      <xdr:nvSpPr>
        <xdr:cNvPr id="654" name="楕円 653"/>
        <xdr:cNvSpPr/>
      </xdr:nvSpPr>
      <xdr:spPr>
        <a:xfrm>
          <a:off x="14541500" y="1271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125424</xdr:rowOff>
    </xdr:from>
    <xdr:ext cx="534377" cy="259045"/>
    <xdr:sp macro="" textlink="">
      <xdr:nvSpPr>
        <xdr:cNvPr id="655" name="テキスト ボックス 654"/>
        <xdr:cNvSpPr txBox="1"/>
      </xdr:nvSpPr>
      <xdr:spPr>
        <a:xfrm>
          <a:off x="14325111" y="12812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48503</xdr:rowOff>
    </xdr:from>
    <xdr:to>
      <xdr:col>72</xdr:col>
      <xdr:colOff>38100</xdr:colOff>
      <xdr:row>74</xdr:row>
      <xdr:rowOff>150103</xdr:rowOff>
    </xdr:to>
    <xdr:sp macro="" textlink="">
      <xdr:nvSpPr>
        <xdr:cNvPr id="656" name="楕円 655"/>
        <xdr:cNvSpPr/>
      </xdr:nvSpPr>
      <xdr:spPr>
        <a:xfrm>
          <a:off x="13652500" y="12735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141230</xdr:rowOff>
    </xdr:from>
    <xdr:ext cx="534377" cy="259045"/>
    <xdr:sp macro="" textlink="">
      <xdr:nvSpPr>
        <xdr:cNvPr id="657" name="テキスト ボックス 656"/>
        <xdr:cNvSpPr txBox="1"/>
      </xdr:nvSpPr>
      <xdr:spPr>
        <a:xfrm>
          <a:off x="13436111" y="1282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86810</xdr:rowOff>
    </xdr:from>
    <xdr:to>
      <xdr:col>67</xdr:col>
      <xdr:colOff>101600</xdr:colOff>
      <xdr:row>75</xdr:row>
      <xdr:rowOff>16960</xdr:rowOff>
    </xdr:to>
    <xdr:sp macro="" textlink="">
      <xdr:nvSpPr>
        <xdr:cNvPr id="658" name="楕円 657"/>
        <xdr:cNvSpPr/>
      </xdr:nvSpPr>
      <xdr:spPr>
        <a:xfrm>
          <a:off x="12763500" y="1277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8087</xdr:rowOff>
    </xdr:from>
    <xdr:ext cx="534377" cy="259045"/>
    <xdr:sp macro="" textlink="">
      <xdr:nvSpPr>
        <xdr:cNvPr id="659" name="テキスト ボックス 658"/>
        <xdr:cNvSpPr txBox="1"/>
      </xdr:nvSpPr>
      <xdr:spPr>
        <a:xfrm>
          <a:off x="12547111" y="1286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3" name="テキスト ボックス 67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5" name="テキスト ボックス 674"/>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7" name="テキスト ボックス 676"/>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9" name="テキスト ボックス 67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86620</xdr:rowOff>
    </xdr:from>
    <xdr:to>
      <xdr:col>85</xdr:col>
      <xdr:colOff>126364</xdr:colOff>
      <xdr:row>98</xdr:row>
      <xdr:rowOff>120543</xdr:rowOff>
    </xdr:to>
    <xdr:cxnSp macro="">
      <xdr:nvCxnSpPr>
        <xdr:cNvPr id="681" name="直線コネクタ 680"/>
        <xdr:cNvCxnSpPr/>
      </xdr:nvCxnSpPr>
      <xdr:spPr>
        <a:xfrm flipV="1">
          <a:off x="16317595" y="15517120"/>
          <a:ext cx="1269" cy="1405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124370</xdr:rowOff>
    </xdr:from>
    <xdr:ext cx="378565" cy="259045"/>
    <xdr:sp macro="" textlink="">
      <xdr:nvSpPr>
        <xdr:cNvPr id="682" name="積立金最小値テキスト"/>
        <xdr:cNvSpPr txBox="1"/>
      </xdr:nvSpPr>
      <xdr:spPr>
        <a:xfrm>
          <a:off x="16370300" y="169264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120543</xdr:rowOff>
    </xdr:from>
    <xdr:to>
      <xdr:col>86</xdr:col>
      <xdr:colOff>25400</xdr:colOff>
      <xdr:row>98</xdr:row>
      <xdr:rowOff>120543</xdr:rowOff>
    </xdr:to>
    <xdr:cxnSp macro="">
      <xdr:nvCxnSpPr>
        <xdr:cNvPr id="683" name="直線コネクタ 682"/>
        <xdr:cNvCxnSpPr/>
      </xdr:nvCxnSpPr>
      <xdr:spPr>
        <a:xfrm>
          <a:off x="16230600" y="1692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33297</xdr:rowOff>
    </xdr:from>
    <xdr:ext cx="534377" cy="259045"/>
    <xdr:sp macro="" textlink="">
      <xdr:nvSpPr>
        <xdr:cNvPr id="684" name="積立金最大値テキスト"/>
        <xdr:cNvSpPr txBox="1"/>
      </xdr:nvSpPr>
      <xdr:spPr>
        <a:xfrm>
          <a:off x="16370300" y="1529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86620</xdr:rowOff>
    </xdr:from>
    <xdr:to>
      <xdr:col>86</xdr:col>
      <xdr:colOff>25400</xdr:colOff>
      <xdr:row>90</xdr:row>
      <xdr:rowOff>86620</xdr:rowOff>
    </xdr:to>
    <xdr:cxnSp macro="">
      <xdr:nvCxnSpPr>
        <xdr:cNvPr id="685" name="直線コネクタ 684"/>
        <xdr:cNvCxnSpPr/>
      </xdr:nvCxnSpPr>
      <xdr:spPr>
        <a:xfrm>
          <a:off x="16230600" y="15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59896</xdr:rowOff>
    </xdr:from>
    <xdr:to>
      <xdr:col>85</xdr:col>
      <xdr:colOff>127000</xdr:colOff>
      <xdr:row>98</xdr:row>
      <xdr:rowOff>67852</xdr:rowOff>
    </xdr:to>
    <xdr:cxnSp macro="">
      <xdr:nvCxnSpPr>
        <xdr:cNvPr id="686" name="直線コネクタ 685"/>
        <xdr:cNvCxnSpPr/>
      </xdr:nvCxnSpPr>
      <xdr:spPr>
        <a:xfrm flipV="1">
          <a:off x="15481300" y="16861996"/>
          <a:ext cx="838200" cy="7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168791</xdr:rowOff>
    </xdr:from>
    <xdr:ext cx="534377" cy="259045"/>
    <xdr:sp macro="" textlink="">
      <xdr:nvSpPr>
        <xdr:cNvPr id="687" name="積立金平均値テキスト"/>
        <xdr:cNvSpPr txBox="1"/>
      </xdr:nvSpPr>
      <xdr:spPr>
        <a:xfrm>
          <a:off x="16370300" y="164565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145914</xdr:rowOff>
    </xdr:from>
    <xdr:to>
      <xdr:col>85</xdr:col>
      <xdr:colOff>177800</xdr:colOff>
      <xdr:row>97</xdr:row>
      <xdr:rowOff>76064</xdr:rowOff>
    </xdr:to>
    <xdr:sp macro="" textlink="">
      <xdr:nvSpPr>
        <xdr:cNvPr id="688" name="フローチャート: 判断 687"/>
        <xdr:cNvSpPr/>
      </xdr:nvSpPr>
      <xdr:spPr>
        <a:xfrm>
          <a:off x="16268700" y="1660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67852</xdr:rowOff>
    </xdr:from>
    <xdr:to>
      <xdr:col>81</xdr:col>
      <xdr:colOff>50800</xdr:colOff>
      <xdr:row>98</xdr:row>
      <xdr:rowOff>118235</xdr:rowOff>
    </xdr:to>
    <xdr:cxnSp macro="">
      <xdr:nvCxnSpPr>
        <xdr:cNvPr id="689" name="直線コネクタ 688"/>
        <xdr:cNvCxnSpPr/>
      </xdr:nvCxnSpPr>
      <xdr:spPr>
        <a:xfrm flipV="1">
          <a:off x="14592300" y="16869952"/>
          <a:ext cx="889000" cy="50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141363</xdr:rowOff>
    </xdr:from>
    <xdr:to>
      <xdr:col>81</xdr:col>
      <xdr:colOff>101600</xdr:colOff>
      <xdr:row>97</xdr:row>
      <xdr:rowOff>71513</xdr:rowOff>
    </xdr:to>
    <xdr:sp macro="" textlink="">
      <xdr:nvSpPr>
        <xdr:cNvPr id="690" name="フローチャート: 判断 689"/>
        <xdr:cNvSpPr/>
      </xdr:nvSpPr>
      <xdr:spPr>
        <a:xfrm>
          <a:off x="15430500" y="1660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88040</xdr:rowOff>
    </xdr:from>
    <xdr:ext cx="534377" cy="259045"/>
    <xdr:sp macro="" textlink="">
      <xdr:nvSpPr>
        <xdr:cNvPr id="691" name="テキスト ボックス 690"/>
        <xdr:cNvSpPr txBox="1"/>
      </xdr:nvSpPr>
      <xdr:spPr>
        <a:xfrm>
          <a:off x="15214111" y="1637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113229</xdr:rowOff>
    </xdr:from>
    <xdr:to>
      <xdr:col>76</xdr:col>
      <xdr:colOff>114300</xdr:colOff>
      <xdr:row>98</xdr:row>
      <xdr:rowOff>118235</xdr:rowOff>
    </xdr:to>
    <xdr:cxnSp macro="">
      <xdr:nvCxnSpPr>
        <xdr:cNvPr id="692" name="直線コネクタ 691"/>
        <xdr:cNvCxnSpPr/>
      </xdr:nvCxnSpPr>
      <xdr:spPr>
        <a:xfrm>
          <a:off x="13703300" y="16915329"/>
          <a:ext cx="889000" cy="5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86775</xdr:rowOff>
    </xdr:from>
    <xdr:to>
      <xdr:col>76</xdr:col>
      <xdr:colOff>165100</xdr:colOff>
      <xdr:row>98</xdr:row>
      <xdr:rowOff>16925</xdr:rowOff>
    </xdr:to>
    <xdr:sp macro="" textlink="">
      <xdr:nvSpPr>
        <xdr:cNvPr id="693" name="フローチャート: 判断 692"/>
        <xdr:cNvSpPr/>
      </xdr:nvSpPr>
      <xdr:spPr>
        <a:xfrm>
          <a:off x="14541500" y="167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33452</xdr:rowOff>
    </xdr:from>
    <xdr:ext cx="469744" cy="259045"/>
    <xdr:sp macro="" textlink="">
      <xdr:nvSpPr>
        <xdr:cNvPr id="694" name="テキスト ボックス 693"/>
        <xdr:cNvSpPr txBox="1"/>
      </xdr:nvSpPr>
      <xdr:spPr>
        <a:xfrm>
          <a:off x="14357428" y="16492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45265</xdr:rowOff>
    </xdr:from>
    <xdr:to>
      <xdr:col>71</xdr:col>
      <xdr:colOff>177800</xdr:colOff>
      <xdr:row>98</xdr:row>
      <xdr:rowOff>113229</xdr:rowOff>
    </xdr:to>
    <xdr:cxnSp macro="">
      <xdr:nvCxnSpPr>
        <xdr:cNvPr id="695" name="直線コネクタ 694"/>
        <xdr:cNvCxnSpPr/>
      </xdr:nvCxnSpPr>
      <xdr:spPr>
        <a:xfrm>
          <a:off x="12814300" y="16675915"/>
          <a:ext cx="889000" cy="239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121636</xdr:rowOff>
    </xdr:from>
    <xdr:to>
      <xdr:col>72</xdr:col>
      <xdr:colOff>38100</xdr:colOff>
      <xdr:row>98</xdr:row>
      <xdr:rowOff>51786</xdr:rowOff>
    </xdr:to>
    <xdr:sp macro="" textlink="">
      <xdr:nvSpPr>
        <xdr:cNvPr id="696" name="フローチャート: 判断 695"/>
        <xdr:cNvSpPr/>
      </xdr:nvSpPr>
      <xdr:spPr>
        <a:xfrm>
          <a:off x="13652500" y="167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68313</xdr:rowOff>
    </xdr:from>
    <xdr:ext cx="469744" cy="259045"/>
    <xdr:sp macro="" textlink="">
      <xdr:nvSpPr>
        <xdr:cNvPr id="697" name="テキスト ボックス 696"/>
        <xdr:cNvSpPr txBox="1"/>
      </xdr:nvSpPr>
      <xdr:spPr>
        <a:xfrm>
          <a:off x="13468428" y="1652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125157</xdr:rowOff>
    </xdr:from>
    <xdr:to>
      <xdr:col>67</xdr:col>
      <xdr:colOff>101600</xdr:colOff>
      <xdr:row>98</xdr:row>
      <xdr:rowOff>55307</xdr:rowOff>
    </xdr:to>
    <xdr:sp macro="" textlink="">
      <xdr:nvSpPr>
        <xdr:cNvPr id="698" name="フローチャート: 判断 697"/>
        <xdr:cNvSpPr/>
      </xdr:nvSpPr>
      <xdr:spPr>
        <a:xfrm>
          <a:off x="12763500" y="1675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46434</xdr:rowOff>
    </xdr:from>
    <xdr:ext cx="469744" cy="259045"/>
    <xdr:sp macro="" textlink="">
      <xdr:nvSpPr>
        <xdr:cNvPr id="699" name="テキスト ボックス 698"/>
        <xdr:cNvSpPr txBox="1"/>
      </xdr:nvSpPr>
      <xdr:spPr>
        <a:xfrm>
          <a:off x="12579428" y="16848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9096</xdr:rowOff>
    </xdr:from>
    <xdr:to>
      <xdr:col>85</xdr:col>
      <xdr:colOff>177800</xdr:colOff>
      <xdr:row>98</xdr:row>
      <xdr:rowOff>110696</xdr:rowOff>
    </xdr:to>
    <xdr:sp macro="" textlink="">
      <xdr:nvSpPr>
        <xdr:cNvPr id="705" name="楕円 704"/>
        <xdr:cNvSpPr/>
      </xdr:nvSpPr>
      <xdr:spPr>
        <a:xfrm>
          <a:off x="16268700" y="16811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95473</xdr:rowOff>
    </xdr:from>
    <xdr:ext cx="469744" cy="259045"/>
    <xdr:sp macro="" textlink="">
      <xdr:nvSpPr>
        <xdr:cNvPr id="706" name="積立金該当値テキスト"/>
        <xdr:cNvSpPr txBox="1"/>
      </xdr:nvSpPr>
      <xdr:spPr>
        <a:xfrm>
          <a:off x="16370300" y="16726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17052</xdr:rowOff>
    </xdr:from>
    <xdr:to>
      <xdr:col>81</xdr:col>
      <xdr:colOff>101600</xdr:colOff>
      <xdr:row>98</xdr:row>
      <xdr:rowOff>118652</xdr:rowOff>
    </xdr:to>
    <xdr:sp macro="" textlink="">
      <xdr:nvSpPr>
        <xdr:cNvPr id="707" name="楕円 706"/>
        <xdr:cNvSpPr/>
      </xdr:nvSpPr>
      <xdr:spPr>
        <a:xfrm>
          <a:off x="15430500" y="16819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109779</xdr:rowOff>
    </xdr:from>
    <xdr:ext cx="469744" cy="259045"/>
    <xdr:sp macro="" textlink="">
      <xdr:nvSpPr>
        <xdr:cNvPr id="708" name="テキスト ボックス 707"/>
        <xdr:cNvSpPr txBox="1"/>
      </xdr:nvSpPr>
      <xdr:spPr>
        <a:xfrm>
          <a:off x="15246428" y="16911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67435</xdr:rowOff>
    </xdr:from>
    <xdr:to>
      <xdr:col>76</xdr:col>
      <xdr:colOff>165100</xdr:colOff>
      <xdr:row>98</xdr:row>
      <xdr:rowOff>169035</xdr:rowOff>
    </xdr:to>
    <xdr:sp macro="" textlink="">
      <xdr:nvSpPr>
        <xdr:cNvPr id="709" name="楕円 708"/>
        <xdr:cNvSpPr/>
      </xdr:nvSpPr>
      <xdr:spPr>
        <a:xfrm>
          <a:off x="14541500" y="1686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98</xdr:row>
      <xdr:rowOff>160162</xdr:rowOff>
    </xdr:from>
    <xdr:ext cx="378565" cy="259045"/>
    <xdr:sp macro="" textlink="">
      <xdr:nvSpPr>
        <xdr:cNvPr id="710" name="テキスト ボックス 709"/>
        <xdr:cNvSpPr txBox="1"/>
      </xdr:nvSpPr>
      <xdr:spPr>
        <a:xfrm>
          <a:off x="14403017" y="16962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62429</xdr:rowOff>
    </xdr:from>
    <xdr:to>
      <xdr:col>72</xdr:col>
      <xdr:colOff>38100</xdr:colOff>
      <xdr:row>98</xdr:row>
      <xdr:rowOff>164029</xdr:rowOff>
    </xdr:to>
    <xdr:sp macro="" textlink="">
      <xdr:nvSpPr>
        <xdr:cNvPr id="711" name="楕円 710"/>
        <xdr:cNvSpPr/>
      </xdr:nvSpPr>
      <xdr:spPr>
        <a:xfrm>
          <a:off x="13652500" y="16864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155156</xdr:rowOff>
    </xdr:from>
    <xdr:ext cx="469744" cy="259045"/>
    <xdr:sp macro="" textlink="">
      <xdr:nvSpPr>
        <xdr:cNvPr id="712" name="テキスト ボックス 711"/>
        <xdr:cNvSpPr txBox="1"/>
      </xdr:nvSpPr>
      <xdr:spPr>
        <a:xfrm>
          <a:off x="13468428" y="1695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165915</xdr:rowOff>
    </xdr:from>
    <xdr:to>
      <xdr:col>67</xdr:col>
      <xdr:colOff>101600</xdr:colOff>
      <xdr:row>97</xdr:row>
      <xdr:rowOff>96065</xdr:rowOff>
    </xdr:to>
    <xdr:sp macro="" textlink="">
      <xdr:nvSpPr>
        <xdr:cNvPr id="713" name="楕円 712"/>
        <xdr:cNvSpPr/>
      </xdr:nvSpPr>
      <xdr:spPr>
        <a:xfrm>
          <a:off x="12763500" y="1662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112592</xdr:rowOff>
    </xdr:from>
    <xdr:ext cx="534377" cy="259045"/>
    <xdr:sp macro="" textlink="">
      <xdr:nvSpPr>
        <xdr:cNvPr id="714" name="テキスト ボックス 713"/>
        <xdr:cNvSpPr txBox="1"/>
      </xdr:nvSpPr>
      <xdr:spPr>
        <a:xfrm>
          <a:off x="12547111" y="1640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0" name="テキスト ボックス 72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2" name="テキスト ボックス 73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4" name="テキスト ボックス 73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121031</xdr:rowOff>
    </xdr:from>
    <xdr:to>
      <xdr:col>116</xdr:col>
      <xdr:colOff>62864</xdr:colOff>
      <xdr:row>39</xdr:row>
      <xdr:rowOff>44450</xdr:rowOff>
    </xdr:to>
    <xdr:cxnSp macro="">
      <xdr:nvCxnSpPr>
        <xdr:cNvPr id="738" name="直線コネクタ 737"/>
        <xdr:cNvCxnSpPr/>
      </xdr:nvCxnSpPr>
      <xdr:spPr>
        <a:xfrm flipV="1">
          <a:off x="22159595" y="5264531"/>
          <a:ext cx="1269" cy="1466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67708</xdr:rowOff>
    </xdr:from>
    <xdr:ext cx="469744" cy="259045"/>
    <xdr:sp macro="" textlink="">
      <xdr:nvSpPr>
        <xdr:cNvPr id="741" name="投資及び出資金最大値テキスト"/>
        <xdr:cNvSpPr txBox="1"/>
      </xdr:nvSpPr>
      <xdr:spPr>
        <a:xfrm>
          <a:off x="22212300" y="503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121031</xdr:rowOff>
    </xdr:from>
    <xdr:to>
      <xdr:col>116</xdr:col>
      <xdr:colOff>152400</xdr:colOff>
      <xdr:row>30</xdr:row>
      <xdr:rowOff>121031</xdr:rowOff>
    </xdr:to>
    <xdr:cxnSp macro="">
      <xdr:nvCxnSpPr>
        <xdr:cNvPr id="742" name="直線コネクタ 741"/>
        <xdr:cNvCxnSpPr/>
      </xdr:nvCxnSpPr>
      <xdr:spPr>
        <a:xfrm>
          <a:off x="22072600" y="526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80455</xdr:rowOff>
    </xdr:from>
    <xdr:to>
      <xdr:col>116</xdr:col>
      <xdr:colOff>63500</xdr:colOff>
      <xdr:row>38</xdr:row>
      <xdr:rowOff>84836</xdr:rowOff>
    </xdr:to>
    <xdr:cxnSp macro="">
      <xdr:nvCxnSpPr>
        <xdr:cNvPr id="743" name="直線コネクタ 742"/>
        <xdr:cNvCxnSpPr/>
      </xdr:nvCxnSpPr>
      <xdr:spPr>
        <a:xfrm flipV="1">
          <a:off x="21323300" y="6595555"/>
          <a:ext cx="838200" cy="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162260</xdr:rowOff>
    </xdr:from>
    <xdr:ext cx="469744" cy="259045"/>
    <xdr:sp macro="" textlink="">
      <xdr:nvSpPr>
        <xdr:cNvPr id="744" name="投資及び出資金平均値テキスト"/>
        <xdr:cNvSpPr txBox="1"/>
      </xdr:nvSpPr>
      <xdr:spPr>
        <a:xfrm>
          <a:off x="22212300" y="6163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139383</xdr:rowOff>
    </xdr:from>
    <xdr:to>
      <xdr:col>116</xdr:col>
      <xdr:colOff>114300</xdr:colOff>
      <xdr:row>37</xdr:row>
      <xdr:rowOff>69533</xdr:rowOff>
    </xdr:to>
    <xdr:sp macro="" textlink="">
      <xdr:nvSpPr>
        <xdr:cNvPr id="745" name="フローチャート: 判断 744"/>
        <xdr:cNvSpPr/>
      </xdr:nvSpPr>
      <xdr:spPr>
        <a:xfrm>
          <a:off x="22110700" y="6311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72644</xdr:rowOff>
    </xdr:from>
    <xdr:to>
      <xdr:col>111</xdr:col>
      <xdr:colOff>177800</xdr:colOff>
      <xdr:row>38</xdr:row>
      <xdr:rowOff>84836</xdr:rowOff>
    </xdr:to>
    <xdr:cxnSp macro="">
      <xdr:nvCxnSpPr>
        <xdr:cNvPr id="746" name="直線コネクタ 745"/>
        <xdr:cNvCxnSpPr/>
      </xdr:nvCxnSpPr>
      <xdr:spPr>
        <a:xfrm>
          <a:off x="20434300" y="6587744"/>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141859</xdr:rowOff>
    </xdr:from>
    <xdr:to>
      <xdr:col>112</xdr:col>
      <xdr:colOff>38100</xdr:colOff>
      <xdr:row>37</xdr:row>
      <xdr:rowOff>72009</xdr:rowOff>
    </xdr:to>
    <xdr:sp macro="" textlink="">
      <xdr:nvSpPr>
        <xdr:cNvPr id="747" name="フローチャート: 判断 746"/>
        <xdr:cNvSpPr/>
      </xdr:nvSpPr>
      <xdr:spPr>
        <a:xfrm>
          <a:off x="21272500" y="631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88536</xdr:rowOff>
    </xdr:from>
    <xdr:ext cx="469744" cy="259045"/>
    <xdr:sp macro="" textlink="">
      <xdr:nvSpPr>
        <xdr:cNvPr id="748" name="テキスト ボックス 747"/>
        <xdr:cNvSpPr txBox="1"/>
      </xdr:nvSpPr>
      <xdr:spPr>
        <a:xfrm>
          <a:off x="21088428" y="6089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163894</xdr:rowOff>
    </xdr:from>
    <xdr:to>
      <xdr:col>107</xdr:col>
      <xdr:colOff>50800</xdr:colOff>
      <xdr:row>38</xdr:row>
      <xdr:rowOff>72644</xdr:rowOff>
    </xdr:to>
    <xdr:cxnSp macro="">
      <xdr:nvCxnSpPr>
        <xdr:cNvPr id="749" name="直線コネクタ 748"/>
        <xdr:cNvCxnSpPr/>
      </xdr:nvCxnSpPr>
      <xdr:spPr>
        <a:xfrm>
          <a:off x="19545300" y="6507544"/>
          <a:ext cx="889000" cy="8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142430</xdr:rowOff>
    </xdr:from>
    <xdr:to>
      <xdr:col>107</xdr:col>
      <xdr:colOff>101600</xdr:colOff>
      <xdr:row>37</xdr:row>
      <xdr:rowOff>72580</xdr:rowOff>
    </xdr:to>
    <xdr:sp macro="" textlink="">
      <xdr:nvSpPr>
        <xdr:cNvPr id="750" name="フローチャート: 判断 749"/>
        <xdr:cNvSpPr/>
      </xdr:nvSpPr>
      <xdr:spPr>
        <a:xfrm>
          <a:off x="20383500" y="631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89107</xdr:rowOff>
    </xdr:from>
    <xdr:ext cx="469744" cy="259045"/>
    <xdr:sp macro="" textlink="">
      <xdr:nvSpPr>
        <xdr:cNvPr id="751" name="テキスト ボックス 750"/>
        <xdr:cNvSpPr txBox="1"/>
      </xdr:nvSpPr>
      <xdr:spPr>
        <a:xfrm>
          <a:off x="20199428" y="608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163894</xdr:rowOff>
    </xdr:from>
    <xdr:to>
      <xdr:col>102</xdr:col>
      <xdr:colOff>114300</xdr:colOff>
      <xdr:row>38</xdr:row>
      <xdr:rowOff>2349</xdr:rowOff>
    </xdr:to>
    <xdr:cxnSp macro="">
      <xdr:nvCxnSpPr>
        <xdr:cNvPr id="752" name="直線コネクタ 751"/>
        <xdr:cNvCxnSpPr/>
      </xdr:nvCxnSpPr>
      <xdr:spPr>
        <a:xfrm flipV="1">
          <a:off x="18656300" y="6507544"/>
          <a:ext cx="889000" cy="9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117284</xdr:rowOff>
    </xdr:from>
    <xdr:to>
      <xdr:col>102</xdr:col>
      <xdr:colOff>165100</xdr:colOff>
      <xdr:row>37</xdr:row>
      <xdr:rowOff>47434</xdr:rowOff>
    </xdr:to>
    <xdr:sp macro="" textlink="">
      <xdr:nvSpPr>
        <xdr:cNvPr id="753" name="フローチャート: 判断 752"/>
        <xdr:cNvSpPr/>
      </xdr:nvSpPr>
      <xdr:spPr>
        <a:xfrm>
          <a:off x="19494500" y="628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63961</xdr:rowOff>
    </xdr:from>
    <xdr:ext cx="469744" cy="259045"/>
    <xdr:sp macro="" textlink="">
      <xdr:nvSpPr>
        <xdr:cNvPr id="754" name="テキスト ボックス 753"/>
        <xdr:cNvSpPr txBox="1"/>
      </xdr:nvSpPr>
      <xdr:spPr>
        <a:xfrm>
          <a:off x="19310428" y="606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111570</xdr:rowOff>
    </xdr:from>
    <xdr:to>
      <xdr:col>98</xdr:col>
      <xdr:colOff>38100</xdr:colOff>
      <xdr:row>37</xdr:row>
      <xdr:rowOff>41720</xdr:rowOff>
    </xdr:to>
    <xdr:sp macro="" textlink="">
      <xdr:nvSpPr>
        <xdr:cNvPr id="755" name="フローチャート: 判断 754"/>
        <xdr:cNvSpPr/>
      </xdr:nvSpPr>
      <xdr:spPr>
        <a:xfrm>
          <a:off x="18605500" y="628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58247</xdr:rowOff>
    </xdr:from>
    <xdr:ext cx="469744" cy="259045"/>
    <xdr:sp macro="" textlink="">
      <xdr:nvSpPr>
        <xdr:cNvPr id="756" name="テキスト ボックス 755"/>
        <xdr:cNvSpPr txBox="1"/>
      </xdr:nvSpPr>
      <xdr:spPr>
        <a:xfrm>
          <a:off x="18421428" y="605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29655</xdr:rowOff>
    </xdr:from>
    <xdr:to>
      <xdr:col>116</xdr:col>
      <xdr:colOff>114300</xdr:colOff>
      <xdr:row>38</xdr:row>
      <xdr:rowOff>131255</xdr:rowOff>
    </xdr:to>
    <xdr:sp macro="" textlink="">
      <xdr:nvSpPr>
        <xdr:cNvPr id="762" name="楕円 761"/>
        <xdr:cNvSpPr/>
      </xdr:nvSpPr>
      <xdr:spPr>
        <a:xfrm>
          <a:off x="22110700" y="654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8082</xdr:rowOff>
    </xdr:from>
    <xdr:ext cx="378565" cy="259045"/>
    <xdr:sp macro="" textlink="">
      <xdr:nvSpPr>
        <xdr:cNvPr id="763" name="投資及び出資金該当値テキスト"/>
        <xdr:cNvSpPr txBox="1"/>
      </xdr:nvSpPr>
      <xdr:spPr>
        <a:xfrm>
          <a:off x="22212300" y="6523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34036</xdr:rowOff>
    </xdr:from>
    <xdr:to>
      <xdr:col>112</xdr:col>
      <xdr:colOff>38100</xdr:colOff>
      <xdr:row>38</xdr:row>
      <xdr:rowOff>135636</xdr:rowOff>
    </xdr:to>
    <xdr:sp macro="" textlink="">
      <xdr:nvSpPr>
        <xdr:cNvPr id="764" name="楕円 763"/>
        <xdr:cNvSpPr/>
      </xdr:nvSpPr>
      <xdr:spPr>
        <a:xfrm>
          <a:off x="21272500" y="654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126763</xdr:rowOff>
    </xdr:from>
    <xdr:ext cx="378565" cy="259045"/>
    <xdr:sp macro="" textlink="">
      <xdr:nvSpPr>
        <xdr:cNvPr id="765" name="テキスト ボックス 764"/>
        <xdr:cNvSpPr txBox="1"/>
      </xdr:nvSpPr>
      <xdr:spPr>
        <a:xfrm>
          <a:off x="21134017" y="6641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21844</xdr:rowOff>
    </xdr:from>
    <xdr:to>
      <xdr:col>107</xdr:col>
      <xdr:colOff>101600</xdr:colOff>
      <xdr:row>38</xdr:row>
      <xdr:rowOff>123444</xdr:rowOff>
    </xdr:to>
    <xdr:sp macro="" textlink="">
      <xdr:nvSpPr>
        <xdr:cNvPr id="766" name="楕円 765"/>
        <xdr:cNvSpPr/>
      </xdr:nvSpPr>
      <xdr:spPr>
        <a:xfrm>
          <a:off x="20383500" y="653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114571</xdr:rowOff>
    </xdr:from>
    <xdr:ext cx="378565" cy="259045"/>
    <xdr:sp macro="" textlink="">
      <xdr:nvSpPr>
        <xdr:cNvPr id="767" name="テキスト ボックス 766"/>
        <xdr:cNvSpPr txBox="1"/>
      </xdr:nvSpPr>
      <xdr:spPr>
        <a:xfrm>
          <a:off x="20245017" y="66296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113093</xdr:rowOff>
    </xdr:from>
    <xdr:to>
      <xdr:col>102</xdr:col>
      <xdr:colOff>165100</xdr:colOff>
      <xdr:row>38</xdr:row>
      <xdr:rowOff>43244</xdr:rowOff>
    </xdr:to>
    <xdr:sp macro="" textlink="">
      <xdr:nvSpPr>
        <xdr:cNvPr id="768" name="楕円 767"/>
        <xdr:cNvSpPr/>
      </xdr:nvSpPr>
      <xdr:spPr>
        <a:xfrm>
          <a:off x="19494500" y="645674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34371</xdr:rowOff>
    </xdr:from>
    <xdr:ext cx="469744" cy="259045"/>
    <xdr:sp macro="" textlink="">
      <xdr:nvSpPr>
        <xdr:cNvPr id="769" name="テキスト ボックス 768"/>
        <xdr:cNvSpPr txBox="1"/>
      </xdr:nvSpPr>
      <xdr:spPr>
        <a:xfrm>
          <a:off x="19310428" y="6549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122999</xdr:rowOff>
    </xdr:from>
    <xdr:to>
      <xdr:col>98</xdr:col>
      <xdr:colOff>38100</xdr:colOff>
      <xdr:row>38</xdr:row>
      <xdr:rowOff>53149</xdr:rowOff>
    </xdr:to>
    <xdr:sp macro="" textlink="">
      <xdr:nvSpPr>
        <xdr:cNvPr id="770" name="楕円 769"/>
        <xdr:cNvSpPr/>
      </xdr:nvSpPr>
      <xdr:spPr>
        <a:xfrm>
          <a:off x="18605500" y="646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44276</xdr:rowOff>
    </xdr:from>
    <xdr:ext cx="469744" cy="259045"/>
    <xdr:sp macro="" textlink="">
      <xdr:nvSpPr>
        <xdr:cNvPr id="771" name="テキスト ボックス 770"/>
        <xdr:cNvSpPr txBox="1"/>
      </xdr:nvSpPr>
      <xdr:spPr>
        <a:xfrm>
          <a:off x="18421428" y="6559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3" name="テキスト ボックス 792"/>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121393</xdr:rowOff>
    </xdr:from>
    <xdr:to>
      <xdr:col>116</xdr:col>
      <xdr:colOff>62864</xdr:colOff>
      <xdr:row>59</xdr:row>
      <xdr:rowOff>43612</xdr:rowOff>
    </xdr:to>
    <xdr:cxnSp macro="">
      <xdr:nvCxnSpPr>
        <xdr:cNvPr id="795" name="直線コネクタ 794"/>
        <xdr:cNvCxnSpPr/>
      </xdr:nvCxnSpPr>
      <xdr:spPr>
        <a:xfrm flipV="1">
          <a:off x="22159595" y="8693893"/>
          <a:ext cx="1269" cy="1465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47439</xdr:rowOff>
    </xdr:from>
    <xdr:ext cx="313932" cy="259045"/>
    <xdr:sp macro="" textlink="">
      <xdr:nvSpPr>
        <xdr:cNvPr id="796" name="貸付金最小値テキスト"/>
        <xdr:cNvSpPr txBox="1"/>
      </xdr:nvSpPr>
      <xdr:spPr>
        <a:xfrm>
          <a:off x="22212300" y="101629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43612</xdr:rowOff>
    </xdr:from>
    <xdr:to>
      <xdr:col>116</xdr:col>
      <xdr:colOff>152400</xdr:colOff>
      <xdr:row>59</xdr:row>
      <xdr:rowOff>43612</xdr:rowOff>
    </xdr:to>
    <xdr:cxnSp macro="">
      <xdr:nvCxnSpPr>
        <xdr:cNvPr id="797" name="直線コネクタ 796"/>
        <xdr:cNvCxnSpPr/>
      </xdr:nvCxnSpPr>
      <xdr:spPr>
        <a:xfrm>
          <a:off x="22072600" y="1015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68070</xdr:rowOff>
    </xdr:from>
    <xdr:ext cx="534377" cy="259045"/>
    <xdr:sp macro="" textlink="">
      <xdr:nvSpPr>
        <xdr:cNvPr id="798" name="貸付金最大値テキスト"/>
        <xdr:cNvSpPr txBox="1"/>
      </xdr:nvSpPr>
      <xdr:spPr>
        <a:xfrm>
          <a:off x="22212300" y="846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121393</xdr:rowOff>
    </xdr:from>
    <xdr:to>
      <xdr:col>116</xdr:col>
      <xdr:colOff>152400</xdr:colOff>
      <xdr:row>50</xdr:row>
      <xdr:rowOff>121393</xdr:rowOff>
    </xdr:to>
    <xdr:cxnSp macro="">
      <xdr:nvCxnSpPr>
        <xdr:cNvPr id="799" name="直線コネクタ 798"/>
        <xdr:cNvCxnSpPr/>
      </xdr:nvCxnSpPr>
      <xdr:spPr>
        <a:xfrm>
          <a:off x="22072600" y="8693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38278</xdr:rowOff>
    </xdr:from>
    <xdr:to>
      <xdr:col>116</xdr:col>
      <xdr:colOff>63500</xdr:colOff>
      <xdr:row>59</xdr:row>
      <xdr:rowOff>40145</xdr:rowOff>
    </xdr:to>
    <xdr:cxnSp macro="">
      <xdr:nvCxnSpPr>
        <xdr:cNvPr id="800" name="直線コネクタ 799"/>
        <xdr:cNvCxnSpPr/>
      </xdr:nvCxnSpPr>
      <xdr:spPr>
        <a:xfrm>
          <a:off x="21323300" y="10153828"/>
          <a:ext cx="838200" cy="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44645</xdr:rowOff>
    </xdr:from>
    <xdr:ext cx="469744" cy="259045"/>
    <xdr:sp macro="" textlink="">
      <xdr:nvSpPr>
        <xdr:cNvPr id="801" name="貸付金平均値テキスト"/>
        <xdr:cNvSpPr txBox="1"/>
      </xdr:nvSpPr>
      <xdr:spPr>
        <a:xfrm>
          <a:off x="22212300" y="98172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21768</xdr:rowOff>
    </xdr:from>
    <xdr:to>
      <xdr:col>116</xdr:col>
      <xdr:colOff>114300</xdr:colOff>
      <xdr:row>58</xdr:row>
      <xdr:rowOff>123368</xdr:rowOff>
    </xdr:to>
    <xdr:sp macro="" textlink="">
      <xdr:nvSpPr>
        <xdr:cNvPr id="802" name="フローチャート: 判断 801"/>
        <xdr:cNvSpPr/>
      </xdr:nvSpPr>
      <xdr:spPr>
        <a:xfrm>
          <a:off x="22110700" y="996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31173</xdr:rowOff>
    </xdr:from>
    <xdr:to>
      <xdr:col>111</xdr:col>
      <xdr:colOff>177800</xdr:colOff>
      <xdr:row>59</xdr:row>
      <xdr:rowOff>38278</xdr:rowOff>
    </xdr:to>
    <xdr:cxnSp macro="">
      <xdr:nvCxnSpPr>
        <xdr:cNvPr id="803" name="直線コネクタ 802"/>
        <xdr:cNvCxnSpPr/>
      </xdr:nvCxnSpPr>
      <xdr:spPr>
        <a:xfrm>
          <a:off x="20434300" y="10146723"/>
          <a:ext cx="889000" cy="7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9481</xdr:rowOff>
    </xdr:from>
    <xdr:to>
      <xdr:col>112</xdr:col>
      <xdr:colOff>38100</xdr:colOff>
      <xdr:row>58</xdr:row>
      <xdr:rowOff>111081</xdr:rowOff>
    </xdr:to>
    <xdr:sp macro="" textlink="">
      <xdr:nvSpPr>
        <xdr:cNvPr id="804" name="フローチャート: 判断 803"/>
        <xdr:cNvSpPr/>
      </xdr:nvSpPr>
      <xdr:spPr>
        <a:xfrm>
          <a:off x="21272500" y="995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127608</xdr:rowOff>
    </xdr:from>
    <xdr:ext cx="469744" cy="259045"/>
    <xdr:sp macro="" textlink="">
      <xdr:nvSpPr>
        <xdr:cNvPr id="805" name="テキスト ボックス 804"/>
        <xdr:cNvSpPr txBox="1"/>
      </xdr:nvSpPr>
      <xdr:spPr>
        <a:xfrm>
          <a:off x="21088428" y="972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26353</xdr:rowOff>
    </xdr:from>
    <xdr:to>
      <xdr:col>107</xdr:col>
      <xdr:colOff>50800</xdr:colOff>
      <xdr:row>59</xdr:row>
      <xdr:rowOff>31173</xdr:rowOff>
    </xdr:to>
    <xdr:cxnSp macro="">
      <xdr:nvCxnSpPr>
        <xdr:cNvPr id="806" name="直線コネクタ 805"/>
        <xdr:cNvCxnSpPr/>
      </xdr:nvCxnSpPr>
      <xdr:spPr>
        <a:xfrm>
          <a:off x="19545300" y="10141903"/>
          <a:ext cx="889000" cy="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160547</xdr:rowOff>
    </xdr:from>
    <xdr:to>
      <xdr:col>107</xdr:col>
      <xdr:colOff>101600</xdr:colOff>
      <xdr:row>58</xdr:row>
      <xdr:rowOff>90697</xdr:rowOff>
    </xdr:to>
    <xdr:sp macro="" textlink="">
      <xdr:nvSpPr>
        <xdr:cNvPr id="807" name="フローチャート: 判断 806"/>
        <xdr:cNvSpPr/>
      </xdr:nvSpPr>
      <xdr:spPr>
        <a:xfrm>
          <a:off x="20383500" y="99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107224</xdr:rowOff>
    </xdr:from>
    <xdr:ext cx="469744" cy="259045"/>
    <xdr:sp macro="" textlink="">
      <xdr:nvSpPr>
        <xdr:cNvPr id="808" name="テキスト ボックス 807"/>
        <xdr:cNvSpPr txBox="1"/>
      </xdr:nvSpPr>
      <xdr:spPr>
        <a:xfrm>
          <a:off x="20199428" y="970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21361</xdr:rowOff>
    </xdr:from>
    <xdr:to>
      <xdr:col>102</xdr:col>
      <xdr:colOff>114300</xdr:colOff>
      <xdr:row>59</xdr:row>
      <xdr:rowOff>26353</xdr:rowOff>
    </xdr:to>
    <xdr:cxnSp macro="">
      <xdr:nvCxnSpPr>
        <xdr:cNvPr id="809" name="直線コネクタ 808"/>
        <xdr:cNvCxnSpPr/>
      </xdr:nvCxnSpPr>
      <xdr:spPr>
        <a:xfrm>
          <a:off x="18656300" y="10136911"/>
          <a:ext cx="889000" cy="4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44285</xdr:rowOff>
    </xdr:from>
    <xdr:to>
      <xdr:col>102</xdr:col>
      <xdr:colOff>165100</xdr:colOff>
      <xdr:row>58</xdr:row>
      <xdr:rowOff>145885</xdr:rowOff>
    </xdr:to>
    <xdr:sp macro="" textlink="">
      <xdr:nvSpPr>
        <xdr:cNvPr id="810" name="フローチャート: 判断 809"/>
        <xdr:cNvSpPr/>
      </xdr:nvSpPr>
      <xdr:spPr>
        <a:xfrm>
          <a:off x="19494500" y="998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162412</xdr:rowOff>
    </xdr:from>
    <xdr:ext cx="469744" cy="259045"/>
    <xdr:sp macro="" textlink="">
      <xdr:nvSpPr>
        <xdr:cNvPr id="811" name="テキスト ボックス 810"/>
        <xdr:cNvSpPr txBox="1"/>
      </xdr:nvSpPr>
      <xdr:spPr>
        <a:xfrm>
          <a:off x="19310428" y="976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37560</xdr:rowOff>
    </xdr:from>
    <xdr:to>
      <xdr:col>98</xdr:col>
      <xdr:colOff>38100</xdr:colOff>
      <xdr:row>58</xdr:row>
      <xdr:rowOff>139160</xdr:rowOff>
    </xdr:to>
    <xdr:sp macro="" textlink="">
      <xdr:nvSpPr>
        <xdr:cNvPr id="812" name="フローチャート: 判断 811"/>
        <xdr:cNvSpPr/>
      </xdr:nvSpPr>
      <xdr:spPr>
        <a:xfrm>
          <a:off x="18605500" y="998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155687</xdr:rowOff>
    </xdr:from>
    <xdr:ext cx="469744" cy="259045"/>
    <xdr:sp macro="" textlink="">
      <xdr:nvSpPr>
        <xdr:cNvPr id="813" name="テキスト ボックス 812"/>
        <xdr:cNvSpPr txBox="1"/>
      </xdr:nvSpPr>
      <xdr:spPr>
        <a:xfrm>
          <a:off x="18421428" y="9756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160795</xdr:rowOff>
    </xdr:from>
    <xdr:to>
      <xdr:col>116</xdr:col>
      <xdr:colOff>114300</xdr:colOff>
      <xdr:row>59</xdr:row>
      <xdr:rowOff>90945</xdr:rowOff>
    </xdr:to>
    <xdr:sp macro="" textlink="">
      <xdr:nvSpPr>
        <xdr:cNvPr id="819" name="楕円 818"/>
        <xdr:cNvSpPr/>
      </xdr:nvSpPr>
      <xdr:spPr>
        <a:xfrm>
          <a:off x="22110700" y="1010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75722</xdr:rowOff>
    </xdr:from>
    <xdr:ext cx="378565" cy="259045"/>
    <xdr:sp macro="" textlink="">
      <xdr:nvSpPr>
        <xdr:cNvPr id="820" name="貸付金該当値テキスト"/>
        <xdr:cNvSpPr txBox="1"/>
      </xdr:nvSpPr>
      <xdr:spPr>
        <a:xfrm>
          <a:off x="22212300" y="10019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158928</xdr:rowOff>
    </xdr:from>
    <xdr:to>
      <xdr:col>112</xdr:col>
      <xdr:colOff>38100</xdr:colOff>
      <xdr:row>59</xdr:row>
      <xdr:rowOff>89078</xdr:rowOff>
    </xdr:to>
    <xdr:sp macro="" textlink="">
      <xdr:nvSpPr>
        <xdr:cNvPr id="821" name="楕円 820"/>
        <xdr:cNvSpPr/>
      </xdr:nvSpPr>
      <xdr:spPr>
        <a:xfrm>
          <a:off x="21272500" y="1010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80205</xdr:rowOff>
    </xdr:from>
    <xdr:ext cx="378565" cy="259045"/>
    <xdr:sp macro="" textlink="">
      <xdr:nvSpPr>
        <xdr:cNvPr id="822" name="テキスト ボックス 821"/>
        <xdr:cNvSpPr txBox="1"/>
      </xdr:nvSpPr>
      <xdr:spPr>
        <a:xfrm>
          <a:off x="21134017" y="10195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151823</xdr:rowOff>
    </xdr:from>
    <xdr:to>
      <xdr:col>107</xdr:col>
      <xdr:colOff>101600</xdr:colOff>
      <xdr:row>59</xdr:row>
      <xdr:rowOff>81973</xdr:rowOff>
    </xdr:to>
    <xdr:sp macro="" textlink="">
      <xdr:nvSpPr>
        <xdr:cNvPr id="823" name="楕円 822"/>
        <xdr:cNvSpPr/>
      </xdr:nvSpPr>
      <xdr:spPr>
        <a:xfrm>
          <a:off x="20383500" y="1009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73100</xdr:rowOff>
    </xdr:from>
    <xdr:ext cx="378565" cy="259045"/>
    <xdr:sp macro="" textlink="">
      <xdr:nvSpPr>
        <xdr:cNvPr id="824" name="テキスト ボックス 823"/>
        <xdr:cNvSpPr txBox="1"/>
      </xdr:nvSpPr>
      <xdr:spPr>
        <a:xfrm>
          <a:off x="20245017" y="101886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147003</xdr:rowOff>
    </xdr:from>
    <xdr:to>
      <xdr:col>102</xdr:col>
      <xdr:colOff>165100</xdr:colOff>
      <xdr:row>59</xdr:row>
      <xdr:rowOff>77153</xdr:rowOff>
    </xdr:to>
    <xdr:sp macro="" textlink="">
      <xdr:nvSpPr>
        <xdr:cNvPr id="825" name="楕円 824"/>
        <xdr:cNvSpPr/>
      </xdr:nvSpPr>
      <xdr:spPr>
        <a:xfrm>
          <a:off x="19494500" y="1009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68280</xdr:rowOff>
    </xdr:from>
    <xdr:ext cx="378565" cy="259045"/>
    <xdr:sp macro="" textlink="">
      <xdr:nvSpPr>
        <xdr:cNvPr id="826" name="テキスト ボックス 825"/>
        <xdr:cNvSpPr txBox="1"/>
      </xdr:nvSpPr>
      <xdr:spPr>
        <a:xfrm>
          <a:off x="19356017" y="101838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142011</xdr:rowOff>
    </xdr:from>
    <xdr:to>
      <xdr:col>98</xdr:col>
      <xdr:colOff>38100</xdr:colOff>
      <xdr:row>59</xdr:row>
      <xdr:rowOff>72161</xdr:rowOff>
    </xdr:to>
    <xdr:sp macro="" textlink="">
      <xdr:nvSpPr>
        <xdr:cNvPr id="827" name="楕円 826"/>
        <xdr:cNvSpPr/>
      </xdr:nvSpPr>
      <xdr:spPr>
        <a:xfrm>
          <a:off x="18605500" y="1008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63288</xdr:rowOff>
    </xdr:from>
    <xdr:ext cx="469744" cy="259045"/>
    <xdr:sp macro="" textlink="">
      <xdr:nvSpPr>
        <xdr:cNvPr id="828" name="テキスト ボックス 827"/>
        <xdr:cNvSpPr txBox="1"/>
      </xdr:nvSpPr>
      <xdr:spPr>
        <a:xfrm>
          <a:off x="18421428" y="10178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9" name="テキスト ボックス 838"/>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9" name="テキスト ボックス 848"/>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1" name="テキスト ボックス 850"/>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70701</xdr:rowOff>
    </xdr:from>
    <xdr:to>
      <xdr:col>116</xdr:col>
      <xdr:colOff>62864</xdr:colOff>
      <xdr:row>78</xdr:row>
      <xdr:rowOff>97561</xdr:rowOff>
    </xdr:to>
    <xdr:cxnSp macro="">
      <xdr:nvCxnSpPr>
        <xdr:cNvPr id="853" name="直線コネクタ 852"/>
        <xdr:cNvCxnSpPr/>
      </xdr:nvCxnSpPr>
      <xdr:spPr>
        <a:xfrm flipV="1">
          <a:off x="22159595" y="12243651"/>
          <a:ext cx="1269" cy="1227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101388</xdr:rowOff>
    </xdr:from>
    <xdr:ext cx="534377" cy="259045"/>
    <xdr:sp macro="" textlink="">
      <xdr:nvSpPr>
        <xdr:cNvPr id="854" name="繰出金最小値テキスト"/>
        <xdr:cNvSpPr txBox="1"/>
      </xdr:nvSpPr>
      <xdr:spPr>
        <a:xfrm>
          <a:off x="22212300" y="13474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97561</xdr:rowOff>
    </xdr:from>
    <xdr:to>
      <xdr:col>116</xdr:col>
      <xdr:colOff>152400</xdr:colOff>
      <xdr:row>78</xdr:row>
      <xdr:rowOff>97561</xdr:rowOff>
    </xdr:to>
    <xdr:cxnSp macro="">
      <xdr:nvCxnSpPr>
        <xdr:cNvPr id="855" name="直線コネクタ 854"/>
        <xdr:cNvCxnSpPr/>
      </xdr:nvCxnSpPr>
      <xdr:spPr>
        <a:xfrm>
          <a:off x="22072600" y="13470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17378</xdr:rowOff>
    </xdr:from>
    <xdr:ext cx="534377" cy="259045"/>
    <xdr:sp macro="" textlink="">
      <xdr:nvSpPr>
        <xdr:cNvPr id="856" name="繰出金最大値テキスト"/>
        <xdr:cNvSpPr txBox="1"/>
      </xdr:nvSpPr>
      <xdr:spPr>
        <a:xfrm>
          <a:off x="22212300" y="1201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70701</xdr:rowOff>
    </xdr:from>
    <xdr:to>
      <xdr:col>116</xdr:col>
      <xdr:colOff>152400</xdr:colOff>
      <xdr:row>71</xdr:row>
      <xdr:rowOff>70701</xdr:rowOff>
    </xdr:to>
    <xdr:cxnSp macro="">
      <xdr:nvCxnSpPr>
        <xdr:cNvPr id="857" name="直線コネクタ 856"/>
        <xdr:cNvCxnSpPr/>
      </xdr:nvCxnSpPr>
      <xdr:spPr>
        <a:xfrm>
          <a:off x="22072600" y="1224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100991</xdr:rowOff>
    </xdr:from>
    <xdr:to>
      <xdr:col>116</xdr:col>
      <xdr:colOff>63500</xdr:colOff>
      <xdr:row>75</xdr:row>
      <xdr:rowOff>152082</xdr:rowOff>
    </xdr:to>
    <xdr:cxnSp macro="">
      <xdr:nvCxnSpPr>
        <xdr:cNvPr id="858" name="直線コネクタ 857"/>
        <xdr:cNvCxnSpPr/>
      </xdr:nvCxnSpPr>
      <xdr:spPr>
        <a:xfrm flipV="1">
          <a:off x="21323300" y="12959741"/>
          <a:ext cx="838200" cy="51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37482</xdr:rowOff>
    </xdr:from>
    <xdr:ext cx="534377" cy="259045"/>
    <xdr:sp macro="" textlink="">
      <xdr:nvSpPr>
        <xdr:cNvPr id="859" name="繰出金平均値テキスト"/>
        <xdr:cNvSpPr txBox="1"/>
      </xdr:nvSpPr>
      <xdr:spPr>
        <a:xfrm>
          <a:off x="22212300" y="127247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14605</xdr:rowOff>
    </xdr:from>
    <xdr:to>
      <xdr:col>116</xdr:col>
      <xdr:colOff>114300</xdr:colOff>
      <xdr:row>75</xdr:row>
      <xdr:rowOff>116205</xdr:rowOff>
    </xdr:to>
    <xdr:sp macro="" textlink="">
      <xdr:nvSpPr>
        <xdr:cNvPr id="860" name="フローチャート: 判断 859"/>
        <xdr:cNvSpPr/>
      </xdr:nvSpPr>
      <xdr:spPr>
        <a:xfrm>
          <a:off x="22110700" y="1287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152082</xdr:rowOff>
    </xdr:from>
    <xdr:to>
      <xdr:col>111</xdr:col>
      <xdr:colOff>177800</xdr:colOff>
      <xdr:row>76</xdr:row>
      <xdr:rowOff>2921</xdr:rowOff>
    </xdr:to>
    <xdr:cxnSp macro="">
      <xdr:nvCxnSpPr>
        <xdr:cNvPr id="861" name="直線コネクタ 860"/>
        <xdr:cNvCxnSpPr/>
      </xdr:nvCxnSpPr>
      <xdr:spPr>
        <a:xfrm flipV="1">
          <a:off x="20434300" y="13010832"/>
          <a:ext cx="889000" cy="22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47142</xdr:rowOff>
    </xdr:from>
    <xdr:to>
      <xdr:col>112</xdr:col>
      <xdr:colOff>38100</xdr:colOff>
      <xdr:row>75</xdr:row>
      <xdr:rowOff>148741</xdr:rowOff>
    </xdr:to>
    <xdr:sp macro="" textlink="">
      <xdr:nvSpPr>
        <xdr:cNvPr id="862" name="フローチャート: 判断 861"/>
        <xdr:cNvSpPr/>
      </xdr:nvSpPr>
      <xdr:spPr>
        <a:xfrm>
          <a:off x="21272500" y="1290589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165269</xdr:rowOff>
    </xdr:from>
    <xdr:ext cx="534377" cy="259045"/>
    <xdr:sp macro="" textlink="">
      <xdr:nvSpPr>
        <xdr:cNvPr id="863" name="テキスト ボックス 862"/>
        <xdr:cNvSpPr txBox="1"/>
      </xdr:nvSpPr>
      <xdr:spPr>
        <a:xfrm>
          <a:off x="21056111" y="1268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2921</xdr:rowOff>
    </xdr:from>
    <xdr:to>
      <xdr:col>107</xdr:col>
      <xdr:colOff>50800</xdr:colOff>
      <xdr:row>76</xdr:row>
      <xdr:rowOff>33896</xdr:rowOff>
    </xdr:to>
    <xdr:cxnSp macro="">
      <xdr:nvCxnSpPr>
        <xdr:cNvPr id="864" name="直線コネクタ 863"/>
        <xdr:cNvCxnSpPr/>
      </xdr:nvCxnSpPr>
      <xdr:spPr>
        <a:xfrm flipV="1">
          <a:off x="19545300" y="13033121"/>
          <a:ext cx="889000" cy="3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63830</xdr:rowOff>
    </xdr:from>
    <xdr:to>
      <xdr:col>107</xdr:col>
      <xdr:colOff>101600</xdr:colOff>
      <xdr:row>75</xdr:row>
      <xdr:rowOff>165430</xdr:rowOff>
    </xdr:to>
    <xdr:sp macro="" textlink="">
      <xdr:nvSpPr>
        <xdr:cNvPr id="865" name="フローチャート: 判断 864"/>
        <xdr:cNvSpPr/>
      </xdr:nvSpPr>
      <xdr:spPr>
        <a:xfrm>
          <a:off x="203835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10507</xdr:rowOff>
    </xdr:from>
    <xdr:ext cx="534377" cy="259045"/>
    <xdr:sp macro="" textlink="">
      <xdr:nvSpPr>
        <xdr:cNvPr id="866" name="テキスト ボックス 865"/>
        <xdr:cNvSpPr txBox="1"/>
      </xdr:nvSpPr>
      <xdr:spPr>
        <a:xfrm>
          <a:off x="20167111" y="1269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33896</xdr:rowOff>
    </xdr:from>
    <xdr:to>
      <xdr:col>102</xdr:col>
      <xdr:colOff>114300</xdr:colOff>
      <xdr:row>76</xdr:row>
      <xdr:rowOff>92075</xdr:rowOff>
    </xdr:to>
    <xdr:cxnSp macro="">
      <xdr:nvCxnSpPr>
        <xdr:cNvPr id="867" name="直線コネクタ 866"/>
        <xdr:cNvCxnSpPr/>
      </xdr:nvCxnSpPr>
      <xdr:spPr>
        <a:xfrm flipV="1">
          <a:off x="18656300" y="13064096"/>
          <a:ext cx="889000" cy="58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69050</xdr:rowOff>
    </xdr:from>
    <xdr:to>
      <xdr:col>102</xdr:col>
      <xdr:colOff>165100</xdr:colOff>
      <xdr:row>75</xdr:row>
      <xdr:rowOff>170650</xdr:rowOff>
    </xdr:to>
    <xdr:sp macro="" textlink="">
      <xdr:nvSpPr>
        <xdr:cNvPr id="868" name="フローチャート: 判断 867"/>
        <xdr:cNvSpPr/>
      </xdr:nvSpPr>
      <xdr:spPr>
        <a:xfrm>
          <a:off x="19494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15727</xdr:rowOff>
    </xdr:from>
    <xdr:ext cx="534377" cy="259045"/>
    <xdr:sp macro="" textlink="">
      <xdr:nvSpPr>
        <xdr:cNvPr id="869" name="テキスト ボックス 868"/>
        <xdr:cNvSpPr txBox="1"/>
      </xdr:nvSpPr>
      <xdr:spPr>
        <a:xfrm>
          <a:off x="19278111" y="1270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83223</xdr:rowOff>
    </xdr:from>
    <xdr:to>
      <xdr:col>98</xdr:col>
      <xdr:colOff>38100</xdr:colOff>
      <xdr:row>76</xdr:row>
      <xdr:rowOff>13373</xdr:rowOff>
    </xdr:to>
    <xdr:sp macro="" textlink="">
      <xdr:nvSpPr>
        <xdr:cNvPr id="870" name="フローチャート: 判断 869"/>
        <xdr:cNvSpPr/>
      </xdr:nvSpPr>
      <xdr:spPr>
        <a:xfrm>
          <a:off x="18605500" y="129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29900</xdr:rowOff>
    </xdr:from>
    <xdr:ext cx="534377" cy="259045"/>
    <xdr:sp macro="" textlink="">
      <xdr:nvSpPr>
        <xdr:cNvPr id="871" name="テキスト ボックス 870"/>
        <xdr:cNvSpPr txBox="1"/>
      </xdr:nvSpPr>
      <xdr:spPr>
        <a:xfrm>
          <a:off x="18389111" y="1271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50191</xdr:rowOff>
    </xdr:from>
    <xdr:to>
      <xdr:col>116</xdr:col>
      <xdr:colOff>114300</xdr:colOff>
      <xdr:row>75</xdr:row>
      <xdr:rowOff>151791</xdr:rowOff>
    </xdr:to>
    <xdr:sp macro="" textlink="">
      <xdr:nvSpPr>
        <xdr:cNvPr id="877" name="楕円 876"/>
        <xdr:cNvSpPr/>
      </xdr:nvSpPr>
      <xdr:spPr>
        <a:xfrm>
          <a:off x="22110700" y="12908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28618</xdr:rowOff>
    </xdr:from>
    <xdr:ext cx="534377" cy="259045"/>
    <xdr:sp macro="" textlink="">
      <xdr:nvSpPr>
        <xdr:cNvPr id="878" name="繰出金該当値テキスト"/>
        <xdr:cNvSpPr txBox="1"/>
      </xdr:nvSpPr>
      <xdr:spPr>
        <a:xfrm>
          <a:off x="22212300" y="12887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101282</xdr:rowOff>
    </xdr:from>
    <xdr:to>
      <xdr:col>112</xdr:col>
      <xdr:colOff>38100</xdr:colOff>
      <xdr:row>76</xdr:row>
      <xdr:rowOff>31432</xdr:rowOff>
    </xdr:to>
    <xdr:sp macro="" textlink="">
      <xdr:nvSpPr>
        <xdr:cNvPr id="879" name="楕円 878"/>
        <xdr:cNvSpPr/>
      </xdr:nvSpPr>
      <xdr:spPr>
        <a:xfrm>
          <a:off x="21272500" y="12960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22559</xdr:rowOff>
    </xdr:from>
    <xdr:ext cx="534377" cy="259045"/>
    <xdr:sp macro="" textlink="">
      <xdr:nvSpPr>
        <xdr:cNvPr id="880" name="テキスト ボックス 879"/>
        <xdr:cNvSpPr txBox="1"/>
      </xdr:nvSpPr>
      <xdr:spPr>
        <a:xfrm>
          <a:off x="21056111" y="13052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123571</xdr:rowOff>
    </xdr:from>
    <xdr:to>
      <xdr:col>107</xdr:col>
      <xdr:colOff>101600</xdr:colOff>
      <xdr:row>76</xdr:row>
      <xdr:rowOff>53721</xdr:rowOff>
    </xdr:to>
    <xdr:sp macro="" textlink="">
      <xdr:nvSpPr>
        <xdr:cNvPr id="881" name="楕円 880"/>
        <xdr:cNvSpPr/>
      </xdr:nvSpPr>
      <xdr:spPr>
        <a:xfrm>
          <a:off x="20383500" y="1298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44848</xdr:rowOff>
    </xdr:from>
    <xdr:ext cx="534377" cy="259045"/>
    <xdr:sp macro="" textlink="">
      <xdr:nvSpPr>
        <xdr:cNvPr id="882" name="テキスト ボックス 881"/>
        <xdr:cNvSpPr txBox="1"/>
      </xdr:nvSpPr>
      <xdr:spPr>
        <a:xfrm>
          <a:off x="20167111" y="1307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154546</xdr:rowOff>
    </xdr:from>
    <xdr:to>
      <xdr:col>102</xdr:col>
      <xdr:colOff>165100</xdr:colOff>
      <xdr:row>76</xdr:row>
      <xdr:rowOff>84696</xdr:rowOff>
    </xdr:to>
    <xdr:sp macro="" textlink="">
      <xdr:nvSpPr>
        <xdr:cNvPr id="883" name="楕円 882"/>
        <xdr:cNvSpPr/>
      </xdr:nvSpPr>
      <xdr:spPr>
        <a:xfrm>
          <a:off x="19494500" y="1301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75823</xdr:rowOff>
    </xdr:from>
    <xdr:ext cx="534377" cy="259045"/>
    <xdr:sp macro="" textlink="">
      <xdr:nvSpPr>
        <xdr:cNvPr id="884" name="テキスト ボックス 883"/>
        <xdr:cNvSpPr txBox="1"/>
      </xdr:nvSpPr>
      <xdr:spPr>
        <a:xfrm>
          <a:off x="19278111" y="13106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41275</xdr:rowOff>
    </xdr:from>
    <xdr:to>
      <xdr:col>98</xdr:col>
      <xdr:colOff>38100</xdr:colOff>
      <xdr:row>76</xdr:row>
      <xdr:rowOff>142875</xdr:rowOff>
    </xdr:to>
    <xdr:sp macro="" textlink="">
      <xdr:nvSpPr>
        <xdr:cNvPr id="885" name="楕円 884"/>
        <xdr:cNvSpPr/>
      </xdr:nvSpPr>
      <xdr:spPr>
        <a:xfrm>
          <a:off x="18605500" y="1307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134002</xdr:rowOff>
    </xdr:from>
    <xdr:ext cx="534377" cy="259045"/>
    <xdr:sp macro="" textlink="">
      <xdr:nvSpPr>
        <xdr:cNvPr id="886" name="テキスト ボックス 885"/>
        <xdr:cNvSpPr txBox="1"/>
      </xdr:nvSpPr>
      <xdr:spPr>
        <a:xfrm>
          <a:off x="18389111" y="1316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600">
              <a:latin typeface="ＭＳ Ｐゴシック" panose="020B0600070205080204" pitchFamily="50" charset="-128"/>
              <a:ea typeface="ＭＳ Ｐゴシック" panose="020B0600070205080204" pitchFamily="50" charset="-128"/>
            </a:rPr>
            <a:t>　性質別歳出決算額の住民一人当たりのコストでは、人件費・公債費・扶助費などが類似団体平均を上回っているが、人件費については、今後も事務の効率化や適正な定員管理による人件費の抑制に取り組んでいく。公債費については、土地開発公社清算に伴う第三セクター等改革推進債の償還が完了する令和５年度までは現状の水準で推移するものと見込まれる。扶助費については、本市では重点施策として子どもを核としたまちづくりを進めていることもあり、類似団体平均を上回っている。一方で、物件費や補助費等は、財政健全化推進計画に基づき継続して経常的な経費の節減に取り組んできたことや、一部事務組合や出資法人への補助金が少ないことから、類似団体平均を下回っている。また、普通建設事業費も類似団体平均を下回っているが、今後、市役所新庁舎の建設や新ごみ処理施設の整備などの大型事業が予定されており、今後も引き続き事業の取捨選択を進めつつ、計画的な投資を行っていく。</a:t>
          </a:r>
          <a:endParaRPr kumimoji="1" lang="en-US" altLang="ja-JP" sz="1600">
            <a:latin typeface="ＭＳ Ｐゴシック" panose="020B0600070205080204" pitchFamily="50" charset="-128"/>
            <a:ea typeface="ＭＳ Ｐゴシック" panose="020B0600070205080204" pitchFamily="50" charset="-128"/>
          </a:endParaRPr>
        </a:p>
        <a:p>
          <a:r>
            <a:rPr kumimoji="1" lang="ja-JP" altLang="en-US" sz="1600">
              <a:latin typeface="ＭＳ Ｐゴシック" panose="020B0600070205080204" pitchFamily="50" charset="-128"/>
              <a:ea typeface="ＭＳ Ｐゴシック" panose="020B0600070205080204" pitchFamily="50" charset="-128"/>
            </a:rPr>
            <a:t>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兵庫県明石市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305,404
301,842
49.42
127,828,220
126,526,263
1,041,891
66,050,299
114,484,257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21.0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17018</xdr:rowOff>
    </xdr:from>
    <xdr:to>
      <xdr:col>24</xdr:col>
      <xdr:colOff>62865</xdr:colOff>
      <xdr:row>38</xdr:row>
      <xdr:rowOff>22352</xdr:rowOff>
    </xdr:to>
    <xdr:cxnSp macro="">
      <xdr:nvCxnSpPr>
        <xdr:cNvPr id="56" name="直線コネクタ 55"/>
        <xdr:cNvCxnSpPr/>
      </xdr:nvCxnSpPr>
      <xdr:spPr>
        <a:xfrm flipV="1">
          <a:off x="4633595" y="5331968"/>
          <a:ext cx="1270" cy="120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26179</xdr:rowOff>
    </xdr:from>
    <xdr:ext cx="469744" cy="259045"/>
    <xdr:sp macro="" textlink="">
      <xdr:nvSpPr>
        <xdr:cNvPr id="57" name="議会費最小値テキスト"/>
        <xdr:cNvSpPr txBox="1"/>
      </xdr:nvSpPr>
      <xdr:spPr>
        <a:xfrm>
          <a:off x="4686300" y="6541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22352</xdr:rowOff>
    </xdr:from>
    <xdr:to>
      <xdr:col>24</xdr:col>
      <xdr:colOff>152400</xdr:colOff>
      <xdr:row>38</xdr:row>
      <xdr:rowOff>22352</xdr:rowOff>
    </xdr:to>
    <xdr:cxnSp macro="">
      <xdr:nvCxnSpPr>
        <xdr:cNvPr id="58" name="直線コネクタ 57"/>
        <xdr:cNvCxnSpPr/>
      </xdr:nvCxnSpPr>
      <xdr:spPr>
        <a:xfrm>
          <a:off x="4546600" y="6537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135145</xdr:rowOff>
    </xdr:from>
    <xdr:ext cx="469744" cy="259045"/>
    <xdr:sp macro="" textlink="">
      <xdr:nvSpPr>
        <xdr:cNvPr id="59" name="議会費最大値テキスト"/>
        <xdr:cNvSpPr txBox="1"/>
      </xdr:nvSpPr>
      <xdr:spPr>
        <a:xfrm>
          <a:off x="4686300" y="5107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17018</xdr:rowOff>
    </xdr:from>
    <xdr:to>
      <xdr:col>24</xdr:col>
      <xdr:colOff>152400</xdr:colOff>
      <xdr:row>31</xdr:row>
      <xdr:rowOff>17018</xdr:rowOff>
    </xdr:to>
    <xdr:cxnSp macro="">
      <xdr:nvCxnSpPr>
        <xdr:cNvPr id="60" name="直線コネクタ 59"/>
        <xdr:cNvCxnSpPr/>
      </xdr:nvCxnSpPr>
      <xdr:spPr>
        <a:xfrm>
          <a:off x="4546600" y="5331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129794</xdr:rowOff>
    </xdr:from>
    <xdr:to>
      <xdr:col>24</xdr:col>
      <xdr:colOff>63500</xdr:colOff>
      <xdr:row>36</xdr:row>
      <xdr:rowOff>22352</xdr:rowOff>
    </xdr:to>
    <xdr:cxnSp macro="">
      <xdr:nvCxnSpPr>
        <xdr:cNvPr id="61" name="直線コネクタ 60"/>
        <xdr:cNvCxnSpPr/>
      </xdr:nvCxnSpPr>
      <xdr:spPr>
        <a:xfrm>
          <a:off x="3797300" y="6130544"/>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65295</xdr:rowOff>
    </xdr:from>
    <xdr:ext cx="469744" cy="259045"/>
    <xdr:sp macro="" textlink="">
      <xdr:nvSpPr>
        <xdr:cNvPr id="62" name="議会費平均値テキスト"/>
        <xdr:cNvSpPr txBox="1"/>
      </xdr:nvSpPr>
      <xdr:spPr>
        <a:xfrm>
          <a:off x="4686300" y="58945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42418</xdr:rowOff>
    </xdr:from>
    <xdr:to>
      <xdr:col>24</xdr:col>
      <xdr:colOff>114300</xdr:colOff>
      <xdr:row>35</xdr:row>
      <xdr:rowOff>144018</xdr:rowOff>
    </xdr:to>
    <xdr:sp macro="" textlink="">
      <xdr:nvSpPr>
        <xdr:cNvPr id="63" name="フローチャート: 判断 62"/>
        <xdr:cNvSpPr/>
      </xdr:nvSpPr>
      <xdr:spPr>
        <a:xfrm>
          <a:off x="45847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129794</xdr:rowOff>
    </xdr:from>
    <xdr:to>
      <xdr:col>19</xdr:col>
      <xdr:colOff>177800</xdr:colOff>
      <xdr:row>35</xdr:row>
      <xdr:rowOff>146558</xdr:rowOff>
    </xdr:to>
    <xdr:cxnSp macro="">
      <xdr:nvCxnSpPr>
        <xdr:cNvPr id="64" name="直線コネクタ 63"/>
        <xdr:cNvCxnSpPr/>
      </xdr:nvCxnSpPr>
      <xdr:spPr>
        <a:xfrm flipV="1">
          <a:off x="2908300" y="6130544"/>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56134</xdr:rowOff>
    </xdr:from>
    <xdr:to>
      <xdr:col>20</xdr:col>
      <xdr:colOff>38100</xdr:colOff>
      <xdr:row>35</xdr:row>
      <xdr:rowOff>157734</xdr:rowOff>
    </xdr:to>
    <xdr:sp macro="" textlink="">
      <xdr:nvSpPr>
        <xdr:cNvPr id="65" name="フローチャート: 判断 64"/>
        <xdr:cNvSpPr/>
      </xdr:nvSpPr>
      <xdr:spPr>
        <a:xfrm>
          <a:off x="3746500" y="605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2811</xdr:rowOff>
    </xdr:from>
    <xdr:ext cx="469744" cy="259045"/>
    <xdr:sp macro="" textlink="">
      <xdr:nvSpPr>
        <xdr:cNvPr id="66" name="テキスト ボックス 65"/>
        <xdr:cNvSpPr txBox="1"/>
      </xdr:nvSpPr>
      <xdr:spPr>
        <a:xfrm>
          <a:off x="3562428" y="5832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111506</xdr:rowOff>
    </xdr:from>
    <xdr:to>
      <xdr:col>15</xdr:col>
      <xdr:colOff>50800</xdr:colOff>
      <xdr:row>35</xdr:row>
      <xdr:rowOff>146558</xdr:rowOff>
    </xdr:to>
    <xdr:cxnSp macro="">
      <xdr:nvCxnSpPr>
        <xdr:cNvPr id="67" name="直線コネクタ 66"/>
        <xdr:cNvCxnSpPr/>
      </xdr:nvCxnSpPr>
      <xdr:spPr>
        <a:xfrm>
          <a:off x="2019300" y="6112256"/>
          <a:ext cx="88900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58420</xdr:rowOff>
    </xdr:from>
    <xdr:to>
      <xdr:col>15</xdr:col>
      <xdr:colOff>101600</xdr:colOff>
      <xdr:row>35</xdr:row>
      <xdr:rowOff>160020</xdr:rowOff>
    </xdr:to>
    <xdr:sp macro="" textlink="">
      <xdr:nvSpPr>
        <xdr:cNvPr id="68" name="フローチャート: 判断 67"/>
        <xdr:cNvSpPr/>
      </xdr:nvSpPr>
      <xdr:spPr>
        <a:xfrm>
          <a:off x="28575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5097</xdr:rowOff>
    </xdr:from>
    <xdr:ext cx="469744" cy="259045"/>
    <xdr:sp macro="" textlink="">
      <xdr:nvSpPr>
        <xdr:cNvPr id="69" name="テキスト ボックス 68"/>
        <xdr:cNvSpPr txBox="1"/>
      </xdr:nvSpPr>
      <xdr:spPr>
        <a:xfrm>
          <a:off x="2673428" y="5834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103124</xdr:rowOff>
    </xdr:from>
    <xdr:to>
      <xdr:col>10</xdr:col>
      <xdr:colOff>114300</xdr:colOff>
      <xdr:row>35</xdr:row>
      <xdr:rowOff>111506</xdr:rowOff>
    </xdr:to>
    <xdr:cxnSp macro="">
      <xdr:nvCxnSpPr>
        <xdr:cNvPr id="70" name="直線コネクタ 69"/>
        <xdr:cNvCxnSpPr/>
      </xdr:nvCxnSpPr>
      <xdr:spPr>
        <a:xfrm>
          <a:off x="1130300" y="6103874"/>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21082</xdr:rowOff>
    </xdr:from>
    <xdr:to>
      <xdr:col>10</xdr:col>
      <xdr:colOff>165100</xdr:colOff>
      <xdr:row>35</xdr:row>
      <xdr:rowOff>122682</xdr:rowOff>
    </xdr:to>
    <xdr:sp macro="" textlink="">
      <xdr:nvSpPr>
        <xdr:cNvPr id="71" name="フローチャート: 判断 70"/>
        <xdr:cNvSpPr/>
      </xdr:nvSpPr>
      <xdr:spPr>
        <a:xfrm>
          <a:off x="1968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139209</xdr:rowOff>
    </xdr:from>
    <xdr:ext cx="469744" cy="259045"/>
    <xdr:sp macro="" textlink="">
      <xdr:nvSpPr>
        <xdr:cNvPr id="72" name="テキスト ボックス 71"/>
        <xdr:cNvSpPr txBox="1"/>
      </xdr:nvSpPr>
      <xdr:spPr>
        <a:xfrm>
          <a:off x="1784428" y="579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29464</xdr:rowOff>
    </xdr:from>
    <xdr:to>
      <xdr:col>6</xdr:col>
      <xdr:colOff>38100</xdr:colOff>
      <xdr:row>35</xdr:row>
      <xdr:rowOff>131064</xdr:rowOff>
    </xdr:to>
    <xdr:sp macro="" textlink="">
      <xdr:nvSpPr>
        <xdr:cNvPr id="73" name="フローチャート: 判断 72"/>
        <xdr:cNvSpPr/>
      </xdr:nvSpPr>
      <xdr:spPr>
        <a:xfrm>
          <a:off x="1079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147591</xdr:rowOff>
    </xdr:from>
    <xdr:ext cx="469744" cy="259045"/>
    <xdr:sp macro="" textlink="">
      <xdr:nvSpPr>
        <xdr:cNvPr id="74" name="テキスト ボックス 73"/>
        <xdr:cNvSpPr txBox="1"/>
      </xdr:nvSpPr>
      <xdr:spPr>
        <a:xfrm>
          <a:off x="895428" y="5805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143002</xdr:rowOff>
    </xdr:from>
    <xdr:to>
      <xdr:col>24</xdr:col>
      <xdr:colOff>114300</xdr:colOff>
      <xdr:row>36</xdr:row>
      <xdr:rowOff>73152</xdr:rowOff>
    </xdr:to>
    <xdr:sp macro="" textlink="">
      <xdr:nvSpPr>
        <xdr:cNvPr id="80" name="楕円 79"/>
        <xdr:cNvSpPr/>
      </xdr:nvSpPr>
      <xdr:spPr>
        <a:xfrm>
          <a:off x="4584700" y="614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121429</xdr:rowOff>
    </xdr:from>
    <xdr:ext cx="469744" cy="259045"/>
    <xdr:sp macro="" textlink="">
      <xdr:nvSpPr>
        <xdr:cNvPr id="81" name="議会費該当値テキスト"/>
        <xdr:cNvSpPr txBox="1"/>
      </xdr:nvSpPr>
      <xdr:spPr>
        <a:xfrm>
          <a:off x="4686300" y="6122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78994</xdr:rowOff>
    </xdr:from>
    <xdr:to>
      <xdr:col>20</xdr:col>
      <xdr:colOff>38100</xdr:colOff>
      <xdr:row>36</xdr:row>
      <xdr:rowOff>9144</xdr:rowOff>
    </xdr:to>
    <xdr:sp macro="" textlink="">
      <xdr:nvSpPr>
        <xdr:cNvPr id="82" name="楕円 81"/>
        <xdr:cNvSpPr/>
      </xdr:nvSpPr>
      <xdr:spPr>
        <a:xfrm>
          <a:off x="3746500" y="607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271</xdr:rowOff>
    </xdr:from>
    <xdr:ext cx="469744" cy="259045"/>
    <xdr:sp macro="" textlink="">
      <xdr:nvSpPr>
        <xdr:cNvPr id="83" name="テキスト ボックス 82"/>
        <xdr:cNvSpPr txBox="1"/>
      </xdr:nvSpPr>
      <xdr:spPr>
        <a:xfrm>
          <a:off x="3562428" y="6172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95758</xdr:rowOff>
    </xdr:from>
    <xdr:to>
      <xdr:col>15</xdr:col>
      <xdr:colOff>101600</xdr:colOff>
      <xdr:row>36</xdr:row>
      <xdr:rowOff>25908</xdr:rowOff>
    </xdr:to>
    <xdr:sp macro="" textlink="">
      <xdr:nvSpPr>
        <xdr:cNvPr id="84" name="楕円 83"/>
        <xdr:cNvSpPr/>
      </xdr:nvSpPr>
      <xdr:spPr>
        <a:xfrm>
          <a:off x="2857500" y="609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17035</xdr:rowOff>
    </xdr:from>
    <xdr:ext cx="469744" cy="259045"/>
    <xdr:sp macro="" textlink="">
      <xdr:nvSpPr>
        <xdr:cNvPr id="85" name="テキスト ボックス 84"/>
        <xdr:cNvSpPr txBox="1"/>
      </xdr:nvSpPr>
      <xdr:spPr>
        <a:xfrm>
          <a:off x="2673428" y="618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60706</xdr:rowOff>
    </xdr:from>
    <xdr:to>
      <xdr:col>10</xdr:col>
      <xdr:colOff>165100</xdr:colOff>
      <xdr:row>35</xdr:row>
      <xdr:rowOff>162306</xdr:rowOff>
    </xdr:to>
    <xdr:sp macro="" textlink="">
      <xdr:nvSpPr>
        <xdr:cNvPr id="86" name="楕円 85"/>
        <xdr:cNvSpPr/>
      </xdr:nvSpPr>
      <xdr:spPr>
        <a:xfrm>
          <a:off x="1968500" y="606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153433</xdr:rowOff>
    </xdr:from>
    <xdr:ext cx="469744" cy="259045"/>
    <xdr:sp macro="" textlink="">
      <xdr:nvSpPr>
        <xdr:cNvPr id="87" name="テキスト ボックス 86"/>
        <xdr:cNvSpPr txBox="1"/>
      </xdr:nvSpPr>
      <xdr:spPr>
        <a:xfrm>
          <a:off x="1784428" y="6154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52324</xdr:rowOff>
    </xdr:from>
    <xdr:to>
      <xdr:col>6</xdr:col>
      <xdr:colOff>38100</xdr:colOff>
      <xdr:row>35</xdr:row>
      <xdr:rowOff>153924</xdr:rowOff>
    </xdr:to>
    <xdr:sp macro="" textlink="">
      <xdr:nvSpPr>
        <xdr:cNvPr id="88" name="楕円 87"/>
        <xdr:cNvSpPr/>
      </xdr:nvSpPr>
      <xdr:spPr>
        <a:xfrm>
          <a:off x="1079500" y="605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145051</xdr:rowOff>
    </xdr:from>
    <xdr:ext cx="469744" cy="259045"/>
    <xdr:sp macro="" textlink="">
      <xdr:nvSpPr>
        <xdr:cNvPr id="89" name="テキスト ボックス 88"/>
        <xdr:cNvSpPr txBox="1"/>
      </xdr:nvSpPr>
      <xdr:spPr>
        <a:xfrm>
          <a:off x="895428" y="614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3" name="テキスト ボックス 102"/>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5" name="テキスト ボックス 104"/>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7" name="テキスト ボックス 106"/>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13284</xdr:rowOff>
    </xdr:from>
    <xdr:to>
      <xdr:col>24</xdr:col>
      <xdr:colOff>62865</xdr:colOff>
      <xdr:row>58</xdr:row>
      <xdr:rowOff>28491</xdr:rowOff>
    </xdr:to>
    <xdr:cxnSp macro="">
      <xdr:nvCxnSpPr>
        <xdr:cNvPr id="115" name="直線コネクタ 114"/>
        <xdr:cNvCxnSpPr/>
      </xdr:nvCxnSpPr>
      <xdr:spPr>
        <a:xfrm flipV="1">
          <a:off x="4633595" y="9100134"/>
          <a:ext cx="1270" cy="872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32318</xdr:rowOff>
    </xdr:from>
    <xdr:ext cx="534377" cy="259045"/>
    <xdr:sp macro="" textlink="">
      <xdr:nvSpPr>
        <xdr:cNvPr id="116" name="総務費最小値テキスト"/>
        <xdr:cNvSpPr txBox="1"/>
      </xdr:nvSpPr>
      <xdr:spPr>
        <a:xfrm>
          <a:off x="4686300" y="997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28491</xdr:rowOff>
    </xdr:from>
    <xdr:to>
      <xdr:col>24</xdr:col>
      <xdr:colOff>152400</xdr:colOff>
      <xdr:row>58</xdr:row>
      <xdr:rowOff>28491</xdr:rowOff>
    </xdr:to>
    <xdr:cxnSp macro="">
      <xdr:nvCxnSpPr>
        <xdr:cNvPr id="117" name="直線コネクタ 116"/>
        <xdr:cNvCxnSpPr/>
      </xdr:nvCxnSpPr>
      <xdr:spPr>
        <a:xfrm>
          <a:off x="4546600" y="997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131411</xdr:rowOff>
    </xdr:from>
    <xdr:ext cx="599010" cy="259045"/>
    <xdr:sp macro="" textlink="">
      <xdr:nvSpPr>
        <xdr:cNvPr id="118" name="総務費最大値テキスト"/>
        <xdr:cNvSpPr txBox="1"/>
      </xdr:nvSpPr>
      <xdr:spPr>
        <a:xfrm>
          <a:off x="4686300" y="8875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53</xdr:row>
      <xdr:rowOff>13284</xdr:rowOff>
    </xdr:from>
    <xdr:to>
      <xdr:col>24</xdr:col>
      <xdr:colOff>152400</xdr:colOff>
      <xdr:row>53</xdr:row>
      <xdr:rowOff>13284</xdr:rowOff>
    </xdr:to>
    <xdr:cxnSp macro="">
      <xdr:nvCxnSpPr>
        <xdr:cNvPr id="119" name="直線コネクタ 118"/>
        <xdr:cNvCxnSpPr/>
      </xdr:nvCxnSpPr>
      <xdr:spPr>
        <a:xfrm>
          <a:off x="4546600" y="9100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71795</xdr:rowOff>
    </xdr:from>
    <xdr:to>
      <xdr:col>24</xdr:col>
      <xdr:colOff>63500</xdr:colOff>
      <xdr:row>57</xdr:row>
      <xdr:rowOff>93610</xdr:rowOff>
    </xdr:to>
    <xdr:cxnSp macro="">
      <xdr:nvCxnSpPr>
        <xdr:cNvPr id="120" name="直線コネクタ 119"/>
        <xdr:cNvCxnSpPr/>
      </xdr:nvCxnSpPr>
      <xdr:spPr>
        <a:xfrm flipV="1">
          <a:off x="3797300" y="9844445"/>
          <a:ext cx="838200" cy="21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95296</xdr:rowOff>
    </xdr:from>
    <xdr:ext cx="534377" cy="259045"/>
    <xdr:sp macro="" textlink="">
      <xdr:nvSpPr>
        <xdr:cNvPr id="121" name="総務費平均値テキスト"/>
        <xdr:cNvSpPr txBox="1"/>
      </xdr:nvSpPr>
      <xdr:spPr>
        <a:xfrm>
          <a:off x="4686300" y="9525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72419</xdr:rowOff>
    </xdr:from>
    <xdr:to>
      <xdr:col>24</xdr:col>
      <xdr:colOff>114300</xdr:colOff>
      <xdr:row>57</xdr:row>
      <xdr:rowOff>2569</xdr:rowOff>
    </xdr:to>
    <xdr:sp macro="" textlink="">
      <xdr:nvSpPr>
        <xdr:cNvPr id="122" name="フローチャート: 判断 121"/>
        <xdr:cNvSpPr/>
      </xdr:nvSpPr>
      <xdr:spPr>
        <a:xfrm>
          <a:off x="4584700" y="967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55281</xdr:rowOff>
    </xdr:from>
    <xdr:to>
      <xdr:col>19</xdr:col>
      <xdr:colOff>177800</xdr:colOff>
      <xdr:row>57</xdr:row>
      <xdr:rowOff>93610</xdr:rowOff>
    </xdr:to>
    <xdr:cxnSp macro="">
      <xdr:nvCxnSpPr>
        <xdr:cNvPr id="123" name="直線コネクタ 122"/>
        <xdr:cNvCxnSpPr/>
      </xdr:nvCxnSpPr>
      <xdr:spPr>
        <a:xfrm>
          <a:off x="2908300" y="8799231"/>
          <a:ext cx="889000" cy="106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73203</xdr:rowOff>
    </xdr:from>
    <xdr:to>
      <xdr:col>20</xdr:col>
      <xdr:colOff>38100</xdr:colOff>
      <xdr:row>57</xdr:row>
      <xdr:rowOff>3353</xdr:rowOff>
    </xdr:to>
    <xdr:sp macro="" textlink="">
      <xdr:nvSpPr>
        <xdr:cNvPr id="124" name="フローチャート: 判断 123"/>
        <xdr:cNvSpPr/>
      </xdr:nvSpPr>
      <xdr:spPr>
        <a:xfrm>
          <a:off x="3746500" y="9674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19880</xdr:rowOff>
    </xdr:from>
    <xdr:ext cx="534377" cy="259045"/>
    <xdr:sp macro="" textlink="">
      <xdr:nvSpPr>
        <xdr:cNvPr id="125" name="テキスト ボックス 124"/>
        <xdr:cNvSpPr txBox="1"/>
      </xdr:nvSpPr>
      <xdr:spPr>
        <a:xfrm>
          <a:off x="3530111" y="9449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55281</xdr:rowOff>
    </xdr:from>
    <xdr:to>
      <xdr:col>15</xdr:col>
      <xdr:colOff>50800</xdr:colOff>
      <xdr:row>57</xdr:row>
      <xdr:rowOff>107772</xdr:rowOff>
    </xdr:to>
    <xdr:cxnSp macro="">
      <xdr:nvCxnSpPr>
        <xdr:cNvPr id="126" name="直線コネクタ 125"/>
        <xdr:cNvCxnSpPr/>
      </xdr:nvCxnSpPr>
      <xdr:spPr>
        <a:xfrm flipV="1">
          <a:off x="2019300" y="8799231"/>
          <a:ext cx="889000" cy="108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50</xdr:row>
      <xdr:rowOff>54120</xdr:rowOff>
    </xdr:from>
    <xdr:to>
      <xdr:col>15</xdr:col>
      <xdr:colOff>101600</xdr:colOff>
      <xdr:row>50</xdr:row>
      <xdr:rowOff>155720</xdr:rowOff>
    </xdr:to>
    <xdr:sp macro="" textlink="">
      <xdr:nvSpPr>
        <xdr:cNvPr id="127" name="フローチャート: 判断 126"/>
        <xdr:cNvSpPr/>
      </xdr:nvSpPr>
      <xdr:spPr>
        <a:xfrm>
          <a:off x="2857500" y="862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797</xdr:rowOff>
    </xdr:from>
    <xdr:ext cx="599010" cy="259045"/>
    <xdr:sp macro="" textlink="">
      <xdr:nvSpPr>
        <xdr:cNvPr id="128" name="テキスト ボックス 127"/>
        <xdr:cNvSpPr txBox="1"/>
      </xdr:nvSpPr>
      <xdr:spPr>
        <a:xfrm>
          <a:off x="2608795" y="8401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65688</xdr:rowOff>
    </xdr:from>
    <xdr:to>
      <xdr:col>10</xdr:col>
      <xdr:colOff>114300</xdr:colOff>
      <xdr:row>57</xdr:row>
      <xdr:rowOff>107772</xdr:rowOff>
    </xdr:to>
    <xdr:cxnSp macro="">
      <xdr:nvCxnSpPr>
        <xdr:cNvPr id="129" name="直線コネクタ 128"/>
        <xdr:cNvCxnSpPr/>
      </xdr:nvCxnSpPr>
      <xdr:spPr>
        <a:xfrm>
          <a:off x="1130300" y="9666888"/>
          <a:ext cx="889000" cy="213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148129</xdr:rowOff>
    </xdr:from>
    <xdr:to>
      <xdr:col>10</xdr:col>
      <xdr:colOff>165100</xdr:colOff>
      <xdr:row>57</xdr:row>
      <xdr:rowOff>78279</xdr:rowOff>
    </xdr:to>
    <xdr:sp macro="" textlink="">
      <xdr:nvSpPr>
        <xdr:cNvPr id="130" name="フローチャート: 判断 129"/>
        <xdr:cNvSpPr/>
      </xdr:nvSpPr>
      <xdr:spPr>
        <a:xfrm>
          <a:off x="1968500" y="9749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94806</xdr:rowOff>
    </xdr:from>
    <xdr:ext cx="534377" cy="259045"/>
    <xdr:sp macro="" textlink="">
      <xdr:nvSpPr>
        <xdr:cNvPr id="131" name="テキスト ボックス 130"/>
        <xdr:cNvSpPr txBox="1"/>
      </xdr:nvSpPr>
      <xdr:spPr>
        <a:xfrm>
          <a:off x="1752111" y="952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1999</xdr:rowOff>
    </xdr:from>
    <xdr:to>
      <xdr:col>6</xdr:col>
      <xdr:colOff>38100</xdr:colOff>
      <xdr:row>57</xdr:row>
      <xdr:rowOff>103599</xdr:rowOff>
    </xdr:to>
    <xdr:sp macro="" textlink="">
      <xdr:nvSpPr>
        <xdr:cNvPr id="132" name="フローチャート: 判断 131"/>
        <xdr:cNvSpPr/>
      </xdr:nvSpPr>
      <xdr:spPr>
        <a:xfrm>
          <a:off x="1079500" y="977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94726</xdr:rowOff>
    </xdr:from>
    <xdr:ext cx="534377" cy="259045"/>
    <xdr:sp macro="" textlink="">
      <xdr:nvSpPr>
        <xdr:cNvPr id="133" name="テキスト ボックス 132"/>
        <xdr:cNvSpPr txBox="1"/>
      </xdr:nvSpPr>
      <xdr:spPr>
        <a:xfrm>
          <a:off x="863111" y="9867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20995</xdr:rowOff>
    </xdr:from>
    <xdr:to>
      <xdr:col>24</xdr:col>
      <xdr:colOff>114300</xdr:colOff>
      <xdr:row>57</xdr:row>
      <xdr:rowOff>122595</xdr:rowOff>
    </xdr:to>
    <xdr:sp macro="" textlink="">
      <xdr:nvSpPr>
        <xdr:cNvPr id="139" name="楕円 138"/>
        <xdr:cNvSpPr/>
      </xdr:nvSpPr>
      <xdr:spPr>
        <a:xfrm>
          <a:off x="4584700" y="979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170872</xdr:rowOff>
    </xdr:from>
    <xdr:ext cx="534377" cy="259045"/>
    <xdr:sp macro="" textlink="">
      <xdr:nvSpPr>
        <xdr:cNvPr id="140" name="総務費該当値テキスト"/>
        <xdr:cNvSpPr txBox="1"/>
      </xdr:nvSpPr>
      <xdr:spPr>
        <a:xfrm>
          <a:off x="4686300" y="977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42810</xdr:rowOff>
    </xdr:from>
    <xdr:to>
      <xdr:col>20</xdr:col>
      <xdr:colOff>38100</xdr:colOff>
      <xdr:row>57</xdr:row>
      <xdr:rowOff>144410</xdr:rowOff>
    </xdr:to>
    <xdr:sp macro="" textlink="">
      <xdr:nvSpPr>
        <xdr:cNvPr id="141" name="楕円 140"/>
        <xdr:cNvSpPr/>
      </xdr:nvSpPr>
      <xdr:spPr>
        <a:xfrm>
          <a:off x="3746500" y="981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135537</xdr:rowOff>
    </xdr:from>
    <xdr:ext cx="534377" cy="259045"/>
    <xdr:sp macro="" textlink="">
      <xdr:nvSpPr>
        <xdr:cNvPr id="142" name="テキスト ボックス 141"/>
        <xdr:cNvSpPr txBox="1"/>
      </xdr:nvSpPr>
      <xdr:spPr>
        <a:xfrm>
          <a:off x="3530111" y="9908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4481</xdr:rowOff>
    </xdr:from>
    <xdr:to>
      <xdr:col>15</xdr:col>
      <xdr:colOff>101600</xdr:colOff>
      <xdr:row>51</xdr:row>
      <xdr:rowOff>106081</xdr:rowOff>
    </xdr:to>
    <xdr:sp macro="" textlink="">
      <xdr:nvSpPr>
        <xdr:cNvPr id="143" name="楕円 142"/>
        <xdr:cNvSpPr/>
      </xdr:nvSpPr>
      <xdr:spPr>
        <a:xfrm>
          <a:off x="2857500" y="874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97208</xdr:rowOff>
    </xdr:from>
    <xdr:ext cx="599010" cy="259045"/>
    <xdr:sp macro="" textlink="">
      <xdr:nvSpPr>
        <xdr:cNvPr id="144" name="テキスト ボックス 143"/>
        <xdr:cNvSpPr txBox="1"/>
      </xdr:nvSpPr>
      <xdr:spPr>
        <a:xfrm>
          <a:off x="2608795" y="8841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56972</xdr:rowOff>
    </xdr:from>
    <xdr:to>
      <xdr:col>10</xdr:col>
      <xdr:colOff>165100</xdr:colOff>
      <xdr:row>57</xdr:row>
      <xdr:rowOff>158572</xdr:rowOff>
    </xdr:to>
    <xdr:sp macro="" textlink="">
      <xdr:nvSpPr>
        <xdr:cNvPr id="145" name="楕円 144"/>
        <xdr:cNvSpPr/>
      </xdr:nvSpPr>
      <xdr:spPr>
        <a:xfrm>
          <a:off x="1968500" y="9829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149699</xdr:rowOff>
    </xdr:from>
    <xdr:ext cx="534377" cy="259045"/>
    <xdr:sp macro="" textlink="">
      <xdr:nvSpPr>
        <xdr:cNvPr id="146" name="テキスト ボックス 145"/>
        <xdr:cNvSpPr txBox="1"/>
      </xdr:nvSpPr>
      <xdr:spPr>
        <a:xfrm>
          <a:off x="1752111" y="992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14888</xdr:rowOff>
    </xdr:from>
    <xdr:to>
      <xdr:col>6</xdr:col>
      <xdr:colOff>38100</xdr:colOff>
      <xdr:row>56</xdr:row>
      <xdr:rowOff>116488</xdr:rowOff>
    </xdr:to>
    <xdr:sp macro="" textlink="">
      <xdr:nvSpPr>
        <xdr:cNvPr id="147" name="楕円 146"/>
        <xdr:cNvSpPr/>
      </xdr:nvSpPr>
      <xdr:spPr>
        <a:xfrm>
          <a:off x="1079500" y="961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133015</xdr:rowOff>
    </xdr:from>
    <xdr:ext cx="534377" cy="259045"/>
    <xdr:sp macro="" textlink="">
      <xdr:nvSpPr>
        <xdr:cNvPr id="148" name="テキスト ボックス 147"/>
        <xdr:cNvSpPr txBox="1"/>
      </xdr:nvSpPr>
      <xdr:spPr>
        <a:xfrm>
          <a:off x="863111" y="939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9" name="テキスト ボックス 158"/>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132805</xdr:rowOff>
    </xdr:from>
    <xdr:to>
      <xdr:col>24</xdr:col>
      <xdr:colOff>62865</xdr:colOff>
      <xdr:row>79</xdr:row>
      <xdr:rowOff>44712</xdr:rowOff>
    </xdr:to>
    <xdr:cxnSp macro="">
      <xdr:nvCxnSpPr>
        <xdr:cNvPr id="171" name="直線コネクタ 170"/>
        <xdr:cNvCxnSpPr/>
      </xdr:nvCxnSpPr>
      <xdr:spPr>
        <a:xfrm flipV="1">
          <a:off x="4633595" y="12134305"/>
          <a:ext cx="1270" cy="1454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48539</xdr:rowOff>
    </xdr:from>
    <xdr:ext cx="599010" cy="259045"/>
    <xdr:sp macro="" textlink="">
      <xdr:nvSpPr>
        <xdr:cNvPr id="172" name="民生費最小値テキスト"/>
        <xdr:cNvSpPr txBox="1"/>
      </xdr:nvSpPr>
      <xdr:spPr>
        <a:xfrm>
          <a:off x="4686300" y="13593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44712</xdr:rowOff>
    </xdr:from>
    <xdr:to>
      <xdr:col>24</xdr:col>
      <xdr:colOff>152400</xdr:colOff>
      <xdr:row>79</xdr:row>
      <xdr:rowOff>44712</xdr:rowOff>
    </xdr:to>
    <xdr:cxnSp macro="">
      <xdr:nvCxnSpPr>
        <xdr:cNvPr id="173" name="直線コネクタ 172"/>
        <xdr:cNvCxnSpPr/>
      </xdr:nvCxnSpPr>
      <xdr:spPr>
        <a:xfrm>
          <a:off x="4546600" y="13589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79482</xdr:rowOff>
    </xdr:from>
    <xdr:ext cx="599010" cy="259045"/>
    <xdr:sp macro="" textlink="">
      <xdr:nvSpPr>
        <xdr:cNvPr id="174" name="民生費最大値テキスト"/>
        <xdr:cNvSpPr txBox="1"/>
      </xdr:nvSpPr>
      <xdr:spPr>
        <a:xfrm>
          <a:off x="4686300" y="11909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300,754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132805</xdr:rowOff>
    </xdr:from>
    <xdr:to>
      <xdr:col>24</xdr:col>
      <xdr:colOff>152400</xdr:colOff>
      <xdr:row>70</xdr:row>
      <xdr:rowOff>132805</xdr:rowOff>
    </xdr:to>
    <xdr:cxnSp macro="">
      <xdr:nvCxnSpPr>
        <xdr:cNvPr id="175" name="直線コネクタ 174"/>
        <xdr:cNvCxnSpPr/>
      </xdr:nvCxnSpPr>
      <xdr:spPr>
        <a:xfrm>
          <a:off x="4546600" y="12134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25867</xdr:rowOff>
    </xdr:from>
    <xdr:to>
      <xdr:col>24</xdr:col>
      <xdr:colOff>63500</xdr:colOff>
      <xdr:row>75</xdr:row>
      <xdr:rowOff>131132</xdr:rowOff>
    </xdr:to>
    <xdr:cxnSp macro="">
      <xdr:nvCxnSpPr>
        <xdr:cNvPr id="176" name="直線コネクタ 175"/>
        <xdr:cNvCxnSpPr/>
      </xdr:nvCxnSpPr>
      <xdr:spPr>
        <a:xfrm>
          <a:off x="3797300" y="12884617"/>
          <a:ext cx="838200" cy="105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10761</xdr:rowOff>
    </xdr:from>
    <xdr:ext cx="599010" cy="259045"/>
    <xdr:sp macro="" textlink="">
      <xdr:nvSpPr>
        <xdr:cNvPr id="177" name="民生費平均値テキスト"/>
        <xdr:cNvSpPr txBox="1"/>
      </xdr:nvSpPr>
      <xdr:spPr>
        <a:xfrm>
          <a:off x="4686300" y="130409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32334</xdr:rowOff>
    </xdr:from>
    <xdr:to>
      <xdr:col>24</xdr:col>
      <xdr:colOff>114300</xdr:colOff>
      <xdr:row>76</xdr:row>
      <xdr:rowOff>133934</xdr:rowOff>
    </xdr:to>
    <xdr:sp macro="" textlink="">
      <xdr:nvSpPr>
        <xdr:cNvPr id="178" name="フローチャート: 判断 177"/>
        <xdr:cNvSpPr/>
      </xdr:nvSpPr>
      <xdr:spPr>
        <a:xfrm>
          <a:off x="4584700" y="1306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25867</xdr:rowOff>
    </xdr:from>
    <xdr:to>
      <xdr:col>19</xdr:col>
      <xdr:colOff>177800</xdr:colOff>
      <xdr:row>76</xdr:row>
      <xdr:rowOff>79808</xdr:rowOff>
    </xdr:to>
    <xdr:cxnSp macro="">
      <xdr:nvCxnSpPr>
        <xdr:cNvPr id="179" name="直線コネクタ 178"/>
        <xdr:cNvCxnSpPr/>
      </xdr:nvCxnSpPr>
      <xdr:spPr>
        <a:xfrm flipV="1">
          <a:off x="2908300" y="12884617"/>
          <a:ext cx="889000" cy="225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142018</xdr:rowOff>
    </xdr:from>
    <xdr:to>
      <xdr:col>20</xdr:col>
      <xdr:colOff>38100</xdr:colOff>
      <xdr:row>76</xdr:row>
      <xdr:rowOff>72168</xdr:rowOff>
    </xdr:to>
    <xdr:sp macro="" textlink="">
      <xdr:nvSpPr>
        <xdr:cNvPr id="180" name="フローチャート: 判断 179"/>
        <xdr:cNvSpPr/>
      </xdr:nvSpPr>
      <xdr:spPr>
        <a:xfrm>
          <a:off x="3746500" y="1300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63295</xdr:rowOff>
    </xdr:from>
    <xdr:ext cx="599010" cy="259045"/>
    <xdr:sp macro="" textlink="">
      <xdr:nvSpPr>
        <xdr:cNvPr id="181" name="テキスト ボックス 180"/>
        <xdr:cNvSpPr txBox="1"/>
      </xdr:nvSpPr>
      <xdr:spPr>
        <a:xfrm>
          <a:off x="3497795" y="13093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79808</xdr:rowOff>
    </xdr:from>
    <xdr:to>
      <xdr:col>15</xdr:col>
      <xdr:colOff>50800</xdr:colOff>
      <xdr:row>77</xdr:row>
      <xdr:rowOff>85485</xdr:rowOff>
    </xdr:to>
    <xdr:cxnSp macro="">
      <xdr:nvCxnSpPr>
        <xdr:cNvPr id="182" name="直線コネクタ 181"/>
        <xdr:cNvCxnSpPr/>
      </xdr:nvCxnSpPr>
      <xdr:spPr>
        <a:xfrm flipV="1">
          <a:off x="2019300" y="13110008"/>
          <a:ext cx="889000" cy="177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33176</xdr:rowOff>
    </xdr:from>
    <xdr:to>
      <xdr:col>15</xdr:col>
      <xdr:colOff>101600</xdr:colOff>
      <xdr:row>77</xdr:row>
      <xdr:rowOff>134776</xdr:rowOff>
    </xdr:to>
    <xdr:sp macro="" textlink="">
      <xdr:nvSpPr>
        <xdr:cNvPr id="183" name="フローチャート: 判断 182"/>
        <xdr:cNvSpPr/>
      </xdr:nvSpPr>
      <xdr:spPr>
        <a:xfrm>
          <a:off x="2857500" y="132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125903</xdr:rowOff>
    </xdr:from>
    <xdr:ext cx="599010" cy="259045"/>
    <xdr:sp macro="" textlink="">
      <xdr:nvSpPr>
        <xdr:cNvPr id="184" name="テキスト ボックス 183"/>
        <xdr:cNvSpPr txBox="1"/>
      </xdr:nvSpPr>
      <xdr:spPr>
        <a:xfrm>
          <a:off x="2608795" y="1332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85485</xdr:rowOff>
    </xdr:from>
    <xdr:to>
      <xdr:col>10</xdr:col>
      <xdr:colOff>114300</xdr:colOff>
      <xdr:row>77</xdr:row>
      <xdr:rowOff>144711</xdr:rowOff>
    </xdr:to>
    <xdr:cxnSp macro="">
      <xdr:nvCxnSpPr>
        <xdr:cNvPr id="185" name="直線コネクタ 184"/>
        <xdr:cNvCxnSpPr/>
      </xdr:nvCxnSpPr>
      <xdr:spPr>
        <a:xfrm flipV="1">
          <a:off x="1130300" y="13287135"/>
          <a:ext cx="889000" cy="59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90171</xdr:rowOff>
    </xdr:from>
    <xdr:to>
      <xdr:col>10</xdr:col>
      <xdr:colOff>165100</xdr:colOff>
      <xdr:row>78</xdr:row>
      <xdr:rowOff>20321</xdr:rowOff>
    </xdr:to>
    <xdr:sp macro="" textlink="">
      <xdr:nvSpPr>
        <xdr:cNvPr id="186" name="フローチャート: 判断 185"/>
        <xdr:cNvSpPr/>
      </xdr:nvSpPr>
      <xdr:spPr>
        <a:xfrm>
          <a:off x="1968500" y="13291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11448</xdr:rowOff>
    </xdr:from>
    <xdr:ext cx="599010" cy="259045"/>
    <xdr:sp macro="" textlink="">
      <xdr:nvSpPr>
        <xdr:cNvPr id="187" name="テキスト ボックス 186"/>
        <xdr:cNvSpPr txBox="1"/>
      </xdr:nvSpPr>
      <xdr:spPr>
        <a:xfrm>
          <a:off x="1719795" y="13384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138525</xdr:rowOff>
    </xdr:from>
    <xdr:to>
      <xdr:col>6</xdr:col>
      <xdr:colOff>38100</xdr:colOff>
      <xdr:row>78</xdr:row>
      <xdr:rowOff>68675</xdr:rowOff>
    </xdr:to>
    <xdr:sp macro="" textlink="">
      <xdr:nvSpPr>
        <xdr:cNvPr id="188" name="フローチャート: 判断 187"/>
        <xdr:cNvSpPr/>
      </xdr:nvSpPr>
      <xdr:spPr>
        <a:xfrm>
          <a:off x="1079500" y="1334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59802</xdr:rowOff>
    </xdr:from>
    <xdr:ext cx="599010" cy="259045"/>
    <xdr:sp macro="" textlink="">
      <xdr:nvSpPr>
        <xdr:cNvPr id="189" name="テキスト ボックス 188"/>
        <xdr:cNvSpPr txBox="1"/>
      </xdr:nvSpPr>
      <xdr:spPr>
        <a:xfrm>
          <a:off x="830795" y="13432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80332</xdr:rowOff>
    </xdr:from>
    <xdr:to>
      <xdr:col>24</xdr:col>
      <xdr:colOff>114300</xdr:colOff>
      <xdr:row>76</xdr:row>
      <xdr:rowOff>10483</xdr:rowOff>
    </xdr:to>
    <xdr:sp macro="" textlink="">
      <xdr:nvSpPr>
        <xdr:cNvPr id="195" name="楕円 194"/>
        <xdr:cNvSpPr/>
      </xdr:nvSpPr>
      <xdr:spPr>
        <a:xfrm>
          <a:off x="4584700" y="1293908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103209</xdr:rowOff>
    </xdr:from>
    <xdr:ext cx="599010" cy="259045"/>
    <xdr:sp macro="" textlink="">
      <xdr:nvSpPr>
        <xdr:cNvPr id="196" name="民生費該当値テキスト"/>
        <xdr:cNvSpPr txBox="1"/>
      </xdr:nvSpPr>
      <xdr:spPr>
        <a:xfrm>
          <a:off x="4686300" y="12790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146517</xdr:rowOff>
    </xdr:from>
    <xdr:to>
      <xdr:col>20</xdr:col>
      <xdr:colOff>38100</xdr:colOff>
      <xdr:row>75</xdr:row>
      <xdr:rowOff>76667</xdr:rowOff>
    </xdr:to>
    <xdr:sp macro="" textlink="">
      <xdr:nvSpPr>
        <xdr:cNvPr id="197" name="楕円 196"/>
        <xdr:cNvSpPr/>
      </xdr:nvSpPr>
      <xdr:spPr>
        <a:xfrm>
          <a:off x="3746500" y="1283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93194</xdr:rowOff>
    </xdr:from>
    <xdr:ext cx="599010" cy="259045"/>
    <xdr:sp macro="" textlink="">
      <xdr:nvSpPr>
        <xdr:cNvPr id="198" name="テキスト ボックス 197"/>
        <xdr:cNvSpPr txBox="1"/>
      </xdr:nvSpPr>
      <xdr:spPr>
        <a:xfrm>
          <a:off x="3497795" y="12609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29008</xdr:rowOff>
    </xdr:from>
    <xdr:to>
      <xdr:col>15</xdr:col>
      <xdr:colOff>101600</xdr:colOff>
      <xdr:row>76</xdr:row>
      <xdr:rowOff>130608</xdr:rowOff>
    </xdr:to>
    <xdr:sp macro="" textlink="">
      <xdr:nvSpPr>
        <xdr:cNvPr id="199" name="楕円 198"/>
        <xdr:cNvSpPr/>
      </xdr:nvSpPr>
      <xdr:spPr>
        <a:xfrm>
          <a:off x="2857500" y="1305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147134</xdr:rowOff>
    </xdr:from>
    <xdr:ext cx="599010" cy="259045"/>
    <xdr:sp macro="" textlink="">
      <xdr:nvSpPr>
        <xdr:cNvPr id="200" name="テキスト ボックス 199"/>
        <xdr:cNvSpPr txBox="1"/>
      </xdr:nvSpPr>
      <xdr:spPr>
        <a:xfrm>
          <a:off x="2608795" y="12834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34685</xdr:rowOff>
    </xdr:from>
    <xdr:to>
      <xdr:col>10</xdr:col>
      <xdr:colOff>165100</xdr:colOff>
      <xdr:row>77</xdr:row>
      <xdr:rowOff>136285</xdr:rowOff>
    </xdr:to>
    <xdr:sp macro="" textlink="">
      <xdr:nvSpPr>
        <xdr:cNvPr id="201" name="楕円 200"/>
        <xdr:cNvSpPr/>
      </xdr:nvSpPr>
      <xdr:spPr>
        <a:xfrm>
          <a:off x="1968500" y="1323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152812</xdr:rowOff>
    </xdr:from>
    <xdr:ext cx="599010" cy="259045"/>
    <xdr:sp macro="" textlink="">
      <xdr:nvSpPr>
        <xdr:cNvPr id="202" name="テキスト ボックス 201"/>
        <xdr:cNvSpPr txBox="1"/>
      </xdr:nvSpPr>
      <xdr:spPr>
        <a:xfrm>
          <a:off x="1719795" y="13011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93911</xdr:rowOff>
    </xdr:from>
    <xdr:to>
      <xdr:col>6</xdr:col>
      <xdr:colOff>38100</xdr:colOff>
      <xdr:row>78</xdr:row>
      <xdr:rowOff>24061</xdr:rowOff>
    </xdr:to>
    <xdr:sp macro="" textlink="">
      <xdr:nvSpPr>
        <xdr:cNvPr id="203" name="楕円 202"/>
        <xdr:cNvSpPr/>
      </xdr:nvSpPr>
      <xdr:spPr>
        <a:xfrm>
          <a:off x="1079500" y="1329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40588</xdr:rowOff>
    </xdr:from>
    <xdr:ext cx="599010" cy="259045"/>
    <xdr:sp macro="" textlink="">
      <xdr:nvSpPr>
        <xdr:cNvPr id="204" name="テキスト ボックス 203"/>
        <xdr:cNvSpPr txBox="1"/>
      </xdr:nvSpPr>
      <xdr:spPr>
        <a:xfrm>
          <a:off x="830795" y="1307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2082</xdr:rowOff>
    </xdr:from>
    <xdr:to>
      <xdr:col>24</xdr:col>
      <xdr:colOff>62865</xdr:colOff>
      <xdr:row>97</xdr:row>
      <xdr:rowOff>25674</xdr:rowOff>
    </xdr:to>
    <xdr:cxnSp macro="">
      <xdr:nvCxnSpPr>
        <xdr:cNvPr id="227" name="直線コネクタ 226"/>
        <xdr:cNvCxnSpPr/>
      </xdr:nvCxnSpPr>
      <xdr:spPr>
        <a:xfrm flipV="1">
          <a:off x="4633595" y="15604032"/>
          <a:ext cx="1270" cy="1052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29501</xdr:rowOff>
    </xdr:from>
    <xdr:ext cx="534377" cy="259045"/>
    <xdr:sp macro="" textlink="">
      <xdr:nvSpPr>
        <xdr:cNvPr id="228" name="衛生費最小値テキスト"/>
        <xdr:cNvSpPr txBox="1"/>
      </xdr:nvSpPr>
      <xdr:spPr>
        <a:xfrm>
          <a:off x="4686300" y="16660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25674</xdr:rowOff>
    </xdr:from>
    <xdr:to>
      <xdr:col>24</xdr:col>
      <xdr:colOff>152400</xdr:colOff>
      <xdr:row>97</xdr:row>
      <xdr:rowOff>25674</xdr:rowOff>
    </xdr:to>
    <xdr:cxnSp macro="">
      <xdr:nvCxnSpPr>
        <xdr:cNvPr id="229" name="直線コネクタ 228"/>
        <xdr:cNvCxnSpPr/>
      </xdr:nvCxnSpPr>
      <xdr:spPr>
        <a:xfrm>
          <a:off x="4546600" y="16656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120209</xdr:rowOff>
    </xdr:from>
    <xdr:ext cx="534377" cy="259045"/>
    <xdr:sp macro="" textlink="">
      <xdr:nvSpPr>
        <xdr:cNvPr id="230" name="衛生費最大値テキスト"/>
        <xdr:cNvSpPr txBox="1"/>
      </xdr:nvSpPr>
      <xdr:spPr>
        <a:xfrm>
          <a:off x="4686300" y="15379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78,520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2082</xdr:rowOff>
    </xdr:from>
    <xdr:to>
      <xdr:col>24</xdr:col>
      <xdr:colOff>152400</xdr:colOff>
      <xdr:row>91</xdr:row>
      <xdr:rowOff>2082</xdr:rowOff>
    </xdr:to>
    <xdr:cxnSp macro="">
      <xdr:nvCxnSpPr>
        <xdr:cNvPr id="231" name="直線コネクタ 230"/>
        <xdr:cNvCxnSpPr/>
      </xdr:nvCxnSpPr>
      <xdr:spPr>
        <a:xfrm>
          <a:off x="4546600" y="1560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120932</xdr:rowOff>
    </xdr:from>
    <xdr:to>
      <xdr:col>24</xdr:col>
      <xdr:colOff>63500</xdr:colOff>
      <xdr:row>95</xdr:row>
      <xdr:rowOff>146421</xdr:rowOff>
    </xdr:to>
    <xdr:cxnSp macro="">
      <xdr:nvCxnSpPr>
        <xdr:cNvPr id="232" name="直線コネクタ 231"/>
        <xdr:cNvCxnSpPr/>
      </xdr:nvCxnSpPr>
      <xdr:spPr>
        <a:xfrm flipV="1">
          <a:off x="3797300" y="16408682"/>
          <a:ext cx="838200" cy="25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142067</xdr:rowOff>
    </xdr:from>
    <xdr:ext cx="534377" cy="259045"/>
    <xdr:sp macro="" textlink="">
      <xdr:nvSpPr>
        <xdr:cNvPr id="233" name="衛生費平均値テキスト"/>
        <xdr:cNvSpPr txBox="1"/>
      </xdr:nvSpPr>
      <xdr:spPr>
        <a:xfrm>
          <a:off x="4686300" y="160869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119190</xdr:rowOff>
    </xdr:from>
    <xdr:to>
      <xdr:col>24</xdr:col>
      <xdr:colOff>114300</xdr:colOff>
      <xdr:row>95</xdr:row>
      <xdr:rowOff>49340</xdr:rowOff>
    </xdr:to>
    <xdr:sp macro="" textlink="">
      <xdr:nvSpPr>
        <xdr:cNvPr id="234" name="フローチャート: 判断 233"/>
        <xdr:cNvSpPr/>
      </xdr:nvSpPr>
      <xdr:spPr>
        <a:xfrm>
          <a:off x="4584700" y="1623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146421</xdr:rowOff>
    </xdr:from>
    <xdr:to>
      <xdr:col>19</xdr:col>
      <xdr:colOff>177800</xdr:colOff>
      <xdr:row>97</xdr:row>
      <xdr:rowOff>58524</xdr:rowOff>
    </xdr:to>
    <xdr:cxnSp macro="">
      <xdr:nvCxnSpPr>
        <xdr:cNvPr id="235" name="直線コネクタ 234"/>
        <xdr:cNvCxnSpPr/>
      </xdr:nvCxnSpPr>
      <xdr:spPr>
        <a:xfrm flipV="1">
          <a:off x="2908300" y="16434171"/>
          <a:ext cx="889000" cy="255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166326</xdr:rowOff>
    </xdr:from>
    <xdr:to>
      <xdr:col>20</xdr:col>
      <xdr:colOff>38100</xdr:colOff>
      <xdr:row>95</xdr:row>
      <xdr:rowOff>96476</xdr:rowOff>
    </xdr:to>
    <xdr:sp macro="" textlink="">
      <xdr:nvSpPr>
        <xdr:cNvPr id="236" name="フローチャート: 判断 235"/>
        <xdr:cNvSpPr/>
      </xdr:nvSpPr>
      <xdr:spPr>
        <a:xfrm>
          <a:off x="3746500" y="16282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113003</xdr:rowOff>
    </xdr:from>
    <xdr:ext cx="534377" cy="259045"/>
    <xdr:sp macro="" textlink="">
      <xdr:nvSpPr>
        <xdr:cNvPr id="237" name="テキスト ボックス 236"/>
        <xdr:cNvSpPr txBox="1"/>
      </xdr:nvSpPr>
      <xdr:spPr>
        <a:xfrm>
          <a:off x="3530111" y="16057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58524</xdr:rowOff>
    </xdr:from>
    <xdr:to>
      <xdr:col>15</xdr:col>
      <xdr:colOff>50800</xdr:colOff>
      <xdr:row>97</xdr:row>
      <xdr:rowOff>145484</xdr:rowOff>
    </xdr:to>
    <xdr:cxnSp macro="">
      <xdr:nvCxnSpPr>
        <xdr:cNvPr id="238" name="直線コネクタ 237"/>
        <xdr:cNvCxnSpPr/>
      </xdr:nvCxnSpPr>
      <xdr:spPr>
        <a:xfrm flipV="1">
          <a:off x="2019300" y="16689174"/>
          <a:ext cx="889000" cy="86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73995</xdr:rowOff>
    </xdr:from>
    <xdr:to>
      <xdr:col>15</xdr:col>
      <xdr:colOff>101600</xdr:colOff>
      <xdr:row>97</xdr:row>
      <xdr:rowOff>4145</xdr:rowOff>
    </xdr:to>
    <xdr:sp macro="" textlink="">
      <xdr:nvSpPr>
        <xdr:cNvPr id="239" name="フローチャート: 判断 238"/>
        <xdr:cNvSpPr/>
      </xdr:nvSpPr>
      <xdr:spPr>
        <a:xfrm>
          <a:off x="2857500" y="1653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20672</xdr:rowOff>
    </xdr:from>
    <xdr:ext cx="534377" cy="259045"/>
    <xdr:sp macro="" textlink="">
      <xdr:nvSpPr>
        <xdr:cNvPr id="240" name="テキスト ボックス 239"/>
        <xdr:cNvSpPr txBox="1"/>
      </xdr:nvSpPr>
      <xdr:spPr>
        <a:xfrm>
          <a:off x="2641111" y="16308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132705</xdr:rowOff>
    </xdr:from>
    <xdr:to>
      <xdr:col>10</xdr:col>
      <xdr:colOff>114300</xdr:colOff>
      <xdr:row>97</xdr:row>
      <xdr:rowOff>145484</xdr:rowOff>
    </xdr:to>
    <xdr:cxnSp macro="">
      <xdr:nvCxnSpPr>
        <xdr:cNvPr id="241" name="直線コネクタ 240"/>
        <xdr:cNvCxnSpPr/>
      </xdr:nvCxnSpPr>
      <xdr:spPr>
        <a:xfrm>
          <a:off x="1130300" y="16763355"/>
          <a:ext cx="889000" cy="12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89929</xdr:rowOff>
    </xdr:from>
    <xdr:to>
      <xdr:col>10</xdr:col>
      <xdr:colOff>165100</xdr:colOff>
      <xdr:row>97</xdr:row>
      <xdr:rowOff>20079</xdr:rowOff>
    </xdr:to>
    <xdr:sp macro="" textlink="">
      <xdr:nvSpPr>
        <xdr:cNvPr id="242" name="フローチャート: 判断 241"/>
        <xdr:cNvSpPr/>
      </xdr:nvSpPr>
      <xdr:spPr>
        <a:xfrm>
          <a:off x="1968500" y="1654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36606</xdr:rowOff>
    </xdr:from>
    <xdr:ext cx="534377" cy="259045"/>
    <xdr:sp macro="" textlink="">
      <xdr:nvSpPr>
        <xdr:cNvPr id="243" name="テキスト ボックス 242"/>
        <xdr:cNvSpPr txBox="1"/>
      </xdr:nvSpPr>
      <xdr:spPr>
        <a:xfrm>
          <a:off x="1752111" y="1632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105200</xdr:rowOff>
    </xdr:from>
    <xdr:to>
      <xdr:col>6</xdr:col>
      <xdr:colOff>38100</xdr:colOff>
      <xdr:row>97</xdr:row>
      <xdr:rowOff>35350</xdr:rowOff>
    </xdr:to>
    <xdr:sp macro="" textlink="">
      <xdr:nvSpPr>
        <xdr:cNvPr id="244" name="フローチャート: 判断 243"/>
        <xdr:cNvSpPr/>
      </xdr:nvSpPr>
      <xdr:spPr>
        <a:xfrm>
          <a:off x="1079500" y="1656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51877</xdr:rowOff>
    </xdr:from>
    <xdr:ext cx="534377" cy="259045"/>
    <xdr:sp macro="" textlink="">
      <xdr:nvSpPr>
        <xdr:cNvPr id="245" name="テキスト ボックス 244"/>
        <xdr:cNvSpPr txBox="1"/>
      </xdr:nvSpPr>
      <xdr:spPr>
        <a:xfrm>
          <a:off x="863111" y="1633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70132</xdr:rowOff>
    </xdr:from>
    <xdr:to>
      <xdr:col>24</xdr:col>
      <xdr:colOff>114300</xdr:colOff>
      <xdr:row>96</xdr:row>
      <xdr:rowOff>282</xdr:rowOff>
    </xdr:to>
    <xdr:sp macro="" textlink="">
      <xdr:nvSpPr>
        <xdr:cNvPr id="251" name="楕円 250"/>
        <xdr:cNvSpPr/>
      </xdr:nvSpPr>
      <xdr:spPr>
        <a:xfrm>
          <a:off x="4584700" y="1635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48559</xdr:rowOff>
    </xdr:from>
    <xdr:ext cx="534377" cy="259045"/>
    <xdr:sp macro="" textlink="">
      <xdr:nvSpPr>
        <xdr:cNvPr id="252" name="衛生費該当値テキスト"/>
        <xdr:cNvSpPr txBox="1"/>
      </xdr:nvSpPr>
      <xdr:spPr>
        <a:xfrm>
          <a:off x="4686300" y="1633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95621</xdr:rowOff>
    </xdr:from>
    <xdr:to>
      <xdr:col>20</xdr:col>
      <xdr:colOff>38100</xdr:colOff>
      <xdr:row>96</xdr:row>
      <xdr:rowOff>25771</xdr:rowOff>
    </xdr:to>
    <xdr:sp macro="" textlink="">
      <xdr:nvSpPr>
        <xdr:cNvPr id="253" name="楕円 252"/>
        <xdr:cNvSpPr/>
      </xdr:nvSpPr>
      <xdr:spPr>
        <a:xfrm>
          <a:off x="3746500" y="1638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16898</xdr:rowOff>
    </xdr:from>
    <xdr:ext cx="534377" cy="259045"/>
    <xdr:sp macro="" textlink="">
      <xdr:nvSpPr>
        <xdr:cNvPr id="254" name="テキスト ボックス 253"/>
        <xdr:cNvSpPr txBox="1"/>
      </xdr:nvSpPr>
      <xdr:spPr>
        <a:xfrm>
          <a:off x="3530111" y="16476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7724</xdr:rowOff>
    </xdr:from>
    <xdr:to>
      <xdr:col>15</xdr:col>
      <xdr:colOff>101600</xdr:colOff>
      <xdr:row>97</xdr:row>
      <xdr:rowOff>109324</xdr:rowOff>
    </xdr:to>
    <xdr:sp macro="" textlink="">
      <xdr:nvSpPr>
        <xdr:cNvPr id="255" name="楕円 254"/>
        <xdr:cNvSpPr/>
      </xdr:nvSpPr>
      <xdr:spPr>
        <a:xfrm>
          <a:off x="2857500" y="1663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100451</xdr:rowOff>
    </xdr:from>
    <xdr:ext cx="534377" cy="259045"/>
    <xdr:sp macro="" textlink="">
      <xdr:nvSpPr>
        <xdr:cNvPr id="256" name="テキスト ボックス 255"/>
        <xdr:cNvSpPr txBox="1"/>
      </xdr:nvSpPr>
      <xdr:spPr>
        <a:xfrm>
          <a:off x="2641111" y="1673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94684</xdr:rowOff>
    </xdr:from>
    <xdr:to>
      <xdr:col>10</xdr:col>
      <xdr:colOff>165100</xdr:colOff>
      <xdr:row>98</xdr:row>
      <xdr:rowOff>24834</xdr:rowOff>
    </xdr:to>
    <xdr:sp macro="" textlink="">
      <xdr:nvSpPr>
        <xdr:cNvPr id="257" name="楕円 256"/>
        <xdr:cNvSpPr/>
      </xdr:nvSpPr>
      <xdr:spPr>
        <a:xfrm>
          <a:off x="1968500" y="1672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15961</xdr:rowOff>
    </xdr:from>
    <xdr:ext cx="534377" cy="259045"/>
    <xdr:sp macro="" textlink="">
      <xdr:nvSpPr>
        <xdr:cNvPr id="258" name="テキスト ボックス 257"/>
        <xdr:cNvSpPr txBox="1"/>
      </xdr:nvSpPr>
      <xdr:spPr>
        <a:xfrm>
          <a:off x="1752111" y="16818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81905</xdr:rowOff>
    </xdr:from>
    <xdr:to>
      <xdr:col>6</xdr:col>
      <xdr:colOff>38100</xdr:colOff>
      <xdr:row>98</xdr:row>
      <xdr:rowOff>12055</xdr:rowOff>
    </xdr:to>
    <xdr:sp macro="" textlink="">
      <xdr:nvSpPr>
        <xdr:cNvPr id="259" name="楕円 258"/>
        <xdr:cNvSpPr/>
      </xdr:nvSpPr>
      <xdr:spPr>
        <a:xfrm>
          <a:off x="1079500" y="1671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3182</xdr:rowOff>
    </xdr:from>
    <xdr:ext cx="534377" cy="259045"/>
    <xdr:sp macro="" textlink="">
      <xdr:nvSpPr>
        <xdr:cNvPr id="260" name="テキスト ボックス 259"/>
        <xdr:cNvSpPr txBox="1"/>
      </xdr:nvSpPr>
      <xdr:spPr>
        <a:xfrm>
          <a:off x="863111" y="16805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6" name="テキスト ボックス 275"/>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8" name="テキスト ボックス 277"/>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51003</xdr:rowOff>
    </xdr:from>
    <xdr:to>
      <xdr:col>54</xdr:col>
      <xdr:colOff>189865</xdr:colOff>
      <xdr:row>38</xdr:row>
      <xdr:rowOff>139700</xdr:rowOff>
    </xdr:to>
    <xdr:cxnSp macro="">
      <xdr:nvCxnSpPr>
        <xdr:cNvPr id="282" name="直線コネクタ 281"/>
        <xdr:cNvCxnSpPr/>
      </xdr:nvCxnSpPr>
      <xdr:spPr>
        <a:xfrm flipV="1">
          <a:off x="10475595" y="5365953"/>
          <a:ext cx="1270" cy="1288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169130</xdr:rowOff>
    </xdr:from>
    <xdr:ext cx="469744" cy="259045"/>
    <xdr:sp macro="" textlink="">
      <xdr:nvSpPr>
        <xdr:cNvPr id="285" name="労働費最大値テキスト"/>
        <xdr:cNvSpPr txBox="1"/>
      </xdr:nvSpPr>
      <xdr:spPr>
        <a:xfrm>
          <a:off x="10528300" y="5141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51003</xdr:rowOff>
    </xdr:from>
    <xdr:to>
      <xdr:col>55</xdr:col>
      <xdr:colOff>88900</xdr:colOff>
      <xdr:row>31</xdr:row>
      <xdr:rowOff>51003</xdr:rowOff>
    </xdr:to>
    <xdr:cxnSp macro="">
      <xdr:nvCxnSpPr>
        <xdr:cNvPr id="286" name="直線コネクタ 285"/>
        <xdr:cNvCxnSpPr/>
      </xdr:nvCxnSpPr>
      <xdr:spPr>
        <a:xfrm>
          <a:off x="10388600" y="5365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107239</xdr:rowOff>
    </xdr:from>
    <xdr:to>
      <xdr:col>55</xdr:col>
      <xdr:colOff>0</xdr:colOff>
      <xdr:row>37</xdr:row>
      <xdr:rowOff>121412</xdr:rowOff>
    </xdr:to>
    <xdr:cxnSp macro="">
      <xdr:nvCxnSpPr>
        <xdr:cNvPr id="287" name="直線コネクタ 286"/>
        <xdr:cNvCxnSpPr/>
      </xdr:nvCxnSpPr>
      <xdr:spPr>
        <a:xfrm>
          <a:off x="9639300" y="6450889"/>
          <a:ext cx="8382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137837</xdr:rowOff>
    </xdr:from>
    <xdr:ext cx="378565" cy="259045"/>
    <xdr:sp macro="" textlink="">
      <xdr:nvSpPr>
        <xdr:cNvPr id="288" name="労働費平均値テキスト"/>
        <xdr:cNvSpPr txBox="1"/>
      </xdr:nvSpPr>
      <xdr:spPr>
        <a:xfrm>
          <a:off x="10528300" y="61385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114960</xdr:rowOff>
    </xdr:from>
    <xdr:to>
      <xdr:col>55</xdr:col>
      <xdr:colOff>50800</xdr:colOff>
      <xdr:row>37</xdr:row>
      <xdr:rowOff>45110</xdr:rowOff>
    </xdr:to>
    <xdr:sp macro="" textlink="">
      <xdr:nvSpPr>
        <xdr:cNvPr id="289" name="フローチャート: 判断 288"/>
        <xdr:cNvSpPr/>
      </xdr:nvSpPr>
      <xdr:spPr>
        <a:xfrm>
          <a:off x="10426700" y="62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104496</xdr:rowOff>
    </xdr:from>
    <xdr:to>
      <xdr:col>50</xdr:col>
      <xdr:colOff>114300</xdr:colOff>
      <xdr:row>37</xdr:row>
      <xdr:rowOff>107239</xdr:rowOff>
    </xdr:to>
    <xdr:cxnSp macro="">
      <xdr:nvCxnSpPr>
        <xdr:cNvPr id="290" name="直線コネクタ 289"/>
        <xdr:cNvCxnSpPr/>
      </xdr:nvCxnSpPr>
      <xdr:spPr>
        <a:xfrm>
          <a:off x="8750300" y="6448146"/>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99873</xdr:rowOff>
    </xdr:from>
    <xdr:to>
      <xdr:col>50</xdr:col>
      <xdr:colOff>165100</xdr:colOff>
      <xdr:row>37</xdr:row>
      <xdr:rowOff>30023</xdr:rowOff>
    </xdr:to>
    <xdr:sp macro="" textlink="">
      <xdr:nvSpPr>
        <xdr:cNvPr id="291" name="フローチャート: 判断 290"/>
        <xdr:cNvSpPr/>
      </xdr:nvSpPr>
      <xdr:spPr>
        <a:xfrm>
          <a:off x="9588500" y="6272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46550</xdr:rowOff>
    </xdr:from>
    <xdr:ext cx="378565" cy="259045"/>
    <xdr:sp macro="" textlink="">
      <xdr:nvSpPr>
        <xdr:cNvPr id="292" name="テキスト ボックス 291"/>
        <xdr:cNvSpPr txBox="1"/>
      </xdr:nvSpPr>
      <xdr:spPr>
        <a:xfrm>
          <a:off x="9450017" y="60473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104496</xdr:rowOff>
    </xdr:from>
    <xdr:to>
      <xdr:col>45</xdr:col>
      <xdr:colOff>177800</xdr:colOff>
      <xdr:row>37</xdr:row>
      <xdr:rowOff>116840</xdr:rowOff>
    </xdr:to>
    <xdr:cxnSp macro="">
      <xdr:nvCxnSpPr>
        <xdr:cNvPr id="293" name="直線コネクタ 292"/>
        <xdr:cNvCxnSpPr/>
      </xdr:nvCxnSpPr>
      <xdr:spPr>
        <a:xfrm flipV="1">
          <a:off x="7861300" y="6448146"/>
          <a:ext cx="889000" cy="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96672</xdr:rowOff>
    </xdr:from>
    <xdr:to>
      <xdr:col>46</xdr:col>
      <xdr:colOff>38100</xdr:colOff>
      <xdr:row>37</xdr:row>
      <xdr:rowOff>26822</xdr:rowOff>
    </xdr:to>
    <xdr:sp macro="" textlink="">
      <xdr:nvSpPr>
        <xdr:cNvPr id="294" name="フローチャート: 判断 293"/>
        <xdr:cNvSpPr/>
      </xdr:nvSpPr>
      <xdr:spPr>
        <a:xfrm>
          <a:off x="8699500" y="62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43349</xdr:rowOff>
    </xdr:from>
    <xdr:ext cx="378565" cy="259045"/>
    <xdr:sp macro="" textlink="">
      <xdr:nvSpPr>
        <xdr:cNvPr id="295" name="テキスト ボックス 294"/>
        <xdr:cNvSpPr txBox="1"/>
      </xdr:nvSpPr>
      <xdr:spPr>
        <a:xfrm>
          <a:off x="8561017" y="60440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116840</xdr:rowOff>
    </xdr:from>
    <xdr:to>
      <xdr:col>41</xdr:col>
      <xdr:colOff>50800</xdr:colOff>
      <xdr:row>37</xdr:row>
      <xdr:rowOff>147930</xdr:rowOff>
    </xdr:to>
    <xdr:cxnSp macro="">
      <xdr:nvCxnSpPr>
        <xdr:cNvPr id="296" name="直線コネクタ 295"/>
        <xdr:cNvCxnSpPr/>
      </xdr:nvCxnSpPr>
      <xdr:spPr>
        <a:xfrm flipV="1">
          <a:off x="6972300" y="6460490"/>
          <a:ext cx="889000" cy="3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110846</xdr:rowOff>
    </xdr:from>
    <xdr:to>
      <xdr:col>41</xdr:col>
      <xdr:colOff>101600</xdr:colOff>
      <xdr:row>37</xdr:row>
      <xdr:rowOff>40996</xdr:rowOff>
    </xdr:to>
    <xdr:sp macro="" textlink="">
      <xdr:nvSpPr>
        <xdr:cNvPr id="297" name="フローチャート: 判断 296"/>
        <xdr:cNvSpPr/>
      </xdr:nvSpPr>
      <xdr:spPr>
        <a:xfrm>
          <a:off x="78105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57523</xdr:rowOff>
    </xdr:from>
    <xdr:ext cx="378565" cy="259045"/>
    <xdr:sp macro="" textlink="">
      <xdr:nvSpPr>
        <xdr:cNvPr id="298" name="テキスト ボックス 297"/>
        <xdr:cNvSpPr txBox="1"/>
      </xdr:nvSpPr>
      <xdr:spPr>
        <a:xfrm>
          <a:off x="7672017" y="6058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134620</xdr:rowOff>
    </xdr:from>
    <xdr:to>
      <xdr:col>36</xdr:col>
      <xdr:colOff>165100</xdr:colOff>
      <xdr:row>37</xdr:row>
      <xdr:rowOff>64770</xdr:rowOff>
    </xdr:to>
    <xdr:sp macro="" textlink="">
      <xdr:nvSpPr>
        <xdr:cNvPr id="299" name="フローチャート: 判断 298"/>
        <xdr:cNvSpPr/>
      </xdr:nvSpPr>
      <xdr:spPr>
        <a:xfrm>
          <a:off x="6921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81297</xdr:rowOff>
    </xdr:from>
    <xdr:ext cx="378565" cy="259045"/>
    <xdr:sp macro="" textlink="">
      <xdr:nvSpPr>
        <xdr:cNvPr id="300" name="テキスト ボックス 299"/>
        <xdr:cNvSpPr txBox="1"/>
      </xdr:nvSpPr>
      <xdr:spPr>
        <a:xfrm>
          <a:off x="6783017" y="6082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70612</xdr:rowOff>
    </xdr:from>
    <xdr:to>
      <xdr:col>55</xdr:col>
      <xdr:colOff>50800</xdr:colOff>
      <xdr:row>38</xdr:row>
      <xdr:rowOff>762</xdr:rowOff>
    </xdr:to>
    <xdr:sp macro="" textlink="">
      <xdr:nvSpPr>
        <xdr:cNvPr id="306" name="楕円 305"/>
        <xdr:cNvSpPr/>
      </xdr:nvSpPr>
      <xdr:spPr>
        <a:xfrm>
          <a:off x="10426700" y="641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49039</xdr:rowOff>
    </xdr:from>
    <xdr:ext cx="378565" cy="259045"/>
    <xdr:sp macro="" textlink="">
      <xdr:nvSpPr>
        <xdr:cNvPr id="307" name="労働費該当値テキスト"/>
        <xdr:cNvSpPr txBox="1"/>
      </xdr:nvSpPr>
      <xdr:spPr>
        <a:xfrm>
          <a:off x="10528300" y="6392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56439</xdr:rowOff>
    </xdr:from>
    <xdr:to>
      <xdr:col>50</xdr:col>
      <xdr:colOff>165100</xdr:colOff>
      <xdr:row>37</xdr:row>
      <xdr:rowOff>158039</xdr:rowOff>
    </xdr:to>
    <xdr:sp macro="" textlink="">
      <xdr:nvSpPr>
        <xdr:cNvPr id="308" name="楕円 307"/>
        <xdr:cNvSpPr/>
      </xdr:nvSpPr>
      <xdr:spPr>
        <a:xfrm>
          <a:off x="9588500" y="640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149165</xdr:rowOff>
    </xdr:from>
    <xdr:ext cx="378565" cy="259045"/>
    <xdr:sp macro="" textlink="">
      <xdr:nvSpPr>
        <xdr:cNvPr id="309" name="テキスト ボックス 308"/>
        <xdr:cNvSpPr txBox="1"/>
      </xdr:nvSpPr>
      <xdr:spPr>
        <a:xfrm>
          <a:off x="9450017" y="6492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53696</xdr:rowOff>
    </xdr:from>
    <xdr:to>
      <xdr:col>46</xdr:col>
      <xdr:colOff>38100</xdr:colOff>
      <xdr:row>37</xdr:row>
      <xdr:rowOff>155296</xdr:rowOff>
    </xdr:to>
    <xdr:sp macro="" textlink="">
      <xdr:nvSpPr>
        <xdr:cNvPr id="310" name="楕円 309"/>
        <xdr:cNvSpPr/>
      </xdr:nvSpPr>
      <xdr:spPr>
        <a:xfrm>
          <a:off x="8699500" y="6397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146423</xdr:rowOff>
    </xdr:from>
    <xdr:ext cx="378565" cy="259045"/>
    <xdr:sp macro="" textlink="">
      <xdr:nvSpPr>
        <xdr:cNvPr id="311" name="テキスト ボックス 310"/>
        <xdr:cNvSpPr txBox="1"/>
      </xdr:nvSpPr>
      <xdr:spPr>
        <a:xfrm>
          <a:off x="8561017" y="64900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66040</xdr:rowOff>
    </xdr:from>
    <xdr:to>
      <xdr:col>41</xdr:col>
      <xdr:colOff>101600</xdr:colOff>
      <xdr:row>37</xdr:row>
      <xdr:rowOff>167640</xdr:rowOff>
    </xdr:to>
    <xdr:sp macro="" textlink="">
      <xdr:nvSpPr>
        <xdr:cNvPr id="312" name="楕円 311"/>
        <xdr:cNvSpPr/>
      </xdr:nvSpPr>
      <xdr:spPr>
        <a:xfrm>
          <a:off x="7810500" y="640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158767</xdr:rowOff>
    </xdr:from>
    <xdr:ext cx="378565" cy="259045"/>
    <xdr:sp macro="" textlink="">
      <xdr:nvSpPr>
        <xdr:cNvPr id="313" name="テキスト ボックス 312"/>
        <xdr:cNvSpPr txBox="1"/>
      </xdr:nvSpPr>
      <xdr:spPr>
        <a:xfrm>
          <a:off x="7672017" y="6502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97130</xdr:rowOff>
    </xdr:from>
    <xdr:to>
      <xdr:col>36</xdr:col>
      <xdr:colOff>165100</xdr:colOff>
      <xdr:row>38</xdr:row>
      <xdr:rowOff>27280</xdr:rowOff>
    </xdr:to>
    <xdr:sp macro="" textlink="">
      <xdr:nvSpPr>
        <xdr:cNvPr id="314" name="楕円 313"/>
        <xdr:cNvSpPr/>
      </xdr:nvSpPr>
      <xdr:spPr>
        <a:xfrm>
          <a:off x="6921500" y="64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18407</xdr:rowOff>
    </xdr:from>
    <xdr:ext cx="378565" cy="259045"/>
    <xdr:sp macro="" textlink="">
      <xdr:nvSpPr>
        <xdr:cNvPr id="315" name="テキスト ボックス 314"/>
        <xdr:cNvSpPr txBox="1"/>
      </xdr:nvSpPr>
      <xdr:spPr>
        <a:xfrm>
          <a:off x="6783017" y="65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6" name="直線コネクタ 325"/>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7" name="テキスト ボックス 326"/>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9" name="テキスト ボックス 32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0" name="直線コネクタ 329"/>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1" name="テキスト ボックス 330"/>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3" name="テキスト ボックス 33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54946</xdr:rowOff>
    </xdr:from>
    <xdr:to>
      <xdr:col>54</xdr:col>
      <xdr:colOff>189865</xdr:colOff>
      <xdr:row>58</xdr:row>
      <xdr:rowOff>18999</xdr:rowOff>
    </xdr:to>
    <xdr:cxnSp macro="">
      <xdr:nvCxnSpPr>
        <xdr:cNvPr id="335" name="直線コネクタ 334"/>
        <xdr:cNvCxnSpPr/>
      </xdr:nvCxnSpPr>
      <xdr:spPr>
        <a:xfrm flipV="1">
          <a:off x="10475595" y="8798896"/>
          <a:ext cx="1270" cy="1164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22826</xdr:rowOff>
    </xdr:from>
    <xdr:ext cx="378565" cy="259045"/>
    <xdr:sp macro="" textlink="">
      <xdr:nvSpPr>
        <xdr:cNvPr id="336" name="農林水産業費最小値テキスト"/>
        <xdr:cNvSpPr txBox="1"/>
      </xdr:nvSpPr>
      <xdr:spPr>
        <a:xfrm>
          <a:off x="10528300" y="9966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18999</xdr:rowOff>
    </xdr:from>
    <xdr:to>
      <xdr:col>55</xdr:col>
      <xdr:colOff>88900</xdr:colOff>
      <xdr:row>58</xdr:row>
      <xdr:rowOff>18999</xdr:rowOff>
    </xdr:to>
    <xdr:cxnSp macro="">
      <xdr:nvCxnSpPr>
        <xdr:cNvPr id="337" name="直線コネクタ 336"/>
        <xdr:cNvCxnSpPr/>
      </xdr:nvCxnSpPr>
      <xdr:spPr>
        <a:xfrm>
          <a:off x="10388600" y="9963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1623</xdr:rowOff>
    </xdr:from>
    <xdr:ext cx="534377" cy="259045"/>
    <xdr:sp macro="" textlink="">
      <xdr:nvSpPr>
        <xdr:cNvPr id="338" name="農林水産業費最大値テキスト"/>
        <xdr:cNvSpPr txBox="1"/>
      </xdr:nvSpPr>
      <xdr:spPr>
        <a:xfrm>
          <a:off x="10528300" y="857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54946</xdr:rowOff>
    </xdr:from>
    <xdr:to>
      <xdr:col>55</xdr:col>
      <xdr:colOff>88900</xdr:colOff>
      <xdr:row>51</xdr:row>
      <xdr:rowOff>54946</xdr:rowOff>
    </xdr:to>
    <xdr:cxnSp macro="">
      <xdr:nvCxnSpPr>
        <xdr:cNvPr id="339" name="直線コネクタ 338"/>
        <xdr:cNvCxnSpPr/>
      </xdr:nvCxnSpPr>
      <xdr:spPr>
        <a:xfrm>
          <a:off x="10388600" y="8798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103924</xdr:rowOff>
    </xdr:from>
    <xdr:to>
      <xdr:col>55</xdr:col>
      <xdr:colOff>0</xdr:colOff>
      <xdr:row>57</xdr:row>
      <xdr:rowOff>111925</xdr:rowOff>
    </xdr:to>
    <xdr:cxnSp macro="">
      <xdr:nvCxnSpPr>
        <xdr:cNvPr id="340" name="直線コネクタ 339"/>
        <xdr:cNvCxnSpPr/>
      </xdr:nvCxnSpPr>
      <xdr:spPr>
        <a:xfrm>
          <a:off x="9639300" y="9876574"/>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34682</xdr:rowOff>
    </xdr:from>
    <xdr:ext cx="469744" cy="259045"/>
    <xdr:sp macro="" textlink="">
      <xdr:nvSpPr>
        <xdr:cNvPr id="341" name="農林水産業費平均値テキスト"/>
        <xdr:cNvSpPr txBox="1"/>
      </xdr:nvSpPr>
      <xdr:spPr>
        <a:xfrm>
          <a:off x="10528300" y="94644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11805</xdr:rowOff>
    </xdr:from>
    <xdr:to>
      <xdr:col>55</xdr:col>
      <xdr:colOff>50800</xdr:colOff>
      <xdr:row>56</xdr:row>
      <xdr:rowOff>113405</xdr:rowOff>
    </xdr:to>
    <xdr:sp macro="" textlink="">
      <xdr:nvSpPr>
        <xdr:cNvPr id="342" name="フローチャート: 判断 341"/>
        <xdr:cNvSpPr/>
      </xdr:nvSpPr>
      <xdr:spPr>
        <a:xfrm>
          <a:off x="10426700" y="961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103924</xdr:rowOff>
    </xdr:from>
    <xdr:to>
      <xdr:col>50</xdr:col>
      <xdr:colOff>114300</xdr:colOff>
      <xdr:row>57</xdr:row>
      <xdr:rowOff>107524</xdr:rowOff>
    </xdr:to>
    <xdr:cxnSp macro="">
      <xdr:nvCxnSpPr>
        <xdr:cNvPr id="343" name="直線コネクタ 342"/>
        <xdr:cNvCxnSpPr/>
      </xdr:nvCxnSpPr>
      <xdr:spPr>
        <a:xfrm flipV="1">
          <a:off x="8750300" y="9876574"/>
          <a:ext cx="889000" cy="3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17463</xdr:rowOff>
    </xdr:from>
    <xdr:to>
      <xdr:col>50</xdr:col>
      <xdr:colOff>165100</xdr:colOff>
      <xdr:row>56</xdr:row>
      <xdr:rowOff>119063</xdr:rowOff>
    </xdr:to>
    <xdr:sp macro="" textlink="">
      <xdr:nvSpPr>
        <xdr:cNvPr id="344" name="フローチャート: 判断 343"/>
        <xdr:cNvSpPr/>
      </xdr:nvSpPr>
      <xdr:spPr>
        <a:xfrm>
          <a:off x="9588500" y="9618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135590</xdr:rowOff>
    </xdr:from>
    <xdr:ext cx="469744" cy="259045"/>
    <xdr:sp macro="" textlink="">
      <xdr:nvSpPr>
        <xdr:cNvPr id="345" name="テキスト ボックス 344"/>
        <xdr:cNvSpPr txBox="1"/>
      </xdr:nvSpPr>
      <xdr:spPr>
        <a:xfrm>
          <a:off x="9404428" y="9393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63805</xdr:rowOff>
    </xdr:from>
    <xdr:to>
      <xdr:col>45</xdr:col>
      <xdr:colOff>177800</xdr:colOff>
      <xdr:row>57</xdr:row>
      <xdr:rowOff>107524</xdr:rowOff>
    </xdr:to>
    <xdr:cxnSp macro="">
      <xdr:nvCxnSpPr>
        <xdr:cNvPr id="346" name="直線コネクタ 345"/>
        <xdr:cNvCxnSpPr/>
      </xdr:nvCxnSpPr>
      <xdr:spPr>
        <a:xfrm>
          <a:off x="7861300" y="9836455"/>
          <a:ext cx="889000" cy="43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165424</xdr:rowOff>
    </xdr:from>
    <xdr:to>
      <xdr:col>46</xdr:col>
      <xdr:colOff>38100</xdr:colOff>
      <xdr:row>56</xdr:row>
      <xdr:rowOff>95574</xdr:rowOff>
    </xdr:to>
    <xdr:sp macro="" textlink="">
      <xdr:nvSpPr>
        <xdr:cNvPr id="347" name="フローチャート: 判断 346"/>
        <xdr:cNvSpPr/>
      </xdr:nvSpPr>
      <xdr:spPr>
        <a:xfrm>
          <a:off x="8699500" y="959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112101</xdr:rowOff>
    </xdr:from>
    <xdr:ext cx="469744" cy="259045"/>
    <xdr:sp macro="" textlink="">
      <xdr:nvSpPr>
        <xdr:cNvPr id="348" name="テキスト ボックス 347"/>
        <xdr:cNvSpPr txBox="1"/>
      </xdr:nvSpPr>
      <xdr:spPr>
        <a:xfrm>
          <a:off x="8515428" y="9370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54775</xdr:rowOff>
    </xdr:from>
    <xdr:to>
      <xdr:col>41</xdr:col>
      <xdr:colOff>50800</xdr:colOff>
      <xdr:row>57</xdr:row>
      <xdr:rowOff>63805</xdr:rowOff>
    </xdr:to>
    <xdr:cxnSp macro="">
      <xdr:nvCxnSpPr>
        <xdr:cNvPr id="349" name="直線コネクタ 348"/>
        <xdr:cNvCxnSpPr/>
      </xdr:nvCxnSpPr>
      <xdr:spPr>
        <a:xfrm>
          <a:off x="6972300" y="9827425"/>
          <a:ext cx="889000" cy="9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11119</xdr:rowOff>
    </xdr:from>
    <xdr:to>
      <xdr:col>41</xdr:col>
      <xdr:colOff>101600</xdr:colOff>
      <xdr:row>56</xdr:row>
      <xdr:rowOff>112719</xdr:rowOff>
    </xdr:to>
    <xdr:sp macro="" textlink="">
      <xdr:nvSpPr>
        <xdr:cNvPr id="350" name="フローチャート: 判断 349"/>
        <xdr:cNvSpPr/>
      </xdr:nvSpPr>
      <xdr:spPr>
        <a:xfrm>
          <a:off x="7810500" y="961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129246</xdr:rowOff>
    </xdr:from>
    <xdr:ext cx="469744" cy="259045"/>
    <xdr:sp macro="" textlink="">
      <xdr:nvSpPr>
        <xdr:cNvPr id="351" name="テキスト ボックス 350"/>
        <xdr:cNvSpPr txBox="1"/>
      </xdr:nvSpPr>
      <xdr:spPr>
        <a:xfrm>
          <a:off x="7626428" y="9387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14548</xdr:rowOff>
    </xdr:from>
    <xdr:to>
      <xdr:col>36</xdr:col>
      <xdr:colOff>165100</xdr:colOff>
      <xdr:row>56</xdr:row>
      <xdr:rowOff>116148</xdr:rowOff>
    </xdr:to>
    <xdr:sp macro="" textlink="">
      <xdr:nvSpPr>
        <xdr:cNvPr id="352" name="フローチャート: 判断 351"/>
        <xdr:cNvSpPr/>
      </xdr:nvSpPr>
      <xdr:spPr>
        <a:xfrm>
          <a:off x="6921500" y="9615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132675</xdr:rowOff>
    </xdr:from>
    <xdr:ext cx="469744" cy="259045"/>
    <xdr:sp macro="" textlink="">
      <xdr:nvSpPr>
        <xdr:cNvPr id="353" name="テキスト ボックス 352"/>
        <xdr:cNvSpPr txBox="1"/>
      </xdr:nvSpPr>
      <xdr:spPr>
        <a:xfrm>
          <a:off x="6737428" y="9390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61125</xdr:rowOff>
    </xdr:from>
    <xdr:to>
      <xdr:col>55</xdr:col>
      <xdr:colOff>50800</xdr:colOff>
      <xdr:row>57</xdr:row>
      <xdr:rowOff>162725</xdr:rowOff>
    </xdr:to>
    <xdr:sp macro="" textlink="">
      <xdr:nvSpPr>
        <xdr:cNvPr id="359" name="楕円 358"/>
        <xdr:cNvSpPr/>
      </xdr:nvSpPr>
      <xdr:spPr>
        <a:xfrm>
          <a:off x="10426700" y="983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147502</xdr:rowOff>
    </xdr:from>
    <xdr:ext cx="469744" cy="259045"/>
    <xdr:sp macro="" textlink="">
      <xdr:nvSpPr>
        <xdr:cNvPr id="360" name="農林水産業費該当値テキスト"/>
        <xdr:cNvSpPr txBox="1"/>
      </xdr:nvSpPr>
      <xdr:spPr>
        <a:xfrm>
          <a:off x="10528300" y="9748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53124</xdr:rowOff>
    </xdr:from>
    <xdr:to>
      <xdr:col>50</xdr:col>
      <xdr:colOff>165100</xdr:colOff>
      <xdr:row>57</xdr:row>
      <xdr:rowOff>154724</xdr:rowOff>
    </xdr:to>
    <xdr:sp macro="" textlink="">
      <xdr:nvSpPr>
        <xdr:cNvPr id="361" name="楕円 360"/>
        <xdr:cNvSpPr/>
      </xdr:nvSpPr>
      <xdr:spPr>
        <a:xfrm>
          <a:off x="9588500" y="982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145851</xdr:rowOff>
    </xdr:from>
    <xdr:ext cx="469744" cy="259045"/>
    <xdr:sp macro="" textlink="">
      <xdr:nvSpPr>
        <xdr:cNvPr id="362" name="テキスト ボックス 361"/>
        <xdr:cNvSpPr txBox="1"/>
      </xdr:nvSpPr>
      <xdr:spPr>
        <a:xfrm>
          <a:off x="9404428" y="9918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56724</xdr:rowOff>
    </xdr:from>
    <xdr:to>
      <xdr:col>46</xdr:col>
      <xdr:colOff>38100</xdr:colOff>
      <xdr:row>57</xdr:row>
      <xdr:rowOff>158324</xdr:rowOff>
    </xdr:to>
    <xdr:sp macro="" textlink="">
      <xdr:nvSpPr>
        <xdr:cNvPr id="363" name="楕円 362"/>
        <xdr:cNvSpPr/>
      </xdr:nvSpPr>
      <xdr:spPr>
        <a:xfrm>
          <a:off x="8699500" y="982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149451</xdr:rowOff>
    </xdr:from>
    <xdr:ext cx="469744" cy="259045"/>
    <xdr:sp macro="" textlink="">
      <xdr:nvSpPr>
        <xdr:cNvPr id="364" name="テキスト ボックス 363"/>
        <xdr:cNvSpPr txBox="1"/>
      </xdr:nvSpPr>
      <xdr:spPr>
        <a:xfrm>
          <a:off x="8515428" y="9922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13005</xdr:rowOff>
    </xdr:from>
    <xdr:to>
      <xdr:col>41</xdr:col>
      <xdr:colOff>101600</xdr:colOff>
      <xdr:row>57</xdr:row>
      <xdr:rowOff>114605</xdr:rowOff>
    </xdr:to>
    <xdr:sp macro="" textlink="">
      <xdr:nvSpPr>
        <xdr:cNvPr id="365" name="楕円 364"/>
        <xdr:cNvSpPr/>
      </xdr:nvSpPr>
      <xdr:spPr>
        <a:xfrm>
          <a:off x="7810500" y="978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105732</xdr:rowOff>
    </xdr:from>
    <xdr:ext cx="469744" cy="259045"/>
    <xdr:sp macro="" textlink="">
      <xdr:nvSpPr>
        <xdr:cNvPr id="366" name="テキスト ボックス 365"/>
        <xdr:cNvSpPr txBox="1"/>
      </xdr:nvSpPr>
      <xdr:spPr>
        <a:xfrm>
          <a:off x="7626428" y="9878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3975</xdr:rowOff>
    </xdr:from>
    <xdr:to>
      <xdr:col>36</xdr:col>
      <xdr:colOff>165100</xdr:colOff>
      <xdr:row>57</xdr:row>
      <xdr:rowOff>105575</xdr:rowOff>
    </xdr:to>
    <xdr:sp macro="" textlink="">
      <xdr:nvSpPr>
        <xdr:cNvPr id="367" name="楕円 366"/>
        <xdr:cNvSpPr/>
      </xdr:nvSpPr>
      <xdr:spPr>
        <a:xfrm>
          <a:off x="6921500" y="977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96702</xdr:rowOff>
    </xdr:from>
    <xdr:ext cx="469744" cy="259045"/>
    <xdr:sp macro="" textlink="">
      <xdr:nvSpPr>
        <xdr:cNvPr id="368" name="テキスト ボックス 367"/>
        <xdr:cNvSpPr txBox="1"/>
      </xdr:nvSpPr>
      <xdr:spPr>
        <a:xfrm>
          <a:off x="6737428" y="9869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9" name="直線コネクタ 37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0" name="テキスト ボックス 37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1" name="直線コネクタ 38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2" name="テキスト ボックス 38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3" name="直線コネクタ 38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4" name="テキスト ボックス 38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5" name="直線コネクタ 38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6" name="テキスト ボックス 38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7" name="直線コネクタ 38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8" name="テキスト ボックス 38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9" name="直線コネクタ 38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0" name="テキスト ボックス 38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143358</xdr:rowOff>
    </xdr:from>
    <xdr:to>
      <xdr:col>54</xdr:col>
      <xdr:colOff>189865</xdr:colOff>
      <xdr:row>79</xdr:row>
      <xdr:rowOff>82533</xdr:rowOff>
    </xdr:to>
    <xdr:cxnSp macro="">
      <xdr:nvCxnSpPr>
        <xdr:cNvPr id="394" name="直線コネクタ 393"/>
        <xdr:cNvCxnSpPr/>
      </xdr:nvCxnSpPr>
      <xdr:spPr>
        <a:xfrm flipV="1">
          <a:off x="10475595" y="12144858"/>
          <a:ext cx="1270" cy="1482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86360</xdr:rowOff>
    </xdr:from>
    <xdr:ext cx="469744" cy="259045"/>
    <xdr:sp macro="" textlink="">
      <xdr:nvSpPr>
        <xdr:cNvPr id="395" name="商工費最小値テキスト"/>
        <xdr:cNvSpPr txBox="1"/>
      </xdr:nvSpPr>
      <xdr:spPr>
        <a:xfrm>
          <a:off x="10528300" y="13630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82533</xdr:rowOff>
    </xdr:from>
    <xdr:to>
      <xdr:col>55</xdr:col>
      <xdr:colOff>88900</xdr:colOff>
      <xdr:row>79</xdr:row>
      <xdr:rowOff>82533</xdr:rowOff>
    </xdr:to>
    <xdr:cxnSp macro="">
      <xdr:nvCxnSpPr>
        <xdr:cNvPr id="396" name="直線コネクタ 395"/>
        <xdr:cNvCxnSpPr/>
      </xdr:nvCxnSpPr>
      <xdr:spPr>
        <a:xfrm>
          <a:off x="10388600" y="13627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90035</xdr:rowOff>
    </xdr:from>
    <xdr:ext cx="534377" cy="259045"/>
    <xdr:sp macro="" textlink="">
      <xdr:nvSpPr>
        <xdr:cNvPr id="397" name="商工費最大値テキスト"/>
        <xdr:cNvSpPr txBox="1"/>
      </xdr:nvSpPr>
      <xdr:spPr>
        <a:xfrm>
          <a:off x="10528300" y="11920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91,776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143358</xdr:rowOff>
    </xdr:from>
    <xdr:to>
      <xdr:col>55</xdr:col>
      <xdr:colOff>88900</xdr:colOff>
      <xdr:row>70</xdr:row>
      <xdr:rowOff>143358</xdr:rowOff>
    </xdr:to>
    <xdr:cxnSp macro="">
      <xdr:nvCxnSpPr>
        <xdr:cNvPr id="398" name="直線コネクタ 397"/>
        <xdr:cNvCxnSpPr/>
      </xdr:nvCxnSpPr>
      <xdr:spPr>
        <a:xfrm>
          <a:off x="10388600" y="12144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148256</xdr:rowOff>
    </xdr:from>
    <xdr:to>
      <xdr:col>55</xdr:col>
      <xdr:colOff>0</xdr:colOff>
      <xdr:row>78</xdr:row>
      <xdr:rowOff>168210</xdr:rowOff>
    </xdr:to>
    <xdr:cxnSp macro="">
      <xdr:nvCxnSpPr>
        <xdr:cNvPr id="399" name="直線コネクタ 398"/>
        <xdr:cNvCxnSpPr/>
      </xdr:nvCxnSpPr>
      <xdr:spPr>
        <a:xfrm>
          <a:off x="9639300" y="13521356"/>
          <a:ext cx="838200" cy="1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145381</xdr:rowOff>
    </xdr:from>
    <xdr:ext cx="534377" cy="259045"/>
    <xdr:sp macro="" textlink="">
      <xdr:nvSpPr>
        <xdr:cNvPr id="400" name="商工費平均値テキスト"/>
        <xdr:cNvSpPr txBox="1"/>
      </xdr:nvSpPr>
      <xdr:spPr>
        <a:xfrm>
          <a:off x="10528300" y="13175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122504</xdr:rowOff>
    </xdr:from>
    <xdr:to>
      <xdr:col>55</xdr:col>
      <xdr:colOff>50800</xdr:colOff>
      <xdr:row>78</xdr:row>
      <xdr:rowOff>52654</xdr:rowOff>
    </xdr:to>
    <xdr:sp macro="" textlink="">
      <xdr:nvSpPr>
        <xdr:cNvPr id="401" name="フローチャート: 判断 400"/>
        <xdr:cNvSpPr/>
      </xdr:nvSpPr>
      <xdr:spPr>
        <a:xfrm>
          <a:off x="10426700" y="1332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148256</xdr:rowOff>
    </xdr:from>
    <xdr:to>
      <xdr:col>50</xdr:col>
      <xdr:colOff>114300</xdr:colOff>
      <xdr:row>79</xdr:row>
      <xdr:rowOff>38970</xdr:rowOff>
    </xdr:to>
    <xdr:cxnSp macro="">
      <xdr:nvCxnSpPr>
        <xdr:cNvPr id="402" name="直線コネクタ 401"/>
        <xdr:cNvCxnSpPr/>
      </xdr:nvCxnSpPr>
      <xdr:spPr>
        <a:xfrm flipV="1">
          <a:off x="8750300" y="13521356"/>
          <a:ext cx="889000" cy="62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95431</xdr:rowOff>
    </xdr:from>
    <xdr:to>
      <xdr:col>50</xdr:col>
      <xdr:colOff>165100</xdr:colOff>
      <xdr:row>78</xdr:row>
      <xdr:rowOff>25581</xdr:rowOff>
    </xdr:to>
    <xdr:sp macro="" textlink="">
      <xdr:nvSpPr>
        <xdr:cNvPr id="403" name="フローチャート: 判断 402"/>
        <xdr:cNvSpPr/>
      </xdr:nvSpPr>
      <xdr:spPr>
        <a:xfrm>
          <a:off x="9588500" y="1329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42108</xdr:rowOff>
    </xdr:from>
    <xdr:ext cx="534377" cy="259045"/>
    <xdr:sp macro="" textlink="">
      <xdr:nvSpPr>
        <xdr:cNvPr id="404" name="テキスト ボックス 403"/>
        <xdr:cNvSpPr txBox="1"/>
      </xdr:nvSpPr>
      <xdr:spPr>
        <a:xfrm>
          <a:off x="9372111" y="1307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38970</xdr:rowOff>
    </xdr:from>
    <xdr:to>
      <xdr:col>45</xdr:col>
      <xdr:colOff>177800</xdr:colOff>
      <xdr:row>79</xdr:row>
      <xdr:rowOff>54660</xdr:rowOff>
    </xdr:to>
    <xdr:cxnSp macro="">
      <xdr:nvCxnSpPr>
        <xdr:cNvPr id="405" name="直線コネクタ 404"/>
        <xdr:cNvCxnSpPr/>
      </xdr:nvCxnSpPr>
      <xdr:spPr>
        <a:xfrm flipV="1">
          <a:off x="7861300" y="13583520"/>
          <a:ext cx="889000" cy="15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68914</xdr:rowOff>
    </xdr:from>
    <xdr:to>
      <xdr:col>46</xdr:col>
      <xdr:colOff>38100</xdr:colOff>
      <xdr:row>77</xdr:row>
      <xdr:rowOff>170514</xdr:rowOff>
    </xdr:to>
    <xdr:sp macro="" textlink="">
      <xdr:nvSpPr>
        <xdr:cNvPr id="406" name="フローチャート: 判断 405"/>
        <xdr:cNvSpPr/>
      </xdr:nvSpPr>
      <xdr:spPr>
        <a:xfrm>
          <a:off x="8699500" y="1327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15591</xdr:rowOff>
    </xdr:from>
    <xdr:ext cx="534377" cy="259045"/>
    <xdr:sp macro="" textlink="">
      <xdr:nvSpPr>
        <xdr:cNvPr id="407" name="テキスト ボックス 406"/>
        <xdr:cNvSpPr txBox="1"/>
      </xdr:nvSpPr>
      <xdr:spPr>
        <a:xfrm>
          <a:off x="8483111" y="1304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54660</xdr:rowOff>
    </xdr:from>
    <xdr:to>
      <xdr:col>41</xdr:col>
      <xdr:colOff>50800</xdr:colOff>
      <xdr:row>79</xdr:row>
      <xdr:rowOff>63348</xdr:rowOff>
    </xdr:to>
    <xdr:cxnSp macro="">
      <xdr:nvCxnSpPr>
        <xdr:cNvPr id="408" name="直線コネクタ 407"/>
        <xdr:cNvCxnSpPr/>
      </xdr:nvCxnSpPr>
      <xdr:spPr>
        <a:xfrm flipV="1">
          <a:off x="6972300" y="13599210"/>
          <a:ext cx="889000" cy="8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38134</xdr:rowOff>
    </xdr:from>
    <xdr:to>
      <xdr:col>41</xdr:col>
      <xdr:colOff>101600</xdr:colOff>
      <xdr:row>78</xdr:row>
      <xdr:rowOff>139734</xdr:rowOff>
    </xdr:to>
    <xdr:sp macro="" textlink="">
      <xdr:nvSpPr>
        <xdr:cNvPr id="409" name="フローチャート: 判断 408"/>
        <xdr:cNvSpPr/>
      </xdr:nvSpPr>
      <xdr:spPr>
        <a:xfrm>
          <a:off x="7810500" y="1341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156261</xdr:rowOff>
    </xdr:from>
    <xdr:ext cx="534377" cy="259045"/>
    <xdr:sp macro="" textlink="">
      <xdr:nvSpPr>
        <xdr:cNvPr id="410" name="テキスト ボックス 409"/>
        <xdr:cNvSpPr txBox="1"/>
      </xdr:nvSpPr>
      <xdr:spPr>
        <a:xfrm>
          <a:off x="7594111" y="1318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49467</xdr:rowOff>
    </xdr:from>
    <xdr:to>
      <xdr:col>36</xdr:col>
      <xdr:colOff>165100</xdr:colOff>
      <xdr:row>78</xdr:row>
      <xdr:rowOff>151067</xdr:rowOff>
    </xdr:to>
    <xdr:sp macro="" textlink="">
      <xdr:nvSpPr>
        <xdr:cNvPr id="411" name="フローチャート: 判断 410"/>
        <xdr:cNvSpPr/>
      </xdr:nvSpPr>
      <xdr:spPr>
        <a:xfrm>
          <a:off x="6921500" y="13422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167594</xdr:rowOff>
    </xdr:from>
    <xdr:ext cx="534377" cy="259045"/>
    <xdr:sp macro="" textlink="">
      <xdr:nvSpPr>
        <xdr:cNvPr id="412" name="テキスト ボックス 411"/>
        <xdr:cNvSpPr txBox="1"/>
      </xdr:nvSpPr>
      <xdr:spPr>
        <a:xfrm>
          <a:off x="6705111" y="1319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117410</xdr:rowOff>
    </xdr:from>
    <xdr:to>
      <xdr:col>55</xdr:col>
      <xdr:colOff>50800</xdr:colOff>
      <xdr:row>79</xdr:row>
      <xdr:rowOff>47560</xdr:rowOff>
    </xdr:to>
    <xdr:sp macro="" textlink="">
      <xdr:nvSpPr>
        <xdr:cNvPr id="418" name="楕円 417"/>
        <xdr:cNvSpPr/>
      </xdr:nvSpPr>
      <xdr:spPr>
        <a:xfrm>
          <a:off x="10426700" y="1349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32337</xdr:rowOff>
    </xdr:from>
    <xdr:ext cx="469744" cy="259045"/>
    <xdr:sp macro="" textlink="">
      <xdr:nvSpPr>
        <xdr:cNvPr id="419" name="商工費該当値テキスト"/>
        <xdr:cNvSpPr txBox="1"/>
      </xdr:nvSpPr>
      <xdr:spPr>
        <a:xfrm>
          <a:off x="10528300" y="13405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97456</xdr:rowOff>
    </xdr:from>
    <xdr:to>
      <xdr:col>50</xdr:col>
      <xdr:colOff>165100</xdr:colOff>
      <xdr:row>79</xdr:row>
      <xdr:rowOff>27606</xdr:rowOff>
    </xdr:to>
    <xdr:sp macro="" textlink="">
      <xdr:nvSpPr>
        <xdr:cNvPr id="420" name="楕円 419"/>
        <xdr:cNvSpPr/>
      </xdr:nvSpPr>
      <xdr:spPr>
        <a:xfrm>
          <a:off x="9588500" y="1347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18733</xdr:rowOff>
    </xdr:from>
    <xdr:ext cx="469744" cy="259045"/>
    <xdr:sp macro="" textlink="">
      <xdr:nvSpPr>
        <xdr:cNvPr id="421" name="テキスト ボックス 420"/>
        <xdr:cNvSpPr txBox="1"/>
      </xdr:nvSpPr>
      <xdr:spPr>
        <a:xfrm>
          <a:off x="9404428" y="1356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159620</xdr:rowOff>
    </xdr:from>
    <xdr:to>
      <xdr:col>46</xdr:col>
      <xdr:colOff>38100</xdr:colOff>
      <xdr:row>79</xdr:row>
      <xdr:rowOff>89770</xdr:rowOff>
    </xdr:to>
    <xdr:sp macro="" textlink="">
      <xdr:nvSpPr>
        <xdr:cNvPr id="422" name="楕円 421"/>
        <xdr:cNvSpPr/>
      </xdr:nvSpPr>
      <xdr:spPr>
        <a:xfrm>
          <a:off x="8699500" y="1353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80897</xdr:rowOff>
    </xdr:from>
    <xdr:ext cx="469744" cy="259045"/>
    <xdr:sp macro="" textlink="">
      <xdr:nvSpPr>
        <xdr:cNvPr id="423" name="テキスト ボックス 422"/>
        <xdr:cNvSpPr txBox="1"/>
      </xdr:nvSpPr>
      <xdr:spPr>
        <a:xfrm>
          <a:off x="8515428" y="13625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3860</xdr:rowOff>
    </xdr:from>
    <xdr:to>
      <xdr:col>41</xdr:col>
      <xdr:colOff>101600</xdr:colOff>
      <xdr:row>79</xdr:row>
      <xdr:rowOff>105460</xdr:rowOff>
    </xdr:to>
    <xdr:sp macro="" textlink="">
      <xdr:nvSpPr>
        <xdr:cNvPr id="424" name="楕円 423"/>
        <xdr:cNvSpPr/>
      </xdr:nvSpPr>
      <xdr:spPr>
        <a:xfrm>
          <a:off x="7810500" y="1354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96587</xdr:rowOff>
    </xdr:from>
    <xdr:ext cx="469744" cy="259045"/>
    <xdr:sp macro="" textlink="">
      <xdr:nvSpPr>
        <xdr:cNvPr id="425" name="テキスト ボックス 424"/>
        <xdr:cNvSpPr txBox="1"/>
      </xdr:nvSpPr>
      <xdr:spPr>
        <a:xfrm>
          <a:off x="7626428" y="13641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12548</xdr:rowOff>
    </xdr:from>
    <xdr:to>
      <xdr:col>36</xdr:col>
      <xdr:colOff>165100</xdr:colOff>
      <xdr:row>79</xdr:row>
      <xdr:rowOff>114148</xdr:rowOff>
    </xdr:to>
    <xdr:sp macro="" textlink="">
      <xdr:nvSpPr>
        <xdr:cNvPr id="426" name="楕円 425"/>
        <xdr:cNvSpPr/>
      </xdr:nvSpPr>
      <xdr:spPr>
        <a:xfrm>
          <a:off x="6921500" y="13557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105275</xdr:rowOff>
    </xdr:from>
    <xdr:ext cx="469744" cy="259045"/>
    <xdr:sp macro="" textlink="">
      <xdr:nvSpPr>
        <xdr:cNvPr id="427" name="テキスト ボックス 426"/>
        <xdr:cNvSpPr txBox="1"/>
      </xdr:nvSpPr>
      <xdr:spPr>
        <a:xfrm>
          <a:off x="6737428" y="13649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8" name="テキスト ボックス 437"/>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39" name="直線コネクタ 43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0" name="テキスト ボックス 439"/>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1" name="直線コネクタ 44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2" name="テキスト ボックス 441"/>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3" name="直線コネクタ 44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4" name="テキスト ボックス 443"/>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5" name="直線コネクタ 44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6" name="テキスト ボックス 445"/>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7" name="直線コネクタ 44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8" name="テキスト ボックス 447"/>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9" name="直線コネクタ 44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0" name="テキスト ボックス 449"/>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44227</xdr:rowOff>
    </xdr:from>
    <xdr:to>
      <xdr:col>54</xdr:col>
      <xdr:colOff>189865</xdr:colOff>
      <xdr:row>99</xdr:row>
      <xdr:rowOff>38773</xdr:rowOff>
    </xdr:to>
    <xdr:cxnSp macro="">
      <xdr:nvCxnSpPr>
        <xdr:cNvPr id="454" name="直線コネクタ 453"/>
        <xdr:cNvCxnSpPr/>
      </xdr:nvCxnSpPr>
      <xdr:spPr>
        <a:xfrm flipV="1">
          <a:off x="10475595" y="15474727"/>
          <a:ext cx="1270" cy="1537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42600</xdr:rowOff>
    </xdr:from>
    <xdr:ext cx="534377" cy="259045"/>
    <xdr:sp macro="" textlink="">
      <xdr:nvSpPr>
        <xdr:cNvPr id="455" name="土木費最小値テキスト"/>
        <xdr:cNvSpPr txBox="1"/>
      </xdr:nvSpPr>
      <xdr:spPr>
        <a:xfrm>
          <a:off x="10528300" y="1701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38773</xdr:rowOff>
    </xdr:from>
    <xdr:to>
      <xdr:col>55</xdr:col>
      <xdr:colOff>88900</xdr:colOff>
      <xdr:row>99</xdr:row>
      <xdr:rowOff>38773</xdr:rowOff>
    </xdr:to>
    <xdr:cxnSp macro="">
      <xdr:nvCxnSpPr>
        <xdr:cNvPr id="456" name="直線コネクタ 455"/>
        <xdr:cNvCxnSpPr/>
      </xdr:nvCxnSpPr>
      <xdr:spPr>
        <a:xfrm>
          <a:off x="10388600" y="1701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162354</xdr:rowOff>
    </xdr:from>
    <xdr:ext cx="599010" cy="259045"/>
    <xdr:sp macro="" textlink="">
      <xdr:nvSpPr>
        <xdr:cNvPr id="457" name="土木費最大値テキスト"/>
        <xdr:cNvSpPr txBox="1"/>
      </xdr:nvSpPr>
      <xdr:spPr>
        <a:xfrm>
          <a:off x="10528300" y="15249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117,847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44227</xdr:rowOff>
    </xdr:from>
    <xdr:to>
      <xdr:col>55</xdr:col>
      <xdr:colOff>88900</xdr:colOff>
      <xdr:row>90</xdr:row>
      <xdr:rowOff>44227</xdr:rowOff>
    </xdr:to>
    <xdr:cxnSp macro="">
      <xdr:nvCxnSpPr>
        <xdr:cNvPr id="458" name="直線コネクタ 457"/>
        <xdr:cNvCxnSpPr/>
      </xdr:nvCxnSpPr>
      <xdr:spPr>
        <a:xfrm>
          <a:off x="10388600" y="1547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86550</xdr:rowOff>
    </xdr:from>
    <xdr:to>
      <xdr:col>55</xdr:col>
      <xdr:colOff>0</xdr:colOff>
      <xdr:row>98</xdr:row>
      <xdr:rowOff>102667</xdr:rowOff>
    </xdr:to>
    <xdr:cxnSp macro="">
      <xdr:nvCxnSpPr>
        <xdr:cNvPr id="459" name="直線コネクタ 458"/>
        <xdr:cNvCxnSpPr/>
      </xdr:nvCxnSpPr>
      <xdr:spPr>
        <a:xfrm flipV="1">
          <a:off x="9639300" y="16888650"/>
          <a:ext cx="838200" cy="16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16434</xdr:rowOff>
    </xdr:from>
    <xdr:ext cx="534377" cy="259045"/>
    <xdr:sp macro="" textlink="">
      <xdr:nvSpPr>
        <xdr:cNvPr id="460" name="土木費平均値テキスト"/>
        <xdr:cNvSpPr txBox="1"/>
      </xdr:nvSpPr>
      <xdr:spPr>
        <a:xfrm>
          <a:off x="10528300" y="16475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165007</xdr:rowOff>
    </xdr:from>
    <xdr:to>
      <xdr:col>55</xdr:col>
      <xdr:colOff>50800</xdr:colOff>
      <xdr:row>97</xdr:row>
      <xdr:rowOff>95157</xdr:rowOff>
    </xdr:to>
    <xdr:sp macro="" textlink="">
      <xdr:nvSpPr>
        <xdr:cNvPr id="461" name="フローチャート: 判断 460"/>
        <xdr:cNvSpPr/>
      </xdr:nvSpPr>
      <xdr:spPr>
        <a:xfrm>
          <a:off x="10426700" y="1662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102667</xdr:rowOff>
    </xdr:from>
    <xdr:to>
      <xdr:col>50</xdr:col>
      <xdr:colOff>114300</xdr:colOff>
      <xdr:row>99</xdr:row>
      <xdr:rowOff>8125</xdr:rowOff>
    </xdr:to>
    <xdr:cxnSp macro="">
      <xdr:nvCxnSpPr>
        <xdr:cNvPr id="462" name="直線コネクタ 461"/>
        <xdr:cNvCxnSpPr/>
      </xdr:nvCxnSpPr>
      <xdr:spPr>
        <a:xfrm flipV="1">
          <a:off x="8750300" y="16904767"/>
          <a:ext cx="889000" cy="76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14980</xdr:rowOff>
    </xdr:from>
    <xdr:to>
      <xdr:col>50</xdr:col>
      <xdr:colOff>165100</xdr:colOff>
      <xdr:row>97</xdr:row>
      <xdr:rowOff>116580</xdr:rowOff>
    </xdr:to>
    <xdr:sp macro="" textlink="">
      <xdr:nvSpPr>
        <xdr:cNvPr id="463" name="フローチャート: 判断 462"/>
        <xdr:cNvSpPr/>
      </xdr:nvSpPr>
      <xdr:spPr>
        <a:xfrm>
          <a:off x="9588500" y="1664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133107</xdr:rowOff>
    </xdr:from>
    <xdr:ext cx="534377" cy="259045"/>
    <xdr:sp macro="" textlink="">
      <xdr:nvSpPr>
        <xdr:cNvPr id="464" name="テキスト ボックス 463"/>
        <xdr:cNvSpPr txBox="1"/>
      </xdr:nvSpPr>
      <xdr:spPr>
        <a:xfrm>
          <a:off x="9372111" y="16420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8125</xdr:rowOff>
    </xdr:from>
    <xdr:to>
      <xdr:col>45</xdr:col>
      <xdr:colOff>177800</xdr:colOff>
      <xdr:row>99</xdr:row>
      <xdr:rowOff>13007</xdr:rowOff>
    </xdr:to>
    <xdr:cxnSp macro="">
      <xdr:nvCxnSpPr>
        <xdr:cNvPr id="465" name="直線コネクタ 464"/>
        <xdr:cNvCxnSpPr/>
      </xdr:nvCxnSpPr>
      <xdr:spPr>
        <a:xfrm flipV="1">
          <a:off x="7861300" y="16981675"/>
          <a:ext cx="889000" cy="4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154181</xdr:rowOff>
    </xdr:from>
    <xdr:to>
      <xdr:col>46</xdr:col>
      <xdr:colOff>38100</xdr:colOff>
      <xdr:row>97</xdr:row>
      <xdr:rowOff>84331</xdr:rowOff>
    </xdr:to>
    <xdr:sp macro="" textlink="">
      <xdr:nvSpPr>
        <xdr:cNvPr id="466" name="フローチャート: 判断 465"/>
        <xdr:cNvSpPr/>
      </xdr:nvSpPr>
      <xdr:spPr>
        <a:xfrm>
          <a:off x="8699500" y="1661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100858</xdr:rowOff>
    </xdr:from>
    <xdr:ext cx="534377" cy="259045"/>
    <xdr:sp macro="" textlink="">
      <xdr:nvSpPr>
        <xdr:cNvPr id="467" name="テキスト ボックス 466"/>
        <xdr:cNvSpPr txBox="1"/>
      </xdr:nvSpPr>
      <xdr:spPr>
        <a:xfrm>
          <a:off x="8483111" y="16388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150493</xdr:rowOff>
    </xdr:from>
    <xdr:to>
      <xdr:col>41</xdr:col>
      <xdr:colOff>50800</xdr:colOff>
      <xdr:row>99</xdr:row>
      <xdr:rowOff>13007</xdr:rowOff>
    </xdr:to>
    <xdr:cxnSp macro="">
      <xdr:nvCxnSpPr>
        <xdr:cNvPr id="468" name="直線コネクタ 467"/>
        <xdr:cNvCxnSpPr/>
      </xdr:nvCxnSpPr>
      <xdr:spPr>
        <a:xfrm>
          <a:off x="6972300" y="16952593"/>
          <a:ext cx="889000" cy="33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5102</xdr:rowOff>
    </xdr:from>
    <xdr:to>
      <xdr:col>41</xdr:col>
      <xdr:colOff>101600</xdr:colOff>
      <xdr:row>97</xdr:row>
      <xdr:rowOff>106702</xdr:rowOff>
    </xdr:to>
    <xdr:sp macro="" textlink="">
      <xdr:nvSpPr>
        <xdr:cNvPr id="469" name="フローチャート: 判断 468"/>
        <xdr:cNvSpPr/>
      </xdr:nvSpPr>
      <xdr:spPr>
        <a:xfrm>
          <a:off x="7810500" y="1663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123229</xdr:rowOff>
    </xdr:from>
    <xdr:ext cx="534377" cy="259045"/>
    <xdr:sp macro="" textlink="">
      <xdr:nvSpPr>
        <xdr:cNvPr id="470" name="テキスト ボックス 469"/>
        <xdr:cNvSpPr txBox="1"/>
      </xdr:nvSpPr>
      <xdr:spPr>
        <a:xfrm>
          <a:off x="7594111" y="1641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10164</xdr:rowOff>
    </xdr:from>
    <xdr:to>
      <xdr:col>36</xdr:col>
      <xdr:colOff>165100</xdr:colOff>
      <xdr:row>97</xdr:row>
      <xdr:rowOff>111764</xdr:rowOff>
    </xdr:to>
    <xdr:sp macro="" textlink="">
      <xdr:nvSpPr>
        <xdr:cNvPr id="471" name="フローチャート: 判断 470"/>
        <xdr:cNvSpPr/>
      </xdr:nvSpPr>
      <xdr:spPr>
        <a:xfrm>
          <a:off x="6921500" y="1664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128291</xdr:rowOff>
    </xdr:from>
    <xdr:ext cx="534377" cy="259045"/>
    <xdr:sp macro="" textlink="">
      <xdr:nvSpPr>
        <xdr:cNvPr id="472" name="テキスト ボックス 471"/>
        <xdr:cNvSpPr txBox="1"/>
      </xdr:nvSpPr>
      <xdr:spPr>
        <a:xfrm>
          <a:off x="6705111" y="1641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35750</xdr:rowOff>
    </xdr:from>
    <xdr:to>
      <xdr:col>55</xdr:col>
      <xdr:colOff>50800</xdr:colOff>
      <xdr:row>98</xdr:row>
      <xdr:rowOff>137350</xdr:rowOff>
    </xdr:to>
    <xdr:sp macro="" textlink="">
      <xdr:nvSpPr>
        <xdr:cNvPr id="478" name="楕円 477"/>
        <xdr:cNvSpPr/>
      </xdr:nvSpPr>
      <xdr:spPr>
        <a:xfrm>
          <a:off x="10426700" y="1683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122127</xdr:rowOff>
    </xdr:from>
    <xdr:ext cx="534377" cy="259045"/>
    <xdr:sp macro="" textlink="">
      <xdr:nvSpPr>
        <xdr:cNvPr id="479" name="土木費該当値テキスト"/>
        <xdr:cNvSpPr txBox="1"/>
      </xdr:nvSpPr>
      <xdr:spPr>
        <a:xfrm>
          <a:off x="10528300" y="1675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51867</xdr:rowOff>
    </xdr:from>
    <xdr:to>
      <xdr:col>50</xdr:col>
      <xdr:colOff>165100</xdr:colOff>
      <xdr:row>98</xdr:row>
      <xdr:rowOff>153467</xdr:rowOff>
    </xdr:to>
    <xdr:sp macro="" textlink="">
      <xdr:nvSpPr>
        <xdr:cNvPr id="480" name="楕円 479"/>
        <xdr:cNvSpPr/>
      </xdr:nvSpPr>
      <xdr:spPr>
        <a:xfrm>
          <a:off x="9588500" y="16853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144594</xdr:rowOff>
    </xdr:from>
    <xdr:ext cx="534377" cy="259045"/>
    <xdr:sp macro="" textlink="">
      <xdr:nvSpPr>
        <xdr:cNvPr id="481" name="テキスト ボックス 480"/>
        <xdr:cNvSpPr txBox="1"/>
      </xdr:nvSpPr>
      <xdr:spPr>
        <a:xfrm>
          <a:off x="9372111" y="1694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128775</xdr:rowOff>
    </xdr:from>
    <xdr:to>
      <xdr:col>46</xdr:col>
      <xdr:colOff>38100</xdr:colOff>
      <xdr:row>99</xdr:row>
      <xdr:rowOff>58925</xdr:rowOff>
    </xdr:to>
    <xdr:sp macro="" textlink="">
      <xdr:nvSpPr>
        <xdr:cNvPr id="482" name="楕円 481"/>
        <xdr:cNvSpPr/>
      </xdr:nvSpPr>
      <xdr:spPr>
        <a:xfrm>
          <a:off x="8699500" y="1693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50052</xdr:rowOff>
    </xdr:from>
    <xdr:ext cx="534377" cy="259045"/>
    <xdr:sp macro="" textlink="">
      <xdr:nvSpPr>
        <xdr:cNvPr id="483" name="テキスト ボックス 482"/>
        <xdr:cNvSpPr txBox="1"/>
      </xdr:nvSpPr>
      <xdr:spPr>
        <a:xfrm>
          <a:off x="8483111" y="17023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133657</xdr:rowOff>
    </xdr:from>
    <xdr:to>
      <xdr:col>41</xdr:col>
      <xdr:colOff>101600</xdr:colOff>
      <xdr:row>99</xdr:row>
      <xdr:rowOff>63807</xdr:rowOff>
    </xdr:to>
    <xdr:sp macro="" textlink="">
      <xdr:nvSpPr>
        <xdr:cNvPr id="484" name="楕円 483"/>
        <xdr:cNvSpPr/>
      </xdr:nvSpPr>
      <xdr:spPr>
        <a:xfrm>
          <a:off x="7810500" y="1693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54934</xdr:rowOff>
    </xdr:from>
    <xdr:ext cx="534377" cy="259045"/>
    <xdr:sp macro="" textlink="">
      <xdr:nvSpPr>
        <xdr:cNvPr id="485" name="テキスト ボックス 484"/>
        <xdr:cNvSpPr txBox="1"/>
      </xdr:nvSpPr>
      <xdr:spPr>
        <a:xfrm>
          <a:off x="7594111" y="1702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99693</xdr:rowOff>
    </xdr:from>
    <xdr:to>
      <xdr:col>36</xdr:col>
      <xdr:colOff>165100</xdr:colOff>
      <xdr:row>99</xdr:row>
      <xdr:rowOff>29843</xdr:rowOff>
    </xdr:to>
    <xdr:sp macro="" textlink="">
      <xdr:nvSpPr>
        <xdr:cNvPr id="486" name="楕円 485"/>
        <xdr:cNvSpPr/>
      </xdr:nvSpPr>
      <xdr:spPr>
        <a:xfrm>
          <a:off x="6921500" y="1690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20970</xdr:rowOff>
    </xdr:from>
    <xdr:ext cx="534377" cy="259045"/>
    <xdr:sp macro="" textlink="">
      <xdr:nvSpPr>
        <xdr:cNvPr id="487" name="テキスト ボックス 486"/>
        <xdr:cNvSpPr txBox="1"/>
      </xdr:nvSpPr>
      <xdr:spPr>
        <a:xfrm>
          <a:off x="6705111" y="16994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8" name="テキスト ボックス 497"/>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9" name="直線コネクタ 498"/>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0" name="テキスト ボックス 499"/>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1" name="直線コネクタ 500"/>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2" name="テキスト ボックス 501"/>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3" name="直線コネクタ 502"/>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4" name="テキスト ボックス 503"/>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5" name="直線コネクタ 504"/>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6" name="テキスト ボックス 505"/>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7" name="直線コネクタ 506"/>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8" name="テキスト ボックス 507"/>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9" name="直線コネクタ 508"/>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0" name="テキスト ボックス 509"/>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70793</xdr:rowOff>
    </xdr:from>
    <xdr:to>
      <xdr:col>85</xdr:col>
      <xdr:colOff>126364</xdr:colOff>
      <xdr:row>38</xdr:row>
      <xdr:rowOff>157498</xdr:rowOff>
    </xdr:to>
    <xdr:cxnSp macro="">
      <xdr:nvCxnSpPr>
        <xdr:cNvPr id="514" name="直線コネクタ 513"/>
        <xdr:cNvCxnSpPr/>
      </xdr:nvCxnSpPr>
      <xdr:spPr>
        <a:xfrm flipV="1">
          <a:off x="16317595" y="5214293"/>
          <a:ext cx="1269" cy="1458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161325</xdr:rowOff>
    </xdr:from>
    <xdr:ext cx="469744" cy="259045"/>
    <xdr:sp macro="" textlink="">
      <xdr:nvSpPr>
        <xdr:cNvPr id="515" name="消防費最小値テキスト"/>
        <xdr:cNvSpPr txBox="1"/>
      </xdr:nvSpPr>
      <xdr:spPr>
        <a:xfrm>
          <a:off x="16370300" y="667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157498</xdr:rowOff>
    </xdr:from>
    <xdr:to>
      <xdr:col>86</xdr:col>
      <xdr:colOff>25400</xdr:colOff>
      <xdr:row>38</xdr:row>
      <xdr:rowOff>157498</xdr:rowOff>
    </xdr:to>
    <xdr:cxnSp macro="">
      <xdr:nvCxnSpPr>
        <xdr:cNvPr id="516" name="直線コネクタ 515"/>
        <xdr:cNvCxnSpPr/>
      </xdr:nvCxnSpPr>
      <xdr:spPr>
        <a:xfrm>
          <a:off x="16230600" y="6672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17470</xdr:rowOff>
    </xdr:from>
    <xdr:ext cx="534377" cy="259045"/>
    <xdr:sp macro="" textlink="">
      <xdr:nvSpPr>
        <xdr:cNvPr id="517" name="消防費最大値テキスト"/>
        <xdr:cNvSpPr txBox="1"/>
      </xdr:nvSpPr>
      <xdr:spPr>
        <a:xfrm>
          <a:off x="16370300" y="4989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70793</xdr:rowOff>
    </xdr:from>
    <xdr:to>
      <xdr:col>86</xdr:col>
      <xdr:colOff>25400</xdr:colOff>
      <xdr:row>30</xdr:row>
      <xdr:rowOff>70793</xdr:rowOff>
    </xdr:to>
    <xdr:cxnSp macro="">
      <xdr:nvCxnSpPr>
        <xdr:cNvPr id="518" name="直線コネクタ 517"/>
        <xdr:cNvCxnSpPr/>
      </xdr:nvCxnSpPr>
      <xdr:spPr>
        <a:xfrm>
          <a:off x="16230600" y="5214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157498</xdr:rowOff>
    </xdr:from>
    <xdr:to>
      <xdr:col>85</xdr:col>
      <xdr:colOff>127000</xdr:colOff>
      <xdr:row>39</xdr:row>
      <xdr:rowOff>12990</xdr:rowOff>
    </xdr:to>
    <xdr:cxnSp macro="">
      <xdr:nvCxnSpPr>
        <xdr:cNvPr id="519" name="直線コネクタ 518"/>
        <xdr:cNvCxnSpPr/>
      </xdr:nvCxnSpPr>
      <xdr:spPr>
        <a:xfrm flipV="1">
          <a:off x="15481300" y="6672598"/>
          <a:ext cx="838200" cy="26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44993</xdr:rowOff>
    </xdr:from>
    <xdr:ext cx="534377" cy="259045"/>
    <xdr:sp macro="" textlink="">
      <xdr:nvSpPr>
        <xdr:cNvPr id="520" name="消防費平均値テキスト"/>
        <xdr:cNvSpPr txBox="1"/>
      </xdr:nvSpPr>
      <xdr:spPr>
        <a:xfrm>
          <a:off x="16370300" y="58742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22116</xdr:rowOff>
    </xdr:from>
    <xdr:to>
      <xdr:col>85</xdr:col>
      <xdr:colOff>177800</xdr:colOff>
      <xdr:row>35</xdr:row>
      <xdr:rowOff>123716</xdr:rowOff>
    </xdr:to>
    <xdr:sp macro="" textlink="">
      <xdr:nvSpPr>
        <xdr:cNvPr id="521" name="フローチャート: 判断 520"/>
        <xdr:cNvSpPr/>
      </xdr:nvSpPr>
      <xdr:spPr>
        <a:xfrm>
          <a:off x="16268700" y="6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10704</xdr:rowOff>
    </xdr:from>
    <xdr:to>
      <xdr:col>81</xdr:col>
      <xdr:colOff>50800</xdr:colOff>
      <xdr:row>39</xdr:row>
      <xdr:rowOff>12990</xdr:rowOff>
    </xdr:to>
    <xdr:cxnSp macro="">
      <xdr:nvCxnSpPr>
        <xdr:cNvPr id="522" name="直線コネクタ 521"/>
        <xdr:cNvCxnSpPr/>
      </xdr:nvCxnSpPr>
      <xdr:spPr>
        <a:xfrm>
          <a:off x="14592300" y="669725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76490</xdr:rowOff>
    </xdr:from>
    <xdr:to>
      <xdr:col>81</xdr:col>
      <xdr:colOff>101600</xdr:colOff>
      <xdr:row>36</xdr:row>
      <xdr:rowOff>6640</xdr:rowOff>
    </xdr:to>
    <xdr:sp macro="" textlink="">
      <xdr:nvSpPr>
        <xdr:cNvPr id="523" name="フローチャート: 判断 522"/>
        <xdr:cNvSpPr/>
      </xdr:nvSpPr>
      <xdr:spPr>
        <a:xfrm>
          <a:off x="15430500" y="607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23167</xdr:rowOff>
    </xdr:from>
    <xdr:ext cx="534377" cy="259045"/>
    <xdr:sp macro="" textlink="">
      <xdr:nvSpPr>
        <xdr:cNvPr id="524" name="テキスト ボックス 523"/>
        <xdr:cNvSpPr txBox="1"/>
      </xdr:nvSpPr>
      <xdr:spPr>
        <a:xfrm>
          <a:off x="15214111" y="5852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53649</xdr:rowOff>
    </xdr:from>
    <xdr:to>
      <xdr:col>76</xdr:col>
      <xdr:colOff>114300</xdr:colOff>
      <xdr:row>39</xdr:row>
      <xdr:rowOff>10704</xdr:rowOff>
    </xdr:to>
    <xdr:cxnSp macro="">
      <xdr:nvCxnSpPr>
        <xdr:cNvPr id="525" name="直線コネクタ 524"/>
        <xdr:cNvCxnSpPr/>
      </xdr:nvCxnSpPr>
      <xdr:spPr>
        <a:xfrm>
          <a:off x="13703300" y="6568749"/>
          <a:ext cx="889000" cy="12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8727</xdr:rowOff>
    </xdr:from>
    <xdr:to>
      <xdr:col>76</xdr:col>
      <xdr:colOff>165100</xdr:colOff>
      <xdr:row>35</xdr:row>
      <xdr:rowOff>110327</xdr:rowOff>
    </xdr:to>
    <xdr:sp macro="" textlink="">
      <xdr:nvSpPr>
        <xdr:cNvPr id="526" name="フローチャート: 判断 525"/>
        <xdr:cNvSpPr/>
      </xdr:nvSpPr>
      <xdr:spPr>
        <a:xfrm>
          <a:off x="14541500" y="600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126854</xdr:rowOff>
    </xdr:from>
    <xdr:ext cx="534377" cy="259045"/>
    <xdr:sp macro="" textlink="">
      <xdr:nvSpPr>
        <xdr:cNvPr id="527" name="テキスト ボックス 526"/>
        <xdr:cNvSpPr txBox="1"/>
      </xdr:nvSpPr>
      <xdr:spPr>
        <a:xfrm>
          <a:off x="14325111" y="578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147374</xdr:rowOff>
    </xdr:from>
    <xdr:to>
      <xdr:col>71</xdr:col>
      <xdr:colOff>177800</xdr:colOff>
      <xdr:row>38</xdr:row>
      <xdr:rowOff>53649</xdr:rowOff>
    </xdr:to>
    <xdr:cxnSp macro="">
      <xdr:nvCxnSpPr>
        <xdr:cNvPr id="528" name="直線コネクタ 527"/>
        <xdr:cNvCxnSpPr/>
      </xdr:nvCxnSpPr>
      <xdr:spPr>
        <a:xfrm>
          <a:off x="12814300" y="6491024"/>
          <a:ext cx="889000" cy="77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33220</xdr:rowOff>
    </xdr:from>
    <xdr:to>
      <xdr:col>72</xdr:col>
      <xdr:colOff>38100</xdr:colOff>
      <xdr:row>35</xdr:row>
      <xdr:rowOff>134820</xdr:rowOff>
    </xdr:to>
    <xdr:sp macro="" textlink="">
      <xdr:nvSpPr>
        <xdr:cNvPr id="529" name="フローチャート: 判断 528"/>
        <xdr:cNvSpPr/>
      </xdr:nvSpPr>
      <xdr:spPr>
        <a:xfrm>
          <a:off x="13652500" y="603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151347</xdr:rowOff>
    </xdr:from>
    <xdr:ext cx="534377" cy="259045"/>
    <xdr:sp macro="" textlink="">
      <xdr:nvSpPr>
        <xdr:cNvPr id="530" name="テキスト ボックス 529"/>
        <xdr:cNvSpPr txBox="1"/>
      </xdr:nvSpPr>
      <xdr:spPr>
        <a:xfrm>
          <a:off x="13436111" y="580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84981</xdr:rowOff>
    </xdr:from>
    <xdr:to>
      <xdr:col>67</xdr:col>
      <xdr:colOff>101600</xdr:colOff>
      <xdr:row>36</xdr:row>
      <xdr:rowOff>15131</xdr:rowOff>
    </xdr:to>
    <xdr:sp macro="" textlink="">
      <xdr:nvSpPr>
        <xdr:cNvPr id="531" name="フローチャート: 判断 530"/>
        <xdr:cNvSpPr/>
      </xdr:nvSpPr>
      <xdr:spPr>
        <a:xfrm>
          <a:off x="12763500" y="608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31658</xdr:rowOff>
    </xdr:from>
    <xdr:ext cx="534377" cy="259045"/>
    <xdr:sp macro="" textlink="">
      <xdr:nvSpPr>
        <xdr:cNvPr id="532" name="テキスト ボックス 531"/>
        <xdr:cNvSpPr txBox="1"/>
      </xdr:nvSpPr>
      <xdr:spPr>
        <a:xfrm>
          <a:off x="12547111" y="586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106698</xdr:rowOff>
    </xdr:from>
    <xdr:to>
      <xdr:col>85</xdr:col>
      <xdr:colOff>177800</xdr:colOff>
      <xdr:row>39</xdr:row>
      <xdr:rowOff>36848</xdr:rowOff>
    </xdr:to>
    <xdr:sp macro="" textlink="">
      <xdr:nvSpPr>
        <xdr:cNvPr id="538" name="楕円 537"/>
        <xdr:cNvSpPr/>
      </xdr:nvSpPr>
      <xdr:spPr>
        <a:xfrm>
          <a:off x="16268700" y="662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21625</xdr:rowOff>
    </xdr:from>
    <xdr:ext cx="469744" cy="259045"/>
    <xdr:sp macro="" textlink="">
      <xdr:nvSpPr>
        <xdr:cNvPr id="539" name="消防費該当値テキスト"/>
        <xdr:cNvSpPr txBox="1"/>
      </xdr:nvSpPr>
      <xdr:spPr>
        <a:xfrm>
          <a:off x="16370300" y="653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133640</xdr:rowOff>
    </xdr:from>
    <xdr:to>
      <xdr:col>81</xdr:col>
      <xdr:colOff>101600</xdr:colOff>
      <xdr:row>39</xdr:row>
      <xdr:rowOff>63790</xdr:rowOff>
    </xdr:to>
    <xdr:sp macro="" textlink="">
      <xdr:nvSpPr>
        <xdr:cNvPr id="540" name="楕円 539"/>
        <xdr:cNvSpPr/>
      </xdr:nvSpPr>
      <xdr:spPr>
        <a:xfrm>
          <a:off x="15430500" y="664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54917</xdr:rowOff>
    </xdr:from>
    <xdr:ext cx="469744" cy="259045"/>
    <xdr:sp macro="" textlink="">
      <xdr:nvSpPr>
        <xdr:cNvPr id="541" name="テキスト ボックス 540"/>
        <xdr:cNvSpPr txBox="1"/>
      </xdr:nvSpPr>
      <xdr:spPr>
        <a:xfrm>
          <a:off x="15246428" y="674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131354</xdr:rowOff>
    </xdr:from>
    <xdr:to>
      <xdr:col>76</xdr:col>
      <xdr:colOff>165100</xdr:colOff>
      <xdr:row>39</xdr:row>
      <xdr:rowOff>61504</xdr:rowOff>
    </xdr:to>
    <xdr:sp macro="" textlink="">
      <xdr:nvSpPr>
        <xdr:cNvPr id="542" name="楕円 541"/>
        <xdr:cNvSpPr/>
      </xdr:nvSpPr>
      <xdr:spPr>
        <a:xfrm>
          <a:off x="14541500" y="664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52631</xdr:rowOff>
    </xdr:from>
    <xdr:ext cx="469744" cy="259045"/>
    <xdr:sp macro="" textlink="">
      <xdr:nvSpPr>
        <xdr:cNvPr id="543" name="テキスト ボックス 542"/>
        <xdr:cNvSpPr txBox="1"/>
      </xdr:nvSpPr>
      <xdr:spPr>
        <a:xfrm>
          <a:off x="14357428" y="6739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2849</xdr:rowOff>
    </xdr:from>
    <xdr:to>
      <xdr:col>72</xdr:col>
      <xdr:colOff>38100</xdr:colOff>
      <xdr:row>38</xdr:row>
      <xdr:rowOff>104449</xdr:rowOff>
    </xdr:to>
    <xdr:sp macro="" textlink="">
      <xdr:nvSpPr>
        <xdr:cNvPr id="544" name="楕円 543"/>
        <xdr:cNvSpPr/>
      </xdr:nvSpPr>
      <xdr:spPr>
        <a:xfrm>
          <a:off x="13652500" y="6517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95576</xdr:rowOff>
    </xdr:from>
    <xdr:ext cx="469744" cy="259045"/>
    <xdr:sp macro="" textlink="">
      <xdr:nvSpPr>
        <xdr:cNvPr id="545" name="テキスト ボックス 544"/>
        <xdr:cNvSpPr txBox="1"/>
      </xdr:nvSpPr>
      <xdr:spPr>
        <a:xfrm>
          <a:off x="13468428" y="6610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96574</xdr:rowOff>
    </xdr:from>
    <xdr:to>
      <xdr:col>67</xdr:col>
      <xdr:colOff>101600</xdr:colOff>
      <xdr:row>38</xdr:row>
      <xdr:rowOff>26724</xdr:rowOff>
    </xdr:to>
    <xdr:sp macro="" textlink="">
      <xdr:nvSpPr>
        <xdr:cNvPr id="546" name="楕円 545"/>
        <xdr:cNvSpPr/>
      </xdr:nvSpPr>
      <xdr:spPr>
        <a:xfrm>
          <a:off x="12763500" y="644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17852</xdr:rowOff>
    </xdr:from>
    <xdr:ext cx="469744" cy="259045"/>
    <xdr:sp macro="" textlink="">
      <xdr:nvSpPr>
        <xdr:cNvPr id="547" name="テキスト ボックス 546"/>
        <xdr:cNvSpPr txBox="1"/>
      </xdr:nvSpPr>
      <xdr:spPr>
        <a:xfrm>
          <a:off x="12579428" y="6532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6" name="テキスト ボックス 565"/>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151568</xdr:rowOff>
    </xdr:from>
    <xdr:to>
      <xdr:col>85</xdr:col>
      <xdr:colOff>126364</xdr:colOff>
      <xdr:row>58</xdr:row>
      <xdr:rowOff>16199</xdr:rowOff>
    </xdr:to>
    <xdr:cxnSp macro="">
      <xdr:nvCxnSpPr>
        <xdr:cNvPr id="572" name="直線コネクタ 571"/>
        <xdr:cNvCxnSpPr/>
      </xdr:nvCxnSpPr>
      <xdr:spPr>
        <a:xfrm flipV="1">
          <a:off x="16317595" y="8895518"/>
          <a:ext cx="1269" cy="1064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20026</xdr:rowOff>
    </xdr:from>
    <xdr:ext cx="534377" cy="259045"/>
    <xdr:sp macro="" textlink="">
      <xdr:nvSpPr>
        <xdr:cNvPr id="573" name="教育費最小値テキスト"/>
        <xdr:cNvSpPr txBox="1"/>
      </xdr:nvSpPr>
      <xdr:spPr>
        <a:xfrm>
          <a:off x="16370300" y="996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16199</xdr:rowOff>
    </xdr:from>
    <xdr:to>
      <xdr:col>86</xdr:col>
      <xdr:colOff>25400</xdr:colOff>
      <xdr:row>58</xdr:row>
      <xdr:rowOff>16199</xdr:rowOff>
    </xdr:to>
    <xdr:cxnSp macro="">
      <xdr:nvCxnSpPr>
        <xdr:cNvPr id="574" name="直線コネクタ 573"/>
        <xdr:cNvCxnSpPr/>
      </xdr:nvCxnSpPr>
      <xdr:spPr>
        <a:xfrm>
          <a:off x="16230600" y="996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98245</xdr:rowOff>
    </xdr:from>
    <xdr:ext cx="534377" cy="259045"/>
    <xdr:sp macro="" textlink="">
      <xdr:nvSpPr>
        <xdr:cNvPr id="575" name="教育費最大値テキスト"/>
        <xdr:cNvSpPr txBox="1"/>
      </xdr:nvSpPr>
      <xdr:spPr>
        <a:xfrm>
          <a:off x="16370300" y="867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86,377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151568</xdr:rowOff>
    </xdr:from>
    <xdr:to>
      <xdr:col>86</xdr:col>
      <xdr:colOff>25400</xdr:colOff>
      <xdr:row>51</xdr:row>
      <xdr:rowOff>151568</xdr:rowOff>
    </xdr:to>
    <xdr:cxnSp macro="">
      <xdr:nvCxnSpPr>
        <xdr:cNvPr id="576" name="直線コネクタ 575"/>
        <xdr:cNvCxnSpPr/>
      </xdr:nvCxnSpPr>
      <xdr:spPr>
        <a:xfrm>
          <a:off x="16230600" y="8895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154463</xdr:rowOff>
    </xdr:from>
    <xdr:to>
      <xdr:col>85</xdr:col>
      <xdr:colOff>127000</xdr:colOff>
      <xdr:row>57</xdr:row>
      <xdr:rowOff>22504</xdr:rowOff>
    </xdr:to>
    <xdr:cxnSp macro="">
      <xdr:nvCxnSpPr>
        <xdr:cNvPr id="577" name="直線コネクタ 576"/>
        <xdr:cNvCxnSpPr/>
      </xdr:nvCxnSpPr>
      <xdr:spPr>
        <a:xfrm flipV="1">
          <a:off x="15481300" y="9755663"/>
          <a:ext cx="838200" cy="39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168565</xdr:rowOff>
    </xdr:from>
    <xdr:ext cx="534377" cy="259045"/>
    <xdr:sp macro="" textlink="">
      <xdr:nvSpPr>
        <xdr:cNvPr id="578" name="教育費平均値テキスト"/>
        <xdr:cNvSpPr txBox="1"/>
      </xdr:nvSpPr>
      <xdr:spPr>
        <a:xfrm>
          <a:off x="16370300" y="9426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145688</xdr:rowOff>
    </xdr:from>
    <xdr:to>
      <xdr:col>85</xdr:col>
      <xdr:colOff>177800</xdr:colOff>
      <xdr:row>56</xdr:row>
      <xdr:rowOff>75838</xdr:rowOff>
    </xdr:to>
    <xdr:sp macro="" textlink="">
      <xdr:nvSpPr>
        <xdr:cNvPr id="579" name="フローチャート: 判断 578"/>
        <xdr:cNvSpPr/>
      </xdr:nvSpPr>
      <xdr:spPr>
        <a:xfrm>
          <a:off x="16268700" y="957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102648</xdr:rowOff>
    </xdr:from>
    <xdr:to>
      <xdr:col>81</xdr:col>
      <xdr:colOff>50800</xdr:colOff>
      <xdr:row>57</xdr:row>
      <xdr:rowOff>22504</xdr:rowOff>
    </xdr:to>
    <xdr:cxnSp macro="">
      <xdr:nvCxnSpPr>
        <xdr:cNvPr id="580" name="直線コネクタ 579"/>
        <xdr:cNvCxnSpPr/>
      </xdr:nvCxnSpPr>
      <xdr:spPr>
        <a:xfrm>
          <a:off x="14592300" y="9703848"/>
          <a:ext cx="889000" cy="9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3766</xdr:rowOff>
    </xdr:from>
    <xdr:to>
      <xdr:col>81</xdr:col>
      <xdr:colOff>101600</xdr:colOff>
      <xdr:row>56</xdr:row>
      <xdr:rowOff>105366</xdr:rowOff>
    </xdr:to>
    <xdr:sp macro="" textlink="">
      <xdr:nvSpPr>
        <xdr:cNvPr id="581" name="フローチャート: 判断 580"/>
        <xdr:cNvSpPr/>
      </xdr:nvSpPr>
      <xdr:spPr>
        <a:xfrm>
          <a:off x="15430500" y="9604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121893</xdr:rowOff>
    </xdr:from>
    <xdr:ext cx="534377" cy="259045"/>
    <xdr:sp macro="" textlink="">
      <xdr:nvSpPr>
        <xdr:cNvPr id="582" name="テキスト ボックス 581"/>
        <xdr:cNvSpPr txBox="1"/>
      </xdr:nvSpPr>
      <xdr:spPr>
        <a:xfrm>
          <a:off x="15214111" y="938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102648</xdr:rowOff>
    </xdr:from>
    <xdr:to>
      <xdr:col>76</xdr:col>
      <xdr:colOff>114300</xdr:colOff>
      <xdr:row>57</xdr:row>
      <xdr:rowOff>46565</xdr:rowOff>
    </xdr:to>
    <xdr:cxnSp macro="">
      <xdr:nvCxnSpPr>
        <xdr:cNvPr id="583" name="直線コネクタ 582"/>
        <xdr:cNvCxnSpPr/>
      </xdr:nvCxnSpPr>
      <xdr:spPr>
        <a:xfrm flipV="1">
          <a:off x="13703300" y="9703848"/>
          <a:ext cx="889000" cy="115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138525</xdr:rowOff>
    </xdr:from>
    <xdr:to>
      <xdr:col>76</xdr:col>
      <xdr:colOff>165100</xdr:colOff>
      <xdr:row>56</xdr:row>
      <xdr:rowOff>68675</xdr:rowOff>
    </xdr:to>
    <xdr:sp macro="" textlink="">
      <xdr:nvSpPr>
        <xdr:cNvPr id="584" name="フローチャート: 判断 583"/>
        <xdr:cNvSpPr/>
      </xdr:nvSpPr>
      <xdr:spPr>
        <a:xfrm>
          <a:off x="14541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85202</xdr:rowOff>
    </xdr:from>
    <xdr:ext cx="534377" cy="259045"/>
    <xdr:sp macro="" textlink="">
      <xdr:nvSpPr>
        <xdr:cNvPr id="585" name="テキスト ボックス 584"/>
        <xdr:cNvSpPr txBox="1"/>
      </xdr:nvSpPr>
      <xdr:spPr>
        <a:xfrm>
          <a:off x="14325111" y="93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46565</xdr:rowOff>
    </xdr:from>
    <xdr:to>
      <xdr:col>71</xdr:col>
      <xdr:colOff>177800</xdr:colOff>
      <xdr:row>57</xdr:row>
      <xdr:rowOff>87903</xdr:rowOff>
    </xdr:to>
    <xdr:cxnSp macro="">
      <xdr:nvCxnSpPr>
        <xdr:cNvPr id="586" name="直線コネクタ 585"/>
        <xdr:cNvCxnSpPr/>
      </xdr:nvCxnSpPr>
      <xdr:spPr>
        <a:xfrm flipV="1">
          <a:off x="12814300" y="9819215"/>
          <a:ext cx="889000" cy="41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38856</xdr:rowOff>
    </xdr:from>
    <xdr:to>
      <xdr:col>72</xdr:col>
      <xdr:colOff>38100</xdr:colOff>
      <xdr:row>56</xdr:row>
      <xdr:rowOff>140456</xdr:rowOff>
    </xdr:to>
    <xdr:sp macro="" textlink="">
      <xdr:nvSpPr>
        <xdr:cNvPr id="587" name="フローチャート: 判断 586"/>
        <xdr:cNvSpPr/>
      </xdr:nvSpPr>
      <xdr:spPr>
        <a:xfrm>
          <a:off x="13652500" y="9640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156983</xdr:rowOff>
    </xdr:from>
    <xdr:ext cx="534377" cy="259045"/>
    <xdr:sp macro="" textlink="">
      <xdr:nvSpPr>
        <xdr:cNvPr id="588" name="テキスト ボックス 587"/>
        <xdr:cNvSpPr txBox="1"/>
      </xdr:nvSpPr>
      <xdr:spPr>
        <a:xfrm>
          <a:off x="13436111" y="941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127305</xdr:rowOff>
    </xdr:from>
    <xdr:to>
      <xdr:col>67</xdr:col>
      <xdr:colOff>101600</xdr:colOff>
      <xdr:row>57</xdr:row>
      <xdr:rowOff>57455</xdr:rowOff>
    </xdr:to>
    <xdr:sp macro="" textlink="">
      <xdr:nvSpPr>
        <xdr:cNvPr id="589" name="フローチャート: 判断 588"/>
        <xdr:cNvSpPr/>
      </xdr:nvSpPr>
      <xdr:spPr>
        <a:xfrm>
          <a:off x="12763500" y="972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73982</xdr:rowOff>
    </xdr:from>
    <xdr:ext cx="534377" cy="259045"/>
    <xdr:sp macro="" textlink="">
      <xdr:nvSpPr>
        <xdr:cNvPr id="590" name="テキスト ボックス 589"/>
        <xdr:cNvSpPr txBox="1"/>
      </xdr:nvSpPr>
      <xdr:spPr>
        <a:xfrm>
          <a:off x="12547111" y="950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103663</xdr:rowOff>
    </xdr:from>
    <xdr:to>
      <xdr:col>85</xdr:col>
      <xdr:colOff>177800</xdr:colOff>
      <xdr:row>57</xdr:row>
      <xdr:rowOff>33813</xdr:rowOff>
    </xdr:to>
    <xdr:sp macro="" textlink="">
      <xdr:nvSpPr>
        <xdr:cNvPr id="596" name="楕円 595"/>
        <xdr:cNvSpPr/>
      </xdr:nvSpPr>
      <xdr:spPr>
        <a:xfrm>
          <a:off x="16268700" y="970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82090</xdr:rowOff>
    </xdr:from>
    <xdr:ext cx="534377" cy="259045"/>
    <xdr:sp macro="" textlink="">
      <xdr:nvSpPr>
        <xdr:cNvPr id="597" name="教育費該当値テキスト"/>
        <xdr:cNvSpPr txBox="1"/>
      </xdr:nvSpPr>
      <xdr:spPr>
        <a:xfrm>
          <a:off x="16370300" y="968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143154</xdr:rowOff>
    </xdr:from>
    <xdr:to>
      <xdr:col>81</xdr:col>
      <xdr:colOff>101600</xdr:colOff>
      <xdr:row>57</xdr:row>
      <xdr:rowOff>73304</xdr:rowOff>
    </xdr:to>
    <xdr:sp macro="" textlink="">
      <xdr:nvSpPr>
        <xdr:cNvPr id="598" name="楕円 597"/>
        <xdr:cNvSpPr/>
      </xdr:nvSpPr>
      <xdr:spPr>
        <a:xfrm>
          <a:off x="15430500" y="974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64431</xdr:rowOff>
    </xdr:from>
    <xdr:ext cx="534377" cy="259045"/>
    <xdr:sp macro="" textlink="">
      <xdr:nvSpPr>
        <xdr:cNvPr id="599" name="テキスト ボックス 598"/>
        <xdr:cNvSpPr txBox="1"/>
      </xdr:nvSpPr>
      <xdr:spPr>
        <a:xfrm>
          <a:off x="15214111" y="983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51848</xdr:rowOff>
    </xdr:from>
    <xdr:to>
      <xdr:col>76</xdr:col>
      <xdr:colOff>165100</xdr:colOff>
      <xdr:row>56</xdr:row>
      <xdr:rowOff>153448</xdr:rowOff>
    </xdr:to>
    <xdr:sp macro="" textlink="">
      <xdr:nvSpPr>
        <xdr:cNvPr id="600" name="楕円 599"/>
        <xdr:cNvSpPr/>
      </xdr:nvSpPr>
      <xdr:spPr>
        <a:xfrm>
          <a:off x="14541500" y="965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144575</xdr:rowOff>
    </xdr:from>
    <xdr:ext cx="534377" cy="259045"/>
    <xdr:sp macro="" textlink="">
      <xdr:nvSpPr>
        <xdr:cNvPr id="601" name="テキスト ボックス 600"/>
        <xdr:cNvSpPr txBox="1"/>
      </xdr:nvSpPr>
      <xdr:spPr>
        <a:xfrm>
          <a:off x="14325111" y="9745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167215</xdr:rowOff>
    </xdr:from>
    <xdr:to>
      <xdr:col>72</xdr:col>
      <xdr:colOff>38100</xdr:colOff>
      <xdr:row>57</xdr:row>
      <xdr:rowOff>97365</xdr:rowOff>
    </xdr:to>
    <xdr:sp macro="" textlink="">
      <xdr:nvSpPr>
        <xdr:cNvPr id="602" name="楕円 601"/>
        <xdr:cNvSpPr/>
      </xdr:nvSpPr>
      <xdr:spPr>
        <a:xfrm>
          <a:off x="13652500" y="976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88492</xdr:rowOff>
    </xdr:from>
    <xdr:ext cx="534377" cy="259045"/>
    <xdr:sp macro="" textlink="">
      <xdr:nvSpPr>
        <xdr:cNvPr id="603" name="テキスト ボックス 602"/>
        <xdr:cNvSpPr txBox="1"/>
      </xdr:nvSpPr>
      <xdr:spPr>
        <a:xfrm>
          <a:off x="13436111" y="9861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37103</xdr:rowOff>
    </xdr:from>
    <xdr:to>
      <xdr:col>67</xdr:col>
      <xdr:colOff>101600</xdr:colOff>
      <xdr:row>57</xdr:row>
      <xdr:rowOff>138703</xdr:rowOff>
    </xdr:to>
    <xdr:sp macro="" textlink="">
      <xdr:nvSpPr>
        <xdr:cNvPr id="604" name="楕円 603"/>
        <xdr:cNvSpPr/>
      </xdr:nvSpPr>
      <xdr:spPr>
        <a:xfrm>
          <a:off x="12763500" y="9809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129830</xdr:rowOff>
    </xdr:from>
    <xdr:ext cx="534377" cy="259045"/>
    <xdr:sp macro="" textlink="">
      <xdr:nvSpPr>
        <xdr:cNvPr id="605" name="テキスト ボックス 604"/>
        <xdr:cNvSpPr txBox="1"/>
      </xdr:nvSpPr>
      <xdr:spPr>
        <a:xfrm>
          <a:off x="12547111" y="9902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19" name="テキスト ボックス 618"/>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21" name="テキスト ボックス 620"/>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3" name="テキスト ボックス 622"/>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5" name="テキスト ボックス 62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57785</xdr:rowOff>
    </xdr:from>
    <xdr:to>
      <xdr:col>85</xdr:col>
      <xdr:colOff>126364</xdr:colOff>
      <xdr:row>79</xdr:row>
      <xdr:rowOff>44450</xdr:rowOff>
    </xdr:to>
    <xdr:cxnSp macro="">
      <xdr:nvCxnSpPr>
        <xdr:cNvPr id="629" name="直線コネクタ 628"/>
        <xdr:cNvCxnSpPr/>
      </xdr:nvCxnSpPr>
      <xdr:spPr>
        <a:xfrm flipV="1">
          <a:off x="16317595" y="12059285"/>
          <a:ext cx="1269" cy="1529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4462</xdr:rowOff>
    </xdr:from>
    <xdr:ext cx="534377" cy="259045"/>
    <xdr:sp macro="" textlink="">
      <xdr:nvSpPr>
        <xdr:cNvPr id="632" name="災害復旧費最大値テキスト"/>
        <xdr:cNvSpPr txBox="1"/>
      </xdr:nvSpPr>
      <xdr:spPr>
        <a:xfrm>
          <a:off x="16370300" y="1183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12,045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57785</xdr:rowOff>
    </xdr:from>
    <xdr:to>
      <xdr:col>86</xdr:col>
      <xdr:colOff>25400</xdr:colOff>
      <xdr:row>70</xdr:row>
      <xdr:rowOff>57785</xdr:rowOff>
    </xdr:to>
    <xdr:cxnSp macro="">
      <xdr:nvCxnSpPr>
        <xdr:cNvPr id="633" name="直線コネクタ 632"/>
        <xdr:cNvCxnSpPr/>
      </xdr:nvCxnSpPr>
      <xdr:spPr>
        <a:xfrm>
          <a:off x="16230600" y="1205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4" name="直線コネクタ 633"/>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89933</xdr:rowOff>
    </xdr:from>
    <xdr:ext cx="378565" cy="259045"/>
    <xdr:sp macro="" textlink="">
      <xdr:nvSpPr>
        <xdr:cNvPr id="635" name="災害復旧費平均値テキスト"/>
        <xdr:cNvSpPr txBox="1"/>
      </xdr:nvSpPr>
      <xdr:spPr>
        <a:xfrm>
          <a:off x="16370300" y="132915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67056</xdr:rowOff>
    </xdr:from>
    <xdr:to>
      <xdr:col>85</xdr:col>
      <xdr:colOff>177800</xdr:colOff>
      <xdr:row>78</xdr:row>
      <xdr:rowOff>168656</xdr:rowOff>
    </xdr:to>
    <xdr:sp macro="" textlink="">
      <xdr:nvSpPr>
        <xdr:cNvPr id="636" name="フローチャート: 判断 635"/>
        <xdr:cNvSpPr/>
      </xdr:nvSpPr>
      <xdr:spPr>
        <a:xfrm>
          <a:off x="16268700" y="1344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43942</xdr:rowOff>
    </xdr:from>
    <xdr:to>
      <xdr:col>81</xdr:col>
      <xdr:colOff>50800</xdr:colOff>
      <xdr:row>79</xdr:row>
      <xdr:rowOff>44450</xdr:rowOff>
    </xdr:to>
    <xdr:cxnSp macro="">
      <xdr:nvCxnSpPr>
        <xdr:cNvPr id="637" name="直線コネクタ 636"/>
        <xdr:cNvCxnSpPr/>
      </xdr:nvCxnSpPr>
      <xdr:spPr>
        <a:xfrm>
          <a:off x="14592300" y="13588492"/>
          <a:ext cx="8890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165608</xdr:rowOff>
    </xdr:from>
    <xdr:to>
      <xdr:col>81</xdr:col>
      <xdr:colOff>101600</xdr:colOff>
      <xdr:row>78</xdr:row>
      <xdr:rowOff>95758</xdr:rowOff>
    </xdr:to>
    <xdr:sp macro="" textlink="">
      <xdr:nvSpPr>
        <xdr:cNvPr id="638" name="フローチャート: 判断 637"/>
        <xdr:cNvSpPr/>
      </xdr:nvSpPr>
      <xdr:spPr>
        <a:xfrm>
          <a:off x="15430500" y="13367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112285</xdr:rowOff>
    </xdr:from>
    <xdr:ext cx="469744" cy="259045"/>
    <xdr:sp macro="" textlink="">
      <xdr:nvSpPr>
        <xdr:cNvPr id="639" name="テキスト ボックス 638"/>
        <xdr:cNvSpPr txBox="1"/>
      </xdr:nvSpPr>
      <xdr:spPr>
        <a:xfrm>
          <a:off x="15246428" y="13142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17780</xdr:rowOff>
    </xdr:from>
    <xdr:to>
      <xdr:col>76</xdr:col>
      <xdr:colOff>114300</xdr:colOff>
      <xdr:row>79</xdr:row>
      <xdr:rowOff>43942</xdr:rowOff>
    </xdr:to>
    <xdr:cxnSp macro="">
      <xdr:nvCxnSpPr>
        <xdr:cNvPr id="640" name="直線コネクタ 639"/>
        <xdr:cNvCxnSpPr/>
      </xdr:nvCxnSpPr>
      <xdr:spPr>
        <a:xfrm>
          <a:off x="13703300" y="13562330"/>
          <a:ext cx="889000" cy="26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127254</xdr:rowOff>
    </xdr:from>
    <xdr:to>
      <xdr:col>76</xdr:col>
      <xdr:colOff>165100</xdr:colOff>
      <xdr:row>77</xdr:row>
      <xdr:rowOff>57404</xdr:rowOff>
    </xdr:to>
    <xdr:sp macro="" textlink="">
      <xdr:nvSpPr>
        <xdr:cNvPr id="641" name="フローチャート: 判断 640"/>
        <xdr:cNvSpPr/>
      </xdr:nvSpPr>
      <xdr:spPr>
        <a:xfrm>
          <a:off x="14541500" y="13157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73931</xdr:rowOff>
    </xdr:from>
    <xdr:ext cx="469744" cy="259045"/>
    <xdr:sp macro="" textlink="">
      <xdr:nvSpPr>
        <xdr:cNvPr id="642" name="テキスト ボックス 641"/>
        <xdr:cNvSpPr txBox="1"/>
      </xdr:nvSpPr>
      <xdr:spPr>
        <a:xfrm>
          <a:off x="14357428" y="12932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17780</xdr:rowOff>
    </xdr:from>
    <xdr:to>
      <xdr:col>71</xdr:col>
      <xdr:colOff>177800</xdr:colOff>
      <xdr:row>79</xdr:row>
      <xdr:rowOff>38863</xdr:rowOff>
    </xdr:to>
    <xdr:cxnSp macro="">
      <xdr:nvCxnSpPr>
        <xdr:cNvPr id="643" name="直線コネクタ 642"/>
        <xdr:cNvCxnSpPr/>
      </xdr:nvCxnSpPr>
      <xdr:spPr>
        <a:xfrm flipV="1">
          <a:off x="12814300" y="13562330"/>
          <a:ext cx="889000" cy="2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9017</xdr:rowOff>
    </xdr:from>
    <xdr:to>
      <xdr:col>72</xdr:col>
      <xdr:colOff>38100</xdr:colOff>
      <xdr:row>77</xdr:row>
      <xdr:rowOff>110617</xdr:rowOff>
    </xdr:to>
    <xdr:sp macro="" textlink="">
      <xdr:nvSpPr>
        <xdr:cNvPr id="644" name="フローチャート: 判断 643"/>
        <xdr:cNvSpPr/>
      </xdr:nvSpPr>
      <xdr:spPr>
        <a:xfrm>
          <a:off x="13652500" y="1321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127144</xdr:rowOff>
    </xdr:from>
    <xdr:ext cx="469744" cy="259045"/>
    <xdr:sp macro="" textlink="">
      <xdr:nvSpPr>
        <xdr:cNvPr id="645" name="テキスト ボックス 644"/>
        <xdr:cNvSpPr txBox="1"/>
      </xdr:nvSpPr>
      <xdr:spPr>
        <a:xfrm>
          <a:off x="13468428" y="12985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64263</xdr:rowOff>
    </xdr:from>
    <xdr:to>
      <xdr:col>67</xdr:col>
      <xdr:colOff>101600</xdr:colOff>
      <xdr:row>77</xdr:row>
      <xdr:rowOff>165863</xdr:rowOff>
    </xdr:to>
    <xdr:sp macro="" textlink="">
      <xdr:nvSpPr>
        <xdr:cNvPr id="646" name="フローチャート: 判断 645"/>
        <xdr:cNvSpPr/>
      </xdr:nvSpPr>
      <xdr:spPr>
        <a:xfrm>
          <a:off x="12763500" y="1326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10940</xdr:rowOff>
    </xdr:from>
    <xdr:ext cx="469744" cy="259045"/>
    <xdr:sp macro="" textlink="">
      <xdr:nvSpPr>
        <xdr:cNvPr id="647" name="テキスト ボックス 646"/>
        <xdr:cNvSpPr txBox="1"/>
      </xdr:nvSpPr>
      <xdr:spPr>
        <a:xfrm>
          <a:off x="12579428" y="1304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3" name="楕円 652"/>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4"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5" name="楕円 654"/>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6" name="テキスト ボックス 655"/>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164592</xdr:rowOff>
    </xdr:from>
    <xdr:to>
      <xdr:col>76</xdr:col>
      <xdr:colOff>165100</xdr:colOff>
      <xdr:row>79</xdr:row>
      <xdr:rowOff>94742</xdr:rowOff>
    </xdr:to>
    <xdr:sp macro="" textlink="">
      <xdr:nvSpPr>
        <xdr:cNvPr id="657" name="楕円 656"/>
        <xdr:cNvSpPr/>
      </xdr:nvSpPr>
      <xdr:spPr>
        <a:xfrm>
          <a:off x="14541500" y="1353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85869</xdr:rowOff>
    </xdr:from>
    <xdr:ext cx="249299" cy="259045"/>
    <xdr:sp macro="" textlink="">
      <xdr:nvSpPr>
        <xdr:cNvPr id="658" name="テキスト ボックス 657"/>
        <xdr:cNvSpPr txBox="1"/>
      </xdr:nvSpPr>
      <xdr:spPr>
        <a:xfrm>
          <a:off x="14467650" y="136304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138430</xdr:rowOff>
    </xdr:from>
    <xdr:to>
      <xdr:col>72</xdr:col>
      <xdr:colOff>38100</xdr:colOff>
      <xdr:row>79</xdr:row>
      <xdr:rowOff>68580</xdr:rowOff>
    </xdr:to>
    <xdr:sp macro="" textlink="">
      <xdr:nvSpPr>
        <xdr:cNvPr id="659" name="楕円 658"/>
        <xdr:cNvSpPr/>
      </xdr:nvSpPr>
      <xdr:spPr>
        <a:xfrm>
          <a:off x="13652500" y="1351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59707</xdr:rowOff>
    </xdr:from>
    <xdr:ext cx="378565" cy="259045"/>
    <xdr:sp macro="" textlink="">
      <xdr:nvSpPr>
        <xdr:cNvPr id="660" name="テキスト ボックス 659"/>
        <xdr:cNvSpPr txBox="1"/>
      </xdr:nvSpPr>
      <xdr:spPr>
        <a:xfrm>
          <a:off x="13514017" y="13604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159513</xdr:rowOff>
    </xdr:from>
    <xdr:to>
      <xdr:col>67</xdr:col>
      <xdr:colOff>101600</xdr:colOff>
      <xdr:row>79</xdr:row>
      <xdr:rowOff>89663</xdr:rowOff>
    </xdr:to>
    <xdr:sp macro="" textlink="">
      <xdr:nvSpPr>
        <xdr:cNvPr id="661" name="楕円 660"/>
        <xdr:cNvSpPr/>
      </xdr:nvSpPr>
      <xdr:spPr>
        <a:xfrm>
          <a:off x="12763500" y="13532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80790</xdr:rowOff>
    </xdr:from>
    <xdr:ext cx="313932" cy="259045"/>
    <xdr:sp macro="" textlink="">
      <xdr:nvSpPr>
        <xdr:cNvPr id="662" name="テキスト ボックス 661"/>
        <xdr:cNvSpPr txBox="1"/>
      </xdr:nvSpPr>
      <xdr:spPr>
        <a:xfrm>
          <a:off x="12657333" y="136253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3" name="テキスト ボックス 672"/>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4" name="直線コネクタ 67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5" name="テキスト ボックス 674"/>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6" name="直線コネクタ 67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7" name="テキスト ボックス 67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8" name="直線コネクタ 67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9" name="テキスト ボックス 67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0" name="直線コネクタ 67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1" name="テキスト ボックス 68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2" name="直線コネクタ 68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3" name="テキスト ボックス 682"/>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4" name="直線コネクタ 68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5" name="テキスト ボックス 684"/>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7" name="テキスト ボックス 68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108153</xdr:rowOff>
    </xdr:from>
    <xdr:to>
      <xdr:col>85</xdr:col>
      <xdr:colOff>126364</xdr:colOff>
      <xdr:row>98</xdr:row>
      <xdr:rowOff>38398</xdr:rowOff>
    </xdr:to>
    <xdr:cxnSp macro="">
      <xdr:nvCxnSpPr>
        <xdr:cNvPr id="689" name="直線コネクタ 688"/>
        <xdr:cNvCxnSpPr/>
      </xdr:nvCxnSpPr>
      <xdr:spPr>
        <a:xfrm flipV="1">
          <a:off x="16317595" y="15367203"/>
          <a:ext cx="1269" cy="1473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42225</xdr:rowOff>
    </xdr:from>
    <xdr:ext cx="534377" cy="259045"/>
    <xdr:sp macro="" textlink="">
      <xdr:nvSpPr>
        <xdr:cNvPr id="690" name="公債費最小値テキスト"/>
        <xdr:cNvSpPr txBox="1"/>
      </xdr:nvSpPr>
      <xdr:spPr>
        <a:xfrm>
          <a:off x="16370300" y="1684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38398</xdr:rowOff>
    </xdr:from>
    <xdr:to>
      <xdr:col>86</xdr:col>
      <xdr:colOff>25400</xdr:colOff>
      <xdr:row>98</xdr:row>
      <xdr:rowOff>38398</xdr:rowOff>
    </xdr:to>
    <xdr:cxnSp macro="">
      <xdr:nvCxnSpPr>
        <xdr:cNvPr id="691" name="直線コネクタ 690"/>
        <xdr:cNvCxnSpPr/>
      </xdr:nvCxnSpPr>
      <xdr:spPr>
        <a:xfrm>
          <a:off x="16230600" y="1684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54830</xdr:rowOff>
    </xdr:from>
    <xdr:ext cx="534377" cy="259045"/>
    <xdr:sp macro="" textlink="">
      <xdr:nvSpPr>
        <xdr:cNvPr id="692" name="公債費最大値テキスト"/>
        <xdr:cNvSpPr txBox="1"/>
      </xdr:nvSpPr>
      <xdr:spPr>
        <a:xfrm>
          <a:off x="16370300" y="1514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62,216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108153</xdr:rowOff>
    </xdr:from>
    <xdr:to>
      <xdr:col>86</xdr:col>
      <xdr:colOff>25400</xdr:colOff>
      <xdr:row>89</xdr:row>
      <xdr:rowOff>108153</xdr:rowOff>
    </xdr:to>
    <xdr:cxnSp macro="">
      <xdr:nvCxnSpPr>
        <xdr:cNvPr id="693" name="直線コネクタ 692"/>
        <xdr:cNvCxnSpPr/>
      </xdr:nvCxnSpPr>
      <xdr:spPr>
        <a:xfrm>
          <a:off x="16230600" y="15367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6296</xdr:rowOff>
    </xdr:from>
    <xdr:to>
      <xdr:col>85</xdr:col>
      <xdr:colOff>127000</xdr:colOff>
      <xdr:row>94</xdr:row>
      <xdr:rowOff>16714</xdr:rowOff>
    </xdr:to>
    <xdr:cxnSp macro="">
      <xdr:nvCxnSpPr>
        <xdr:cNvPr id="694" name="直線コネクタ 693"/>
        <xdr:cNvCxnSpPr/>
      </xdr:nvCxnSpPr>
      <xdr:spPr>
        <a:xfrm>
          <a:off x="15481300" y="16122596"/>
          <a:ext cx="838200" cy="10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153607</xdr:rowOff>
    </xdr:from>
    <xdr:ext cx="534377" cy="259045"/>
    <xdr:sp macro="" textlink="">
      <xdr:nvSpPr>
        <xdr:cNvPr id="695" name="公債費平均値テキスト"/>
        <xdr:cNvSpPr txBox="1"/>
      </xdr:nvSpPr>
      <xdr:spPr>
        <a:xfrm>
          <a:off x="16370300" y="16098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3730</xdr:rowOff>
    </xdr:from>
    <xdr:to>
      <xdr:col>85</xdr:col>
      <xdr:colOff>177800</xdr:colOff>
      <xdr:row>94</xdr:row>
      <xdr:rowOff>105330</xdr:rowOff>
    </xdr:to>
    <xdr:sp macro="" textlink="">
      <xdr:nvSpPr>
        <xdr:cNvPr id="696" name="フローチャート: 判断 695"/>
        <xdr:cNvSpPr/>
      </xdr:nvSpPr>
      <xdr:spPr>
        <a:xfrm>
          <a:off x="16268700" y="1612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6296</xdr:rowOff>
    </xdr:from>
    <xdr:to>
      <xdr:col>81</xdr:col>
      <xdr:colOff>50800</xdr:colOff>
      <xdr:row>94</xdr:row>
      <xdr:rowOff>83497</xdr:rowOff>
    </xdr:to>
    <xdr:cxnSp macro="">
      <xdr:nvCxnSpPr>
        <xdr:cNvPr id="697" name="直線コネクタ 696"/>
        <xdr:cNvCxnSpPr/>
      </xdr:nvCxnSpPr>
      <xdr:spPr>
        <a:xfrm flipV="1">
          <a:off x="14592300" y="16122596"/>
          <a:ext cx="889000" cy="7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8727</xdr:rowOff>
    </xdr:from>
    <xdr:to>
      <xdr:col>81</xdr:col>
      <xdr:colOff>101600</xdr:colOff>
      <xdr:row>94</xdr:row>
      <xdr:rowOff>110327</xdr:rowOff>
    </xdr:to>
    <xdr:sp macro="" textlink="">
      <xdr:nvSpPr>
        <xdr:cNvPr id="698" name="フローチャート: 判断 697"/>
        <xdr:cNvSpPr/>
      </xdr:nvSpPr>
      <xdr:spPr>
        <a:xfrm>
          <a:off x="15430500" y="16125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101454</xdr:rowOff>
    </xdr:from>
    <xdr:ext cx="534377" cy="259045"/>
    <xdr:sp macro="" textlink="">
      <xdr:nvSpPr>
        <xdr:cNvPr id="699" name="テキスト ボックス 698"/>
        <xdr:cNvSpPr txBox="1"/>
      </xdr:nvSpPr>
      <xdr:spPr>
        <a:xfrm>
          <a:off x="15214111" y="1621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83497</xdr:rowOff>
    </xdr:from>
    <xdr:to>
      <xdr:col>76</xdr:col>
      <xdr:colOff>114300</xdr:colOff>
      <xdr:row>94</xdr:row>
      <xdr:rowOff>99302</xdr:rowOff>
    </xdr:to>
    <xdr:cxnSp macro="">
      <xdr:nvCxnSpPr>
        <xdr:cNvPr id="700" name="直線コネクタ 699"/>
        <xdr:cNvCxnSpPr/>
      </xdr:nvCxnSpPr>
      <xdr:spPr>
        <a:xfrm flipV="1">
          <a:off x="13703300" y="16199797"/>
          <a:ext cx="889000" cy="15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32338</xdr:rowOff>
    </xdr:from>
    <xdr:to>
      <xdr:col>76</xdr:col>
      <xdr:colOff>165100</xdr:colOff>
      <xdr:row>94</xdr:row>
      <xdr:rowOff>133938</xdr:rowOff>
    </xdr:to>
    <xdr:sp macro="" textlink="">
      <xdr:nvSpPr>
        <xdr:cNvPr id="701" name="フローチャート: 判断 700"/>
        <xdr:cNvSpPr/>
      </xdr:nvSpPr>
      <xdr:spPr>
        <a:xfrm>
          <a:off x="14541500" y="16148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150465</xdr:rowOff>
    </xdr:from>
    <xdr:ext cx="534377" cy="259045"/>
    <xdr:sp macro="" textlink="">
      <xdr:nvSpPr>
        <xdr:cNvPr id="702" name="テキスト ボックス 701"/>
        <xdr:cNvSpPr txBox="1"/>
      </xdr:nvSpPr>
      <xdr:spPr>
        <a:xfrm>
          <a:off x="14325111" y="15923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99302</xdr:rowOff>
    </xdr:from>
    <xdr:to>
      <xdr:col>71</xdr:col>
      <xdr:colOff>177800</xdr:colOff>
      <xdr:row>94</xdr:row>
      <xdr:rowOff>137610</xdr:rowOff>
    </xdr:to>
    <xdr:cxnSp macro="">
      <xdr:nvCxnSpPr>
        <xdr:cNvPr id="703" name="直線コネクタ 702"/>
        <xdr:cNvCxnSpPr/>
      </xdr:nvCxnSpPr>
      <xdr:spPr>
        <a:xfrm flipV="1">
          <a:off x="12814300" y="16215602"/>
          <a:ext cx="889000" cy="3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10131</xdr:rowOff>
    </xdr:from>
    <xdr:to>
      <xdr:col>72</xdr:col>
      <xdr:colOff>38100</xdr:colOff>
      <xdr:row>94</xdr:row>
      <xdr:rowOff>111731</xdr:rowOff>
    </xdr:to>
    <xdr:sp macro="" textlink="">
      <xdr:nvSpPr>
        <xdr:cNvPr id="704" name="フローチャート: 判断 703"/>
        <xdr:cNvSpPr/>
      </xdr:nvSpPr>
      <xdr:spPr>
        <a:xfrm>
          <a:off x="13652500" y="1612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128258</xdr:rowOff>
    </xdr:from>
    <xdr:ext cx="534377" cy="259045"/>
    <xdr:sp macro="" textlink="">
      <xdr:nvSpPr>
        <xdr:cNvPr id="705" name="テキスト ボックス 704"/>
        <xdr:cNvSpPr txBox="1"/>
      </xdr:nvSpPr>
      <xdr:spPr>
        <a:xfrm>
          <a:off x="13436111" y="1590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162085</xdr:rowOff>
    </xdr:from>
    <xdr:to>
      <xdr:col>67</xdr:col>
      <xdr:colOff>101600</xdr:colOff>
      <xdr:row>94</xdr:row>
      <xdr:rowOff>92235</xdr:rowOff>
    </xdr:to>
    <xdr:sp macro="" textlink="">
      <xdr:nvSpPr>
        <xdr:cNvPr id="706" name="フローチャート: 判断 705"/>
        <xdr:cNvSpPr/>
      </xdr:nvSpPr>
      <xdr:spPr>
        <a:xfrm>
          <a:off x="12763500" y="1610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108762</xdr:rowOff>
    </xdr:from>
    <xdr:ext cx="534377" cy="259045"/>
    <xdr:sp macro="" textlink="">
      <xdr:nvSpPr>
        <xdr:cNvPr id="707" name="テキスト ボックス 706"/>
        <xdr:cNvSpPr txBox="1"/>
      </xdr:nvSpPr>
      <xdr:spPr>
        <a:xfrm>
          <a:off x="12547111" y="15882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137364</xdr:rowOff>
    </xdr:from>
    <xdr:to>
      <xdr:col>85</xdr:col>
      <xdr:colOff>177800</xdr:colOff>
      <xdr:row>94</xdr:row>
      <xdr:rowOff>67514</xdr:rowOff>
    </xdr:to>
    <xdr:sp macro="" textlink="">
      <xdr:nvSpPr>
        <xdr:cNvPr id="713" name="楕円 712"/>
        <xdr:cNvSpPr/>
      </xdr:nvSpPr>
      <xdr:spPr>
        <a:xfrm>
          <a:off x="16268700" y="1608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160241</xdr:rowOff>
    </xdr:from>
    <xdr:ext cx="534377" cy="259045"/>
    <xdr:sp macro="" textlink="">
      <xdr:nvSpPr>
        <xdr:cNvPr id="714" name="公債費該当値テキスト"/>
        <xdr:cNvSpPr txBox="1"/>
      </xdr:nvSpPr>
      <xdr:spPr>
        <a:xfrm>
          <a:off x="16370300" y="15933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126946</xdr:rowOff>
    </xdr:from>
    <xdr:to>
      <xdr:col>81</xdr:col>
      <xdr:colOff>101600</xdr:colOff>
      <xdr:row>94</xdr:row>
      <xdr:rowOff>57096</xdr:rowOff>
    </xdr:to>
    <xdr:sp macro="" textlink="">
      <xdr:nvSpPr>
        <xdr:cNvPr id="715" name="楕円 714"/>
        <xdr:cNvSpPr/>
      </xdr:nvSpPr>
      <xdr:spPr>
        <a:xfrm>
          <a:off x="15430500" y="1607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73623</xdr:rowOff>
    </xdr:from>
    <xdr:ext cx="534377" cy="259045"/>
    <xdr:sp macro="" textlink="">
      <xdr:nvSpPr>
        <xdr:cNvPr id="716" name="テキスト ボックス 715"/>
        <xdr:cNvSpPr txBox="1"/>
      </xdr:nvSpPr>
      <xdr:spPr>
        <a:xfrm>
          <a:off x="15214111" y="1584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32697</xdr:rowOff>
    </xdr:from>
    <xdr:to>
      <xdr:col>76</xdr:col>
      <xdr:colOff>165100</xdr:colOff>
      <xdr:row>94</xdr:row>
      <xdr:rowOff>134297</xdr:rowOff>
    </xdr:to>
    <xdr:sp macro="" textlink="">
      <xdr:nvSpPr>
        <xdr:cNvPr id="717" name="楕円 716"/>
        <xdr:cNvSpPr/>
      </xdr:nvSpPr>
      <xdr:spPr>
        <a:xfrm>
          <a:off x="14541500" y="1614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125424</xdr:rowOff>
    </xdr:from>
    <xdr:ext cx="534377" cy="259045"/>
    <xdr:sp macro="" textlink="">
      <xdr:nvSpPr>
        <xdr:cNvPr id="718" name="テキスト ボックス 717"/>
        <xdr:cNvSpPr txBox="1"/>
      </xdr:nvSpPr>
      <xdr:spPr>
        <a:xfrm>
          <a:off x="14325111" y="16241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48502</xdr:rowOff>
    </xdr:from>
    <xdr:to>
      <xdr:col>72</xdr:col>
      <xdr:colOff>38100</xdr:colOff>
      <xdr:row>94</xdr:row>
      <xdr:rowOff>150102</xdr:rowOff>
    </xdr:to>
    <xdr:sp macro="" textlink="">
      <xdr:nvSpPr>
        <xdr:cNvPr id="719" name="楕円 718"/>
        <xdr:cNvSpPr/>
      </xdr:nvSpPr>
      <xdr:spPr>
        <a:xfrm>
          <a:off x="13652500" y="16164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141229</xdr:rowOff>
    </xdr:from>
    <xdr:ext cx="534377" cy="259045"/>
    <xdr:sp macro="" textlink="">
      <xdr:nvSpPr>
        <xdr:cNvPr id="720" name="テキスト ボックス 719"/>
        <xdr:cNvSpPr txBox="1"/>
      </xdr:nvSpPr>
      <xdr:spPr>
        <a:xfrm>
          <a:off x="13436111" y="16257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86810</xdr:rowOff>
    </xdr:from>
    <xdr:to>
      <xdr:col>67</xdr:col>
      <xdr:colOff>101600</xdr:colOff>
      <xdr:row>95</xdr:row>
      <xdr:rowOff>16960</xdr:rowOff>
    </xdr:to>
    <xdr:sp macro="" textlink="">
      <xdr:nvSpPr>
        <xdr:cNvPr id="721" name="楕円 720"/>
        <xdr:cNvSpPr/>
      </xdr:nvSpPr>
      <xdr:spPr>
        <a:xfrm>
          <a:off x="12763500" y="162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8087</xdr:rowOff>
    </xdr:from>
    <xdr:ext cx="534377" cy="259045"/>
    <xdr:sp macro="" textlink="">
      <xdr:nvSpPr>
        <xdr:cNvPr id="722" name="テキスト ボックス 721"/>
        <xdr:cNvSpPr txBox="1"/>
      </xdr:nvSpPr>
      <xdr:spPr>
        <a:xfrm>
          <a:off x="12547111" y="1629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6" name="テキスト ボックス 735"/>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8" name="テキスト ボックス 73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40" name="テキスト ボックス 73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2" name="テキスト ボックス 74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52756</xdr:rowOff>
    </xdr:from>
    <xdr:to>
      <xdr:col>116</xdr:col>
      <xdr:colOff>62864</xdr:colOff>
      <xdr:row>39</xdr:row>
      <xdr:rowOff>44450</xdr:rowOff>
    </xdr:to>
    <xdr:cxnSp macro="">
      <xdr:nvCxnSpPr>
        <xdr:cNvPr id="746" name="直線コネクタ 745"/>
        <xdr:cNvCxnSpPr/>
      </xdr:nvCxnSpPr>
      <xdr:spPr>
        <a:xfrm flipV="1">
          <a:off x="22159595" y="5367706"/>
          <a:ext cx="1269" cy="1363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60482</xdr:rowOff>
    </xdr:from>
    <xdr:ext cx="249299" cy="259045"/>
    <xdr:sp macro="" textlink="">
      <xdr:nvSpPr>
        <xdr:cNvPr id="747" name="諸支出金最小値テキスト"/>
        <xdr:cNvSpPr txBox="1"/>
      </xdr:nvSpPr>
      <xdr:spPr>
        <a:xfrm>
          <a:off x="22212300" y="67470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170883</xdr:rowOff>
    </xdr:from>
    <xdr:ext cx="534377" cy="259045"/>
    <xdr:sp macro="" textlink="">
      <xdr:nvSpPr>
        <xdr:cNvPr id="749" name="諸支出金最大値テキスト"/>
        <xdr:cNvSpPr txBox="1"/>
      </xdr:nvSpPr>
      <xdr:spPr>
        <a:xfrm>
          <a:off x="22212300" y="5142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35,782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52756</xdr:rowOff>
    </xdr:from>
    <xdr:to>
      <xdr:col>116</xdr:col>
      <xdr:colOff>152400</xdr:colOff>
      <xdr:row>31</xdr:row>
      <xdr:rowOff>52756</xdr:rowOff>
    </xdr:to>
    <xdr:cxnSp macro="">
      <xdr:nvCxnSpPr>
        <xdr:cNvPr id="750" name="直線コネクタ 749"/>
        <xdr:cNvCxnSpPr/>
      </xdr:nvCxnSpPr>
      <xdr:spPr>
        <a:xfrm>
          <a:off x="22072600" y="5367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1" name="直線コネクタ 75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149382</xdr:rowOff>
    </xdr:from>
    <xdr:ext cx="469744" cy="259045"/>
    <xdr:sp macro="" textlink="">
      <xdr:nvSpPr>
        <xdr:cNvPr id="752" name="諸支出金平均値テキスト"/>
        <xdr:cNvSpPr txBox="1"/>
      </xdr:nvSpPr>
      <xdr:spPr>
        <a:xfrm>
          <a:off x="22212300" y="64930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126505</xdr:rowOff>
    </xdr:from>
    <xdr:to>
      <xdr:col>116</xdr:col>
      <xdr:colOff>114300</xdr:colOff>
      <xdr:row>39</xdr:row>
      <xdr:rowOff>56655</xdr:rowOff>
    </xdr:to>
    <xdr:sp macro="" textlink="">
      <xdr:nvSpPr>
        <xdr:cNvPr id="753" name="フローチャート: 判断 752"/>
        <xdr:cNvSpPr/>
      </xdr:nvSpPr>
      <xdr:spPr>
        <a:xfrm>
          <a:off x="22110700" y="664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4" name="直線コネクタ 75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154089</xdr:rowOff>
    </xdr:from>
    <xdr:to>
      <xdr:col>112</xdr:col>
      <xdr:colOff>38100</xdr:colOff>
      <xdr:row>39</xdr:row>
      <xdr:rowOff>84239</xdr:rowOff>
    </xdr:to>
    <xdr:sp macro="" textlink="">
      <xdr:nvSpPr>
        <xdr:cNvPr id="755" name="フローチャート: 判断 754"/>
        <xdr:cNvSpPr/>
      </xdr:nvSpPr>
      <xdr:spPr>
        <a:xfrm>
          <a:off x="21272500" y="666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100766</xdr:rowOff>
    </xdr:from>
    <xdr:ext cx="378565" cy="259045"/>
    <xdr:sp macro="" textlink="">
      <xdr:nvSpPr>
        <xdr:cNvPr id="756" name="テキスト ボックス 755"/>
        <xdr:cNvSpPr txBox="1"/>
      </xdr:nvSpPr>
      <xdr:spPr>
        <a:xfrm>
          <a:off x="21134017" y="64444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7" name="直線コネクタ 75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154356</xdr:rowOff>
    </xdr:from>
    <xdr:to>
      <xdr:col>107</xdr:col>
      <xdr:colOff>101600</xdr:colOff>
      <xdr:row>39</xdr:row>
      <xdr:rowOff>84506</xdr:rowOff>
    </xdr:to>
    <xdr:sp macro="" textlink="">
      <xdr:nvSpPr>
        <xdr:cNvPr id="758" name="フローチャート: 判断 757"/>
        <xdr:cNvSpPr/>
      </xdr:nvSpPr>
      <xdr:spPr>
        <a:xfrm>
          <a:off x="20383500" y="66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101033</xdr:rowOff>
    </xdr:from>
    <xdr:ext cx="378565" cy="259045"/>
    <xdr:sp macro="" textlink="">
      <xdr:nvSpPr>
        <xdr:cNvPr id="759" name="テキスト ボックス 758"/>
        <xdr:cNvSpPr txBox="1"/>
      </xdr:nvSpPr>
      <xdr:spPr>
        <a:xfrm>
          <a:off x="20245017" y="6444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0" name="直線コネクタ 75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156756</xdr:rowOff>
    </xdr:from>
    <xdr:to>
      <xdr:col>102</xdr:col>
      <xdr:colOff>165100</xdr:colOff>
      <xdr:row>39</xdr:row>
      <xdr:rowOff>86906</xdr:rowOff>
    </xdr:to>
    <xdr:sp macro="" textlink="">
      <xdr:nvSpPr>
        <xdr:cNvPr id="761" name="フローチャート: 判断 760"/>
        <xdr:cNvSpPr/>
      </xdr:nvSpPr>
      <xdr:spPr>
        <a:xfrm>
          <a:off x="19494500" y="6671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103433</xdr:rowOff>
    </xdr:from>
    <xdr:ext cx="378565" cy="259045"/>
    <xdr:sp macro="" textlink="">
      <xdr:nvSpPr>
        <xdr:cNvPr id="762" name="テキスト ボックス 761"/>
        <xdr:cNvSpPr txBox="1"/>
      </xdr:nvSpPr>
      <xdr:spPr>
        <a:xfrm>
          <a:off x="19356017" y="6447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153975</xdr:rowOff>
    </xdr:from>
    <xdr:to>
      <xdr:col>98</xdr:col>
      <xdr:colOff>38100</xdr:colOff>
      <xdr:row>39</xdr:row>
      <xdr:rowOff>84125</xdr:rowOff>
    </xdr:to>
    <xdr:sp macro="" textlink="">
      <xdr:nvSpPr>
        <xdr:cNvPr id="763" name="フローチャート: 判断 762"/>
        <xdr:cNvSpPr/>
      </xdr:nvSpPr>
      <xdr:spPr>
        <a:xfrm>
          <a:off x="18605500" y="66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100652</xdr:rowOff>
    </xdr:from>
    <xdr:ext cx="378565" cy="259045"/>
    <xdr:sp macro="" textlink="">
      <xdr:nvSpPr>
        <xdr:cNvPr id="764" name="テキスト ボックス 763"/>
        <xdr:cNvSpPr txBox="1"/>
      </xdr:nvSpPr>
      <xdr:spPr>
        <a:xfrm>
          <a:off x="18467017" y="6444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0" name="楕円 76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104932</xdr:rowOff>
    </xdr:from>
    <xdr:ext cx="249299" cy="259045"/>
    <xdr:sp macro="" textlink="">
      <xdr:nvSpPr>
        <xdr:cNvPr id="771" name="諸支出金該当値テキスト"/>
        <xdr:cNvSpPr txBox="1"/>
      </xdr:nvSpPr>
      <xdr:spPr>
        <a:xfrm>
          <a:off x="22212300" y="66200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2" name="楕円 77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3" name="テキスト ボックス 772"/>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4" name="楕円 77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5" name="テキスト ボックス 774"/>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6" name="楕円 77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7" name="テキスト ボックス 776"/>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8" name="楕円 77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9" name="テキスト ボックス 778"/>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600">
              <a:latin typeface="ＭＳ Ｐゴシック" panose="020B0600070205080204" pitchFamily="50" charset="-128"/>
              <a:ea typeface="ＭＳ Ｐゴシック" panose="020B0600070205080204" pitchFamily="50" charset="-128"/>
            </a:rPr>
            <a:t>目的別歳出決算額の住民一人当たりのコストでは、民生費が最も大きく</a:t>
          </a:r>
          <a:r>
            <a:rPr kumimoji="1" lang="en-US" altLang="ja-JP" sz="1600">
              <a:latin typeface="ＭＳ Ｐゴシック" panose="020B0600070205080204" pitchFamily="50" charset="-128"/>
              <a:ea typeface="ＭＳ Ｐゴシック" panose="020B0600070205080204" pitchFamily="50" charset="-128"/>
            </a:rPr>
            <a:t>207,187</a:t>
          </a:r>
          <a:r>
            <a:rPr kumimoji="1" lang="ja-JP" altLang="en-US" sz="1600">
              <a:latin typeface="ＭＳ Ｐゴシック" panose="020B0600070205080204" pitchFamily="50" charset="-128"/>
              <a:ea typeface="ＭＳ Ｐゴシック" panose="020B0600070205080204" pitchFamily="50" charset="-128"/>
            </a:rPr>
            <a:t>円となっている。令和４年度においては、令和３年度に実施された子育て世帯への臨時給付金や住民税非課税世帯等に対する臨時給付金がなかったため、住民一人当たりのコストは減少しているが、私立保育所等の運営に係る幼保給付費や障害児通所支援事業などの障害福祉事業費の増などにより、引き続き増加傾向にある。また、本市では重点施策として子どもを核としたまちづくりを推進していることもあり、民生費は類似団体平均を上回る結果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兵庫県明石市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令和４年度の実質単年度収支は約</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億円の赤字となった。これは、電力高騰などによる歳出の増加要素のほか、投資的経費の財源において後年度の負担となる交付税措置のない市債の発行抑制によるものある。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今後も、事務事業の見直しや公共施設の適正配置などの取り組むを通じて、財政基盤の強化に努める。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兵庫県明石市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４年度においては、土地区画整理事業清算金特別会計が換地清算金の分割納付に伴い収支不足が発生している以外は、赤字となった会計はなく、全会計を対象とした実質収支の合計は黒字であるため、標準財政規模に対する連結実質赤字額の比率である連結実質赤字比率は、値なしとなっ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兵庫県明石市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令和４年度においては、臨時財政対策債などの元利償還金が約</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億円増加している。また、公営企業債の元利償還金に対する繰入金は、下水道事業にかかる準元利償還金の減少に伴い、約</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億円減少している。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その結果、実質公債費比率の分子は、約</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億円増加している。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今後も引き続き事業の取捨選択を進め、交付税措置のある有利な地方債の活用等を図るなど実質的な市の負担の抑制に努めていく。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兵庫県明石市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令和４年度においては、一般会計等に係る地方債の現在高が約</a:t>
          </a:r>
          <a:r>
            <a:rPr kumimoji="1" lang="en-US" altLang="ja-JP" sz="1400">
              <a:latin typeface="ＭＳ ゴシック" pitchFamily="49" charset="-128"/>
              <a:ea typeface="ＭＳ ゴシック" pitchFamily="49" charset="-128"/>
            </a:rPr>
            <a:t>37</a:t>
          </a:r>
          <a:r>
            <a:rPr kumimoji="1" lang="ja-JP" altLang="en-US" sz="1400">
              <a:latin typeface="ＭＳ ゴシック" pitchFamily="49" charset="-128"/>
              <a:ea typeface="ＭＳ ゴシック" pitchFamily="49" charset="-128"/>
            </a:rPr>
            <a:t>億円減少しているが、これは地方債の発行抑制によるものと、地方債の償還が進んだことによるものである。また、公営企業債等繰入見込額も約</a:t>
          </a:r>
          <a:r>
            <a:rPr kumimoji="1" lang="en-US" altLang="ja-JP" sz="1400">
              <a:latin typeface="ＭＳ ゴシック" pitchFamily="49" charset="-128"/>
              <a:ea typeface="ＭＳ ゴシック" pitchFamily="49" charset="-128"/>
            </a:rPr>
            <a:t>12</a:t>
          </a:r>
          <a:r>
            <a:rPr kumimoji="1" lang="ja-JP" altLang="en-US" sz="1400">
              <a:latin typeface="ＭＳ ゴシック" pitchFamily="49" charset="-128"/>
              <a:ea typeface="ＭＳ ゴシック" pitchFamily="49" charset="-128"/>
            </a:rPr>
            <a:t>億円減少しているが、これは下水道事業債の償還が進んだことによるものである。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一方で、充当可能財源等は、充当可能特定歳入や基準財政需要額算入見込額の減少により、約</a:t>
          </a:r>
          <a:r>
            <a:rPr kumimoji="1" lang="en-US" altLang="ja-JP" sz="1400">
              <a:latin typeface="ＭＳ ゴシック" pitchFamily="49" charset="-128"/>
              <a:ea typeface="ＭＳ ゴシック" pitchFamily="49" charset="-128"/>
            </a:rPr>
            <a:t>42</a:t>
          </a:r>
          <a:r>
            <a:rPr kumimoji="1" lang="ja-JP" altLang="en-US" sz="1400">
              <a:latin typeface="ＭＳ ゴシック" pitchFamily="49" charset="-128"/>
              <a:ea typeface="ＭＳ ゴシック" pitchFamily="49" charset="-128"/>
            </a:rPr>
            <a:t>億円減少している。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その結果、将来負担額は前年度に比べて約</a:t>
          </a:r>
          <a:r>
            <a:rPr kumimoji="1" lang="en-US" altLang="ja-JP" sz="1400">
              <a:latin typeface="ＭＳ ゴシック" pitchFamily="49" charset="-128"/>
              <a:ea typeface="ＭＳ ゴシック" pitchFamily="49" charset="-128"/>
            </a:rPr>
            <a:t>9</a:t>
          </a:r>
          <a:r>
            <a:rPr kumimoji="1" lang="ja-JP" altLang="en-US" sz="1400">
              <a:latin typeface="ＭＳ ゴシック" pitchFamily="49" charset="-128"/>
              <a:ea typeface="ＭＳ ゴシック" pitchFamily="49" charset="-128"/>
            </a:rPr>
            <a:t>億円減少している。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今後も引き続き地方債残高の適正管理を進めるとともに、交付税措置のある有利な地方債の活用等を図るなどして、健全な財政運営に取り組みながら将来負担比率の抑制に努めていく。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兵庫県明石市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基金残高は約</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153</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億円で、前年度から約</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億円の増加となった。</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これは財政基金で約</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億円減少した一方で、一般廃棄物処理施設整備基金で約</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億円増加したためである。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一般財源である財政基金など３基金の現在高は約</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119</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億円となった。</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事務事業の見直しや公共施設の適正配置などの取り組みを通じて、「明石市財政健全化計画」で示した基金残高の目標数値である、財政基金・減債基金・特別会計等財政健全化基金の３基金合計が</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億円を下回らないように財政基盤の強化に努める。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庁舎建設基金：市役所新庁舎の整備費用</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一般廃棄物処理施設整備基金：新ごみ処理施設の整備費用</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特別会計等財政健全化基金：特別会計等の財政の健全な運営に要する費用</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福祉コミュニティ</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基金：地域におけるボランティア福祉活動その他高齢者等の保健福祉を推進するための費用</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スポーツ振興基金：スポーツに関する施策を総合的に推進するために要する費用</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一般廃棄物処理施設整備基金：ごみ処理施設における電力売却収入の増加により約</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億円の積み立てを行った。</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福祉コミュニティ</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基金：事業実施に要する財源として取り崩しを行った。</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その他特定目的基金については、積立の目標額等の設定は行っていない。</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各基金条例等に定める管理方針等に沿った適切な運用を行っている。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前年度決算剰余金など約</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千万円を積み立てた一方、</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億円の取り崩しを行った。</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財政基金・減債基金・特別会計等財政健全化基金の合計が</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億円を下回らないように財政基盤の強化に努める。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取り崩しはなく、運用益の積み立てのみを行った。</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財政基金・減債基金・特別会計等財政</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健全化</a:t>
          </a:r>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基金の合計が</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円を下回らないように財政基盤の強化に努める。</a:t>
          </a:r>
          <a:endParaRPr lang="ja-JP" altLang="ja-JP" sz="1600">
            <a:effectLst/>
            <a:latin typeface="ＭＳ ゴシック" panose="020B0609070205080204" pitchFamily="49" charset="-128"/>
            <a:ea typeface="ＭＳ ゴシック" panose="020B0609070205080204" pitchFamily="49" charset="-128"/>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c r="B1" s="591" t="s">
        <v>82</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c r="B2" s="182" t="s">
        <v>83</v>
      </c>
      <c r="C2" s="182"/>
      <c r="D2" s="183"/>
    </row>
    <row r="3" spans="1:119" ht="18.75" customHeight="1" thickBot="1">
      <c r="A3" s="181"/>
      <c r="B3" s="592" t="s">
        <v>84</v>
      </c>
      <c r="C3" s="593"/>
      <c r="D3" s="593"/>
      <c r="E3" s="594"/>
      <c r="F3" s="594"/>
      <c r="G3" s="594"/>
      <c r="H3" s="594"/>
      <c r="I3" s="594"/>
      <c r="J3" s="594"/>
      <c r="K3" s="594"/>
      <c r="L3" s="594" t="s">
        <v>85</v>
      </c>
      <c r="M3" s="594"/>
      <c r="N3" s="594"/>
      <c r="O3" s="594"/>
      <c r="P3" s="594"/>
      <c r="Q3" s="594"/>
      <c r="R3" s="597"/>
      <c r="S3" s="597"/>
      <c r="T3" s="597"/>
      <c r="U3" s="597"/>
      <c r="V3" s="598"/>
      <c r="W3" s="488" t="s">
        <v>86</v>
      </c>
      <c r="X3" s="489"/>
      <c r="Y3" s="489"/>
      <c r="Z3" s="489"/>
      <c r="AA3" s="489"/>
      <c r="AB3" s="593"/>
      <c r="AC3" s="597" t="s">
        <v>87</v>
      </c>
      <c r="AD3" s="489"/>
      <c r="AE3" s="489"/>
      <c r="AF3" s="489"/>
      <c r="AG3" s="489"/>
      <c r="AH3" s="489"/>
      <c r="AI3" s="489"/>
      <c r="AJ3" s="489"/>
      <c r="AK3" s="489"/>
      <c r="AL3" s="559"/>
      <c r="AM3" s="488" t="s">
        <v>88</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89</v>
      </c>
      <c r="BO3" s="489"/>
      <c r="BP3" s="489"/>
      <c r="BQ3" s="489"/>
      <c r="BR3" s="489"/>
      <c r="BS3" s="489"/>
      <c r="BT3" s="489"/>
      <c r="BU3" s="559"/>
      <c r="BV3" s="488" t="s">
        <v>90</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91</v>
      </c>
      <c r="CU3" s="489"/>
      <c r="CV3" s="489"/>
      <c r="CW3" s="489"/>
      <c r="CX3" s="489"/>
      <c r="CY3" s="489"/>
      <c r="CZ3" s="489"/>
      <c r="DA3" s="559"/>
      <c r="DB3" s="488" t="s">
        <v>92</v>
      </c>
      <c r="DC3" s="489"/>
      <c r="DD3" s="489"/>
      <c r="DE3" s="489"/>
      <c r="DF3" s="489"/>
      <c r="DG3" s="489"/>
      <c r="DH3" s="489"/>
      <c r="DI3" s="559"/>
    </row>
    <row r="4" spans="1:119" ht="18.75" customHeight="1">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93</v>
      </c>
      <c r="AZ4" s="446"/>
      <c r="BA4" s="446"/>
      <c r="BB4" s="446"/>
      <c r="BC4" s="446"/>
      <c r="BD4" s="446"/>
      <c r="BE4" s="446"/>
      <c r="BF4" s="446"/>
      <c r="BG4" s="446"/>
      <c r="BH4" s="446"/>
      <c r="BI4" s="446"/>
      <c r="BJ4" s="446"/>
      <c r="BK4" s="446"/>
      <c r="BL4" s="446"/>
      <c r="BM4" s="447"/>
      <c r="BN4" s="448">
        <v>127828220</v>
      </c>
      <c r="BO4" s="449"/>
      <c r="BP4" s="449"/>
      <c r="BQ4" s="449"/>
      <c r="BR4" s="449"/>
      <c r="BS4" s="449"/>
      <c r="BT4" s="449"/>
      <c r="BU4" s="450"/>
      <c r="BV4" s="448">
        <v>130967862</v>
      </c>
      <c r="BW4" s="449"/>
      <c r="BX4" s="449"/>
      <c r="BY4" s="449"/>
      <c r="BZ4" s="449"/>
      <c r="CA4" s="449"/>
      <c r="CB4" s="449"/>
      <c r="CC4" s="450"/>
      <c r="CD4" s="585" t="s">
        <v>94</v>
      </c>
      <c r="CE4" s="586"/>
      <c r="CF4" s="586"/>
      <c r="CG4" s="586"/>
      <c r="CH4" s="586"/>
      <c r="CI4" s="586"/>
      <c r="CJ4" s="586"/>
      <c r="CK4" s="586"/>
      <c r="CL4" s="586"/>
      <c r="CM4" s="586"/>
      <c r="CN4" s="586"/>
      <c r="CO4" s="586"/>
      <c r="CP4" s="586"/>
      <c r="CQ4" s="586"/>
      <c r="CR4" s="586"/>
      <c r="CS4" s="587"/>
      <c r="CT4" s="588">
        <v>1.6</v>
      </c>
      <c r="CU4" s="589"/>
      <c r="CV4" s="589"/>
      <c r="CW4" s="589"/>
      <c r="CX4" s="589"/>
      <c r="CY4" s="589"/>
      <c r="CZ4" s="589"/>
      <c r="DA4" s="590"/>
      <c r="DB4" s="588">
        <v>2.4</v>
      </c>
      <c r="DC4" s="589"/>
      <c r="DD4" s="589"/>
      <c r="DE4" s="589"/>
      <c r="DF4" s="589"/>
      <c r="DG4" s="589"/>
      <c r="DH4" s="589"/>
      <c r="DI4" s="590"/>
    </row>
    <row r="5" spans="1:119" ht="18.75" customHeight="1">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95</v>
      </c>
      <c r="AN5" s="376"/>
      <c r="AO5" s="376"/>
      <c r="AP5" s="376"/>
      <c r="AQ5" s="376"/>
      <c r="AR5" s="376"/>
      <c r="AS5" s="376"/>
      <c r="AT5" s="377"/>
      <c r="AU5" s="477" t="s">
        <v>96</v>
      </c>
      <c r="AV5" s="478"/>
      <c r="AW5" s="478"/>
      <c r="AX5" s="478"/>
      <c r="AY5" s="433" t="s">
        <v>97</v>
      </c>
      <c r="AZ5" s="434"/>
      <c r="BA5" s="434"/>
      <c r="BB5" s="434"/>
      <c r="BC5" s="434"/>
      <c r="BD5" s="434"/>
      <c r="BE5" s="434"/>
      <c r="BF5" s="434"/>
      <c r="BG5" s="434"/>
      <c r="BH5" s="434"/>
      <c r="BI5" s="434"/>
      <c r="BJ5" s="434"/>
      <c r="BK5" s="434"/>
      <c r="BL5" s="434"/>
      <c r="BM5" s="435"/>
      <c r="BN5" s="419">
        <v>126526263</v>
      </c>
      <c r="BO5" s="420"/>
      <c r="BP5" s="420"/>
      <c r="BQ5" s="420"/>
      <c r="BR5" s="420"/>
      <c r="BS5" s="420"/>
      <c r="BT5" s="420"/>
      <c r="BU5" s="421"/>
      <c r="BV5" s="419">
        <v>128443773</v>
      </c>
      <c r="BW5" s="420"/>
      <c r="BX5" s="420"/>
      <c r="BY5" s="420"/>
      <c r="BZ5" s="420"/>
      <c r="CA5" s="420"/>
      <c r="CB5" s="420"/>
      <c r="CC5" s="421"/>
      <c r="CD5" s="459" t="s">
        <v>98</v>
      </c>
      <c r="CE5" s="379"/>
      <c r="CF5" s="379"/>
      <c r="CG5" s="379"/>
      <c r="CH5" s="379"/>
      <c r="CI5" s="379"/>
      <c r="CJ5" s="379"/>
      <c r="CK5" s="379"/>
      <c r="CL5" s="379"/>
      <c r="CM5" s="379"/>
      <c r="CN5" s="379"/>
      <c r="CO5" s="379"/>
      <c r="CP5" s="379"/>
      <c r="CQ5" s="379"/>
      <c r="CR5" s="379"/>
      <c r="CS5" s="460"/>
      <c r="CT5" s="416">
        <v>94.1</v>
      </c>
      <c r="CU5" s="417"/>
      <c r="CV5" s="417"/>
      <c r="CW5" s="417"/>
      <c r="CX5" s="417"/>
      <c r="CY5" s="417"/>
      <c r="CZ5" s="417"/>
      <c r="DA5" s="418"/>
      <c r="DB5" s="416">
        <v>91.5</v>
      </c>
      <c r="DC5" s="417"/>
      <c r="DD5" s="417"/>
      <c r="DE5" s="417"/>
      <c r="DF5" s="417"/>
      <c r="DG5" s="417"/>
      <c r="DH5" s="417"/>
      <c r="DI5" s="418"/>
    </row>
    <row r="6" spans="1:119" ht="18.75" customHeight="1">
      <c r="A6" s="181"/>
      <c r="B6" s="565" t="s">
        <v>99</v>
      </c>
      <c r="C6" s="406"/>
      <c r="D6" s="406"/>
      <c r="E6" s="566"/>
      <c r="F6" s="566"/>
      <c r="G6" s="566"/>
      <c r="H6" s="566"/>
      <c r="I6" s="566"/>
      <c r="J6" s="566"/>
      <c r="K6" s="566"/>
      <c r="L6" s="566" t="s">
        <v>100</v>
      </c>
      <c r="M6" s="566"/>
      <c r="N6" s="566"/>
      <c r="O6" s="566"/>
      <c r="P6" s="566"/>
      <c r="Q6" s="566"/>
      <c r="R6" s="404"/>
      <c r="S6" s="404"/>
      <c r="T6" s="404"/>
      <c r="U6" s="404"/>
      <c r="V6" s="572"/>
      <c r="W6" s="509" t="s">
        <v>101</v>
      </c>
      <c r="X6" s="405"/>
      <c r="Y6" s="405"/>
      <c r="Z6" s="405"/>
      <c r="AA6" s="405"/>
      <c r="AB6" s="406"/>
      <c r="AC6" s="577" t="s">
        <v>102</v>
      </c>
      <c r="AD6" s="578"/>
      <c r="AE6" s="578"/>
      <c r="AF6" s="578"/>
      <c r="AG6" s="578"/>
      <c r="AH6" s="578"/>
      <c r="AI6" s="578"/>
      <c r="AJ6" s="578"/>
      <c r="AK6" s="578"/>
      <c r="AL6" s="579"/>
      <c r="AM6" s="476" t="s">
        <v>103</v>
      </c>
      <c r="AN6" s="376"/>
      <c r="AO6" s="376"/>
      <c r="AP6" s="376"/>
      <c r="AQ6" s="376"/>
      <c r="AR6" s="376"/>
      <c r="AS6" s="376"/>
      <c r="AT6" s="377"/>
      <c r="AU6" s="477" t="s">
        <v>104</v>
      </c>
      <c r="AV6" s="478"/>
      <c r="AW6" s="478"/>
      <c r="AX6" s="478"/>
      <c r="AY6" s="433" t="s">
        <v>105</v>
      </c>
      <c r="AZ6" s="434"/>
      <c r="BA6" s="434"/>
      <c r="BB6" s="434"/>
      <c r="BC6" s="434"/>
      <c r="BD6" s="434"/>
      <c r="BE6" s="434"/>
      <c r="BF6" s="434"/>
      <c r="BG6" s="434"/>
      <c r="BH6" s="434"/>
      <c r="BI6" s="434"/>
      <c r="BJ6" s="434"/>
      <c r="BK6" s="434"/>
      <c r="BL6" s="434"/>
      <c r="BM6" s="435"/>
      <c r="BN6" s="419">
        <v>1301957</v>
      </c>
      <c r="BO6" s="420"/>
      <c r="BP6" s="420"/>
      <c r="BQ6" s="420"/>
      <c r="BR6" s="420"/>
      <c r="BS6" s="420"/>
      <c r="BT6" s="420"/>
      <c r="BU6" s="421"/>
      <c r="BV6" s="419">
        <v>2524089</v>
      </c>
      <c r="BW6" s="420"/>
      <c r="BX6" s="420"/>
      <c r="BY6" s="420"/>
      <c r="BZ6" s="420"/>
      <c r="CA6" s="420"/>
      <c r="CB6" s="420"/>
      <c r="CC6" s="421"/>
      <c r="CD6" s="459" t="s">
        <v>106</v>
      </c>
      <c r="CE6" s="379"/>
      <c r="CF6" s="379"/>
      <c r="CG6" s="379"/>
      <c r="CH6" s="379"/>
      <c r="CI6" s="379"/>
      <c r="CJ6" s="379"/>
      <c r="CK6" s="379"/>
      <c r="CL6" s="379"/>
      <c r="CM6" s="379"/>
      <c r="CN6" s="379"/>
      <c r="CO6" s="379"/>
      <c r="CP6" s="379"/>
      <c r="CQ6" s="379"/>
      <c r="CR6" s="379"/>
      <c r="CS6" s="460"/>
      <c r="CT6" s="562">
        <v>98.3</v>
      </c>
      <c r="CU6" s="563"/>
      <c r="CV6" s="563"/>
      <c r="CW6" s="563"/>
      <c r="CX6" s="563"/>
      <c r="CY6" s="563"/>
      <c r="CZ6" s="563"/>
      <c r="DA6" s="564"/>
      <c r="DB6" s="562">
        <v>98.2</v>
      </c>
      <c r="DC6" s="563"/>
      <c r="DD6" s="563"/>
      <c r="DE6" s="563"/>
      <c r="DF6" s="563"/>
      <c r="DG6" s="563"/>
      <c r="DH6" s="563"/>
      <c r="DI6" s="564"/>
    </row>
    <row r="7" spans="1:119" ht="18.75" customHeight="1">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107</v>
      </c>
      <c r="AN7" s="376"/>
      <c r="AO7" s="376"/>
      <c r="AP7" s="376"/>
      <c r="AQ7" s="376"/>
      <c r="AR7" s="376"/>
      <c r="AS7" s="376"/>
      <c r="AT7" s="377"/>
      <c r="AU7" s="477" t="s">
        <v>108</v>
      </c>
      <c r="AV7" s="478"/>
      <c r="AW7" s="478"/>
      <c r="AX7" s="478"/>
      <c r="AY7" s="433" t="s">
        <v>109</v>
      </c>
      <c r="AZ7" s="434"/>
      <c r="BA7" s="434"/>
      <c r="BB7" s="434"/>
      <c r="BC7" s="434"/>
      <c r="BD7" s="434"/>
      <c r="BE7" s="434"/>
      <c r="BF7" s="434"/>
      <c r="BG7" s="434"/>
      <c r="BH7" s="434"/>
      <c r="BI7" s="434"/>
      <c r="BJ7" s="434"/>
      <c r="BK7" s="434"/>
      <c r="BL7" s="434"/>
      <c r="BM7" s="435"/>
      <c r="BN7" s="419">
        <v>260066</v>
      </c>
      <c r="BO7" s="420"/>
      <c r="BP7" s="420"/>
      <c r="BQ7" s="420"/>
      <c r="BR7" s="420"/>
      <c r="BS7" s="420"/>
      <c r="BT7" s="420"/>
      <c r="BU7" s="421"/>
      <c r="BV7" s="419">
        <v>930761</v>
      </c>
      <c r="BW7" s="420"/>
      <c r="BX7" s="420"/>
      <c r="BY7" s="420"/>
      <c r="BZ7" s="420"/>
      <c r="CA7" s="420"/>
      <c r="CB7" s="420"/>
      <c r="CC7" s="421"/>
      <c r="CD7" s="459" t="s">
        <v>110</v>
      </c>
      <c r="CE7" s="379"/>
      <c r="CF7" s="379"/>
      <c r="CG7" s="379"/>
      <c r="CH7" s="379"/>
      <c r="CI7" s="379"/>
      <c r="CJ7" s="379"/>
      <c r="CK7" s="379"/>
      <c r="CL7" s="379"/>
      <c r="CM7" s="379"/>
      <c r="CN7" s="379"/>
      <c r="CO7" s="379"/>
      <c r="CP7" s="379"/>
      <c r="CQ7" s="379"/>
      <c r="CR7" s="379"/>
      <c r="CS7" s="460"/>
      <c r="CT7" s="419">
        <v>66050299</v>
      </c>
      <c r="CU7" s="420"/>
      <c r="CV7" s="420"/>
      <c r="CW7" s="420"/>
      <c r="CX7" s="420"/>
      <c r="CY7" s="420"/>
      <c r="CZ7" s="420"/>
      <c r="DA7" s="421"/>
      <c r="DB7" s="419">
        <v>67466047</v>
      </c>
      <c r="DC7" s="420"/>
      <c r="DD7" s="420"/>
      <c r="DE7" s="420"/>
      <c r="DF7" s="420"/>
      <c r="DG7" s="420"/>
      <c r="DH7" s="420"/>
      <c r="DI7" s="421"/>
    </row>
    <row r="8" spans="1:119" ht="18.75" customHeight="1" thickBot="1">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111</v>
      </c>
      <c r="AN8" s="376"/>
      <c r="AO8" s="376"/>
      <c r="AP8" s="376"/>
      <c r="AQ8" s="376"/>
      <c r="AR8" s="376"/>
      <c r="AS8" s="376"/>
      <c r="AT8" s="377"/>
      <c r="AU8" s="477" t="s">
        <v>112</v>
      </c>
      <c r="AV8" s="478"/>
      <c r="AW8" s="478"/>
      <c r="AX8" s="478"/>
      <c r="AY8" s="433" t="s">
        <v>113</v>
      </c>
      <c r="AZ8" s="434"/>
      <c r="BA8" s="434"/>
      <c r="BB8" s="434"/>
      <c r="BC8" s="434"/>
      <c r="BD8" s="434"/>
      <c r="BE8" s="434"/>
      <c r="BF8" s="434"/>
      <c r="BG8" s="434"/>
      <c r="BH8" s="434"/>
      <c r="BI8" s="434"/>
      <c r="BJ8" s="434"/>
      <c r="BK8" s="434"/>
      <c r="BL8" s="434"/>
      <c r="BM8" s="435"/>
      <c r="BN8" s="419">
        <v>1041891</v>
      </c>
      <c r="BO8" s="420"/>
      <c r="BP8" s="420"/>
      <c r="BQ8" s="420"/>
      <c r="BR8" s="420"/>
      <c r="BS8" s="420"/>
      <c r="BT8" s="420"/>
      <c r="BU8" s="421"/>
      <c r="BV8" s="419">
        <v>1593328</v>
      </c>
      <c r="BW8" s="420"/>
      <c r="BX8" s="420"/>
      <c r="BY8" s="420"/>
      <c r="BZ8" s="420"/>
      <c r="CA8" s="420"/>
      <c r="CB8" s="420"/>
      <c r="CC8" s="421"/>
      <c r="CD8" s="459" t="s">
        <v>114</v>
      </c>
      <c r="CE8" s="379"/>
      <c r="CF8" s="379"/>
      <c r="CG8" s="379"/>
      <c r="CH8" s="379"/>
      <c r="CI8" s="379"/>
      <c r="CJ8" s="379"/>
      <c r="CK8" s="379"/>
      <c r="CL8" s="379"/>
      <c r="CM8" s="379"/>
      <c r="CN8" s="379"/>
      <c r="CO8" s="379"/>
      <c r="CP8" s="379"/>
      <c r="CQ8" s="379"/>
      <c r="CR8" s="379"/>
      <c r="CS8" s="460"/>
      <c r="CT8" s="522">
        <v>0.74</v>
      </c>
      <c r="CU8" s="523"/>
      <c r="CV8" s="523"/>
      <c r="CW8" s="523"/>
      <c r="CX8" s="523"/>
      <c r="CY8" s="523"/>
      <c r="CZ8" s="523"/>
      <c r="DA8" s="524"/>
      <c r="DB8" s="522">
        <v>0.76</v>
      </c>
      <c r="DC8" s="523"/>
      <c r="DD8" s="523"/>
      <c r="DE8" s="523"/>
      <c r="DF8" s="523"/>
      <c r="DG8" s="523"/>
      <c r="DH8" s="523"/>
      <c r="DI8" s="524"/>
    </row>
    <row r="9" spans="1:119" ht="18.75" customHeight="1" thickBot="1">
      <c r="A9" s="181"/>
      <c r="B9" s="551" t="s">
        <v>115</v>
      </c>
      <c r="C9" s="552"/>
      <c r="D9" s="552"/>
      <c r="E9" s="552"/>
      <c r="F9" s="552"/>
      <c r="G9" s="552"/>
      <c r="H9" s="552"/>
      <c r="I9" s="552"/>
      <c r="J9" s="552"/>
      <c r="K9" s="470"/>
      <c r="L9" s="553" t="s">
        <v>116</v>
      </c>
      <c r="M9" s="554"/>
      <c r="N9" s="554"/>
      <c r="O9" s="554"/>
      <c r="P9" s="554"/>
      <c r="Q9" s="555"/>
      <c r="R9" s="556">
        <v>303601</v>
      </c>
      <c r="S9" s="557"/>
      <c r="T9" s="557"/>
      <c r="U9" s="557"/>
      <c r="V9" s="558"/>
      <c r="W9" s="488" t="s">
        <v>117</v>
      </c>
      <c r="X9" s="489"/>
      <c r="Y9" s="489"/>
      <c r="Z9" s="489"/>
      <c r="AA9" s="489"/>
      <c r="AB9" s="489"/>
      <c r="AC9" s="489"/>
      <c r="AD9" s="489"/>
      <c r="AE9" s="489"/>
      <c r="AF9" s="489"/>
      <c r="AG9" s="489"/>
      <c r="AH9" s="489"/>
      <c r="AI9" s="489"/>
      <c r="AJ9" s="489"/>
      <c r="AK9" s="489"/>
      <c r="AL9" s="559"/>
      <c r="AM9" s="476" t="s">
        <v>118</v>
      </c>
      <c r="AN9" s="376"/>
      <c r="AO9" s="376"/>
      <c r="AP9" s="376"/>
      <c r="AQ9" s="376"/>
      <c r="AR9" s="376"/>
      <c r="AS9" s="376"/>
      <c r="AT9" s="377"/>
      <c r="AU9" s="477" t="s">
        <v>119</v>
      </c>
      <c r="AV9" s="478"/>
      <c r="AW9" s="478"/>
      <c r="AX9" s="478"/>
      <c r="AY9" s="433" t="s">
        <v>120</v>
      </c>
      <c r="AZ9" s="434"/>
      <c r="BA9" s="434"/>
      <c r="BB9" s="434"/>
      <c r="BC9" s="434"/>
      <c r="BD9" s="434"/>
      <c r="BE9" s="434"/>
      <c r="BF9" s="434"/>
      <c r="BG9" s="434"/>
      <c r="BH9" s="434"/>
      <c r="BI9" s="434"/>
      <c r="BJ9" s="434"/>
      <c r="BK9" s="434"/>
      <c r="BL9" s="434"/>
      <c r="BM9" s="435"/>
      <c r="BN9" s="419">
        <v>-551437</v>
      </c>
      <c r="BO9" s="420"/>
      <c r="BP9" s="420"/>
      <c r="BQ9" s="420"/>
      <c r="BR9" s="420"/>
      <c r="BS9" s="420"/>
      <c r="BT9" s="420"/>
      <c r="BU9" s="421"/>
      <c r="BV9" s="419">
        <v>-432304</v>
      </c>
      <c r="BW9" s="420"/>
      <c r="BX9" s="420"/>
      <c r="BY9" s="420"/>
      <c r="BZ9" s="420"/>
      <c r="CA9" s="420"/>
      <c r="CB9" s="420"/>
      <c r="CC9" s="421"/>
      <c r="CD9" s="459" t="s">
        <v>121</v>
      </c>
      <c r="CE9" s="379"/>
      <c r="CF9" s="379"/>
      <c r="CG9" s="379"/>
      <c r="CH9" s="379"/>
      <c r="CI9" s="379"/>
      <c r="CJ9" s="379"/>
      <c r="CK9" s="379"/>
      <c r="CL9" s="379"/>
      <c r="CM9" s="379"/>
      <c r="CN9" s="379"/>
      <c r="CO9" s="379"/>
      <c r="CP9" s="379"/>
      <c r="CQ9" s="379"/>
      <c r="CR9" s="379"/>
      <c r="CS9" s="460"/>
      <c r="CT9" s="416">
        <v>14.7</v>
      </c>
      <c r="CU9" s="417"/>
      <c r="CV9" s="417"/>
      <c r="CW9" s="417"/>
      <c r="CX9" s="417"/>
      <c r="CY9" s="417"/>
      <c r="CZ9" s="417"/>
      <c r="DA9" s="418"/>
      <c r="DB9" s="416">
        <v>14.8</v>
      </c>
      <c r="DC9" s="417"/>
      <c r="DD9" s="417"/>
      <c r="DE9" s="417"/>
      <c r="DF9" s="417"/>
      <c r="DG9" s="417"/>
      <c r="DH9" s="417"/>
      <c r="DI9" s="418"/>
    </row>
    <row r="10" spans="1:119" ht="18.75" customHeight="1" thickBot="1">
      <c r="A10" s="181"/>
      <c r="B10" s="551"/>
      <c r="C10" s="552"/>
      <c r="D10" s="552"/>
      <c r="E10" s="552"/>
      <c r="F10" s="552"/>
      <c r="G10" s="552"/>
      <c r="H10" s="552"/>
      <c r="I10" s="552"/>
      <c r="J10" s="552"/>
      <c r="K10" s="470"/>
      <c r="L10" s="375" t="s">
        <v>122</v>
      </c>
      <c r="M10" s="376"/>
      <c r="N10" s="376"/>
      <c r="O10" s="376"/>
      <c r="P10" s="376"/>
      <c r="Q10" s="377"/>
      <c r="R10" s="372">
        <v>293409</v>
      </c>
      <c r="S10" s="373"/>
      <c r="T10" s="373"/>
      <c r="U10" s="373"/>
      <c r="V10" s="432"/>
      <c r="W10" s="560"/>
      <c r="X10" s="370"/>
      <c r="Y10" s="370"/>
      <c r="Z10" s="370"/>
      <c r="AA10" s="370"/>
      <c r="AB10" s="370"/>
      <c r="AC10" s="370"/>
      <c r="AD10" s="370"/>
      <c r="AE10" s="370"/>
      <c r="AF10" s="370"/>
      <c r="AG10" s="370"/>
      <c r="AH10" s="370"/>
      <c r="AI10" s="370"/>
      <c r="AJ10" s="370"/>
      <c r="AK10" s="370"/>
      <c r="AL10" s="561"/>
      <c r="AM10" s="476" t="s">
        <v>123</v>
      </c>
      <c r="AN10" s="376"/>
      <c r="AO10" s="376"/>
      <c r="AP10" s="376"/>
      <c r="AQ10" s="376"/>
      <c r="AR10" s="376"/>
      <c r="AS10" s="376"/>
      <c r="AT10" s="377"/>
      <c r="AU10" s="477" t="s">
        <v>119</v>
      </c>
      <c r="AV10" s="478"/>
      <c r="AW10" s="478"/>
      <c r="AX10" s="478"/>
      <c r="AY10" s="433" t="s">
        <v>124</v>
      </c>
      <c r="AZ10" s="434"/>
      <c r="BA10" s="434"/>
      <c r="BB10" s="434"/>
      <c r="BC10" s="434"/>
      <c r="BD10" s="434"/>
      <c r="BE10" s="434"/>
      <c r="BF10" s="434"/>
      <c r="BG10" s="434"/>
      <c r="BH10" s="434"/>
      <c r="BI10" s="434"/>
      <c r="BJ10" s="434"/>
      <c r="BK10" s="434"/>
      <c r="BL10" s="434"/>
      <c r="BM10" s="435"/>
      <c r="BN10" s="419">
        <v>637626</v>
      </c>
      <c r="BO10" s="420"/>
      <c r="BP10" s="420"/>
      <c r="BQ10" s="420"/>
      <c r="BR10" s="420"/>
      <c r="BS10" s="420"/>
      <c r="BT10" s="420"/>
      <c r="BU10" s="421"/>
      <c r="BV10" s="419">
        <v>862718</v>
      </c>
      <c r="BW10" s="420"/>
      <c r="BX10" s="420"/>
      <c r="BY10" s="420"/>
      <c r="BZ10" s="420"/>
      <c r="CA10" s="420"/>
      <c r="CB10" s="420"/>
      <c r="CC10" s="421"/>
      <c r="CD10" s="184" t="s">
        <v>125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c r="A11" s="181"/>
      <c r="B11" s="551"/>
      <c r="C11" s="552"/>
      <c r="D11" s="552"/>
      <c r="E11" s="552"/>
      <c r="F11" s="552"/>
      <c r="G11" s="552"/>
      <c r="H11" s="552"/>
      <c r="I11" s="552"/>
      <c r="J11" s="552"/>
      <c r="K11" s="470"/>
      <c r="L11" s="380" t="s">
        <v>126</v>
      </c>
      <c r="M11" s="381"/>
      <c r="N11" s="381"/>
      <c r="O11" s="381"/>
      <c r="P11" s="381"/>
      <c r="Q11" s="382"/>
      <c r="R11" s="548" t="s">
        <v>127</v>
      </c>
      <c r="S11" s="549"/>
      <c r="T11" s="549"/>
      <c r="U11" s="549"/>
      <c r="V11" s="550"/>
      <c r="W11" s="560"/>
      <c r="X11" s="370"/>
      <c r="Y11" s="370"/>
      <c r="Z11" s="370"/>
      <c r="AA11" s="370"/>
      <c r="AB11" s="370"/>
      <c r="AC11" s="370"/>
      <c r="AD11" s="370"/>
      <c r="AE11" s="370"/>
      <c r="AF11" s="370"/>
      <c r="AG11" s="370"/>
      <c r="AH11" s="370"/>
      <c r="AI11" s="370"/>
      <c r="AJ11" s="370"/>
      <c r="AK11" s="370"/>
      <c r="AL11" s="561"/>
      <c r="AM11" s="476" t="s">
        <v>128</v>
      </c>
      <c r="AN11" s="376"/>
      <c r="AO11" s="376"/>
      <c r="AP11" s="376"/>
      <c r="AQ11" s="376"/>
      <c r="AR11" s="376"/>
      <c r="AS11" s="376"/>
      <c r="AT11" s="377"/>
      <c r="AU11" s="477" t="s">
        <v>129</v>
      </c>
      <c r="AV11" s="478"/>
      <c r="AW11" s="478"/>
      <c r="AX11" s="478"/>
      <c r="AY11" s="433" t="s">
        <v>130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131</v>
      </c>
      <c r="CE11" s="379"/>
      <c r="CF11" s="379"/>
      <c r="CG11" s="379"/>
      <c r="CH11" s="379"/>
      <c r="CI11" s="379"/>
      <c r="CJ11" s="379"/>
      <c r="CK11" s="379"/>
      <c r="CL11" s="379"/>
      <c r="CM11" s="379"/>
      <c r="CN11" s="379"/>
      <c r="CO11" s="379"/>
      <c r="CP11" s="379"/>
      <c r="CQ11" s="379"/>
      <c r="CR11" s="379"/>
      <c r="CS11" s="460"/>
      <c r="CT11" s="522" t="s">
        <v>132</v>
      </c>
      <c r="CU11" s="523"/>
      <c r="CV11" s="523"/>
      <c r="CW11" s="523"/>
      <c r="CX11" s="523"/>
      <c r="CY11" s="523"/>
      <c r="CZ11" s="523"/>
      <c r="DA11" s="524"/>
      <c r="DB11" s="522" t="s">
        <v>132</v>
      </c>
      <c r="DC11" s="523"/>
      <c r="DD11" s="523"/>
      <c r="DE11" s="523"/>
      <c r="DF11" s="523"/>
      <c r="DG11" s="523"/>
      <c r="DH11" s="523"/>
      <c r="DI11" s="524"/>
    </row>
    <row r="12" spans="1:119" ht="18.75" customHeight="1">
      <c r="A12" s="181"/>
      <c r="B12" s="525" t="s">
        <v>133</v>
      </c>
      <c r="C12" s="526"/>
      <c r="D12" s="526"/>
      <c r="E12" s="526"/>
      <c r="F12" s="526"/>
      <c r="G12" s="526"/>
      <c r="H12" s="526"/>
      <c r="I12" s="526"/>
      <c r="J12" s="526"/>
      <c r="K12" s="527"/>
      <c r="L12" s="534" t="s">
        <v>134</v>
      </c>
      <c r="M12" s="535"/>
      <c r="N12" s="535"/>
      <c r="O12" s="535"/>
      <c r="P12" s="535"/>
      <c r="Q12" s="536"/>
      <c r="R12" s="537">
        <v>305404</v>
      </c>
      <c r="S12" s="538"/>
      <c r="T12" s="538"/>
      <c r="U12" s="538"/>
      <c r="V12" s="539"/>
      <c r="W12" s="540" t="s">
        <v>1</v>
      </c>
      <c r="X12" s="478"/>
      <c r="Y12" s="478"/>
      <c r="Z12" s="478"/>
      <c r="AA12" s="478"/>
      <c r="AB12" s="541"/>
      <c r="AC12" s="542" t="s">
        <v>135</v>
      </c>
      <c r="AD12" s="543"/>
      <c r="AE12" s="543"/>
      <c r="AF12" s="543"/>
      <c r="AG12" s="544"/>
      <c r="AH12" s="542" t="s">
        <v>136</v>
      </c>
      <c r="AI12" s="543"/>
      <c r="AJ12" s="543"/>
      <c r="AK12" s="543"/>
      <c r="AL12" s="545"/>
      <c r="AM12" s="476" t="s">
        <v>137</v>
      </c>
      <c r="AN12" s="376"/>
      <c r="AO12" s="376"/>
      <c r="AP12" s="376"/>
      <c r="AQ12" s="376"/>
      <c r="AR12" s="376"/>
      <c r="AS12" s="376"/>
      <c r="AT12" s="377"/>
      <c r="AU12" s="477" t="s">
        <v>129</v>
      </c>
      <c r="AV12" s="478"/>
      <c r="AW12" s="478"/>
      <c r="AX12" s="478"/>
      <c r="AY12" s="433" t="s">
        <v>138</v>
      </c>
      <c r="AZ12" s="434"/>
      <c r="BA12" s="434"/>
      <c r="BB12" s="434"/>
      <c r="BC12" s="434"/>
      <c r="BD12" s="434"/>
      <c r="BE12" s="434"/>
      <c r="BF12" s="434"/>
      <c r="BG12" s="434"/>
      <c r="BH12" s="434"/>
      <c r="BI12" s="434"/>
      <c r="BJ12" s="434"/>
      <c r="BK12" s="434"/>
      <c r="BL12" s="434"/>
      <c r="BM12" s="435"/>
      <c r="BN12" s="419">
        <v>800000</v>
      </c>
      <c r="BO12" s="420"/>
      <c r="BP12" s="420"/>
      <c r="BQ12" s="420"/>
      <c r="BR12" s="420"/>
      <c r="BS12" s="420"/>
      <c r="BT12" s="420"/>
      <c r="BU12" s="421"/>
      <c r="BV12" s="419">
        <v>0</v>
      </c>
      <c r="BW12" s="420"/>
      <c r="BX12" s="420"/>
      <c r="BY12" s="420"/>
      <c r="BZ12" s="420"/>
      <c r="CA12" s="420"/>
      <c r="CB12" s="420"/>
      <c r="CC12" s="421"/>
      <c r="CD12" s="459" t="s">
        <v>139</v>
      </c>
      <c r="CE12" s="379"/>
      <c r="CF12" s="379"/>
      <c r="CG12" s="379"/>
      <c r="CH12" s="379"/>
      <c r="CI12" s="379"/>
      <c r="CJ12" s="379"/>
      <c r="CK12" s="379"/>
      <c r="CL12" s="379"/>
      <c r="CM12" s="379"/>
      <c r="CN12" s="379"/>
      <c r="CO12" s="379"/>
      <c r="CP12" s="379"/>
      <c r="CQ12" s="379"/>
      <c r="CR12" s="379"/>
      <c r="CS12" s="460"/>
      <c r="CT12" s="522" t="s">
        <v>132</v>
      </c>
      <c r="CU12" s="523"/>
      <c r="CV12" s="523"/>
      <c r="CW12" s="523"/>
      <c r="CX12" s="523"/>
      <c r="CY12" s="523"/>
      <c r="CZ12" s="523"/>
      <c r="DA12" s="524"/>
      <c r="DB12" s="522" t="s">
        <v>140</v>
      </c>
      <c r="DC12" s="523"/>
      <c r="DD12" s="523"/>
      <c r="DE12" s="523"/>
      <c r="DF12" s="523"/>
      <c r="DG12" s="523"/>
      <c r="DH12" s="523"/>
      <c r="DI12" s="524"/>
    </row>
    <row r="13" spans="1:119" ht="18.75" customHeight="1">
      <c r="A13" s="181"/>
      <c r="B13" s="528"/>
      <c r="C13" s="529"/>
      <c r="D13" s="529"/>
      <c r="E13" s="529"/>
      <c r="F13" s="529"/>
      <c r="G13" s="529"/>
      <c r="H13" s="529"/>
      <c r="I13" s="529"/>
      <c r="J13" s="529"/>
      <c r="K13" s="530"/>
      <c r="L13" s="190"/>
      <c r="M13" s="503" t="s">
        <v>141</v>
      </c>
      <c r="N13" s="504"/>
      <c r="O13" s="504"/>
      <c r="P13" s="504"/>
      <c r="Q13" s="505"/>
      <c r="R13" s="506">
        <v>301842</v>
      </c>
      <c r="S13" s="507"/>
      <c r="T13" s="507"/>
      <c r="U13" s="507"/>
      <c r="V13" s="508"/>
      <c r="W13" s="509" t="s">
        <v>142</v>
      </c>
      <c r="X13" s="405"/>
      <c r="Y13" s="405"/>
      <c r="Z13" s="405"/>
      <c r="AA13" s="405"/>
      <c r="AB13" s="406"/>
      <c r="AC13" s="372">
        <v>1185</v>
      </c>
      <c r="AD13" s="373"/>
      <c r="AE13" s="373"/>
      <c r="AF13" s="373"/>
      <c r="AG13" s="374"/>
      <c r="AH13" s="372">
        <v>1374</v>
      </c>
      <c r="AI13" s="373"/>
      <c r="AJ13" s="373"/>
      <c r="AK13" s="373"/>
      <c r="AL13" s="432"/>
      <c r="AM13" s="476" t="s">
        <v>143</v>
      </c>
      <c r="AN13" s="376"/>
      <c r="AO13" s="376"/>
      <c r="AP13" s="376"/>
      <c r="AQ13" s="376"/>
      <c r="AR13" s="376"/>
      <c r="AS13" s="376"/>
      <c r="AT13" s="377"/>
      <c r="AU13" s="477" t="s">
        <v>144</v>
      </c>
      <c r="AV13" s="478"/>
      <c r="AW13" s="478"/>
      <c r="AX13" s="478"/>
      <c r="AY13" s="433" t="s">
        <v>145</v>
      </c>
      <c r="AZ13" s="434"/>
      <c r="BA13" s="434"/>
      <c r="BB13" s="434"/>
      <c r="BC13" s="434"/>
      <c r="BD13" s="434"/>
      <c r="BE13" s="434"/>
      <c r="BF13" s="434"/>
      <c r="BG13" s="434"/>
      <c r="BH13" s="434"/>
      <c r="BI13" s="434"/>
      <c r="BJ13" s="434"/>
      <c r="BK13" s="434"/>
      <c r="BL13" s="434"/>
      <c r="BM13" s="435"/>
      <c r="BN13" s="419">
        <v>-713811</v>
      </c>
      <c r="BO13" s="420"/>
      <c r="BP13" s="420"/>
      <c r="BQ13" s="420"/>
      <c r="BR13" s="420"/>
      <c r="BS13" s="420"/>
      <c r="BT13" s="420"/>
      <c r="BU13" s="421"/>
      <c r="BV13" s="419">
        <v>430414</v>
      </c>
      <c r="BW13" s="420"/>
      <c r="BX13" s="420"/>
      <c r="BY13" s="420"/>
      <c r="BZ13" s="420"/>
      <c r="CA13" s="420"/>
      <c r="CB13" s="420"/>
      <c r="CC13" s="421"/>
      <c r="CD13" s="459" t="s">
        <v>146</v>
      </c>
      <c r="CE13" s="379"/>
      <c r="CF13" s="379"/>
      <c r="CG13" s="379"/>
      <c r="CH13" s="379"/>
      <c r="CI13" s="379"/>
      <c r="CJ13" s="379"/>
      <c r="CK13" s="379"/>
      <c r="CL13" s="379"/>
      <c r="CM13" s="379"/>
      <c r="CN13" s="379"/>
      <c r="CO13" s="379"/>
      <c r="CP13" s="379"/>
      <c r="CQ13" s="379"/>
      <c r="CR13" s="379"/>
      <c r="CS13" s="460"/>
      <c r="CT13" s="416">
        <v>4</v>
      </c>
      <c r="CU13" s="417"/>
      <c r="CV13" s="417"/>
      <c r="CW13" s="417"/>
      <c r="CX13" s="417"/>
      <c r="CY13" s="417"/>
      <c r="CZ13" s="417"/>
      <c r="DA13" s="418"/>
      <c r="DB13" s="416">
        <v>3.6</v>
      </c>
      <c r="DC13" s="417"/>
      <c r="DD13" s="417"/>
      <c r="DE13" s="417"/>
      <c r="DF13" s="417"/>
      <c r="DG13" s="417"/>
      <c r="DH13" s="417"/>
      <c r="DI13" s="418"/>
    </row>
    <row r="14" spans="1:119" ht="18.75" customHeight="1" thickBot="1">
      <c r="A14" s="181"/>
      <c r="B14" s="528"/>
      <c r="C14" s="529"/>
      <c r="D14" s="529"/>
      <c r="E14" s="529"/>
      <c r="F14" s="529"/>
      <c r="G14" s="529"/>
      <c r="H14" s="529"/>
      <c r="I14" s="529"/>
      <c r="J14" s="529"/>
      <c r="K14" s="530"/>
      <c r="L14" s="493" t="s">
        <v>147</v>
      </c>
      <c r="M14" s="546"/>
      <c r="N14" s="546"/>
      <c r="O14" s="546"/>
      <c r="P14" s="546"/>
      <c r="Q14" s="547"/>
      <c r="R14" s="506">
        <v>304906</v>
      </c>
      <c r="S14" s="507"/>
      <c r="T14" s="507"/>
      <c r="U14" s="507"/>
      <c r="V14" s="508"/>
      <c r="W14" s="510"/>
      <c r="X14" s="408"/>
      <c r="Y14" s="408"/>
      <c r="Z14" s="408"/>
      <c r="AA14" s="408"/>
      <c r="AB14" s="409"/>
      <c r="AC14" s="499">
        <v>1</v>
      </c>
      <c r="AD14" s="500"/>
      <c r="AE14" s="500"/>
      <c r="AF14" s="500"/>
      <c r="AG14" s="501"/>
      <c r="AH14" s="499">
        <v>1.1000000000000001</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148</v>
      </c>
      <c r="CE14" s="457"/>
      <c r="CF14" s="457"/>
      <c r="CG14" s="457"/>
      <c r="CH14" s="457"/>
      <c r="CI14" s="457"/>
      <c r="CJ14" s="457"/>
      <c r="CK14" s="457"/>
      <c r="CL14" s="457"/>
      <c r="CM14" s="457"/>
      <c r="CN14" s="457"/>
      <c r="CO14" s="457"/>
      <c r="CP14" s="457"/>
      <c r="CQ14" s="457"/>
      <c r="CR14" s="457"/>
      <c r="CS14" s="458"/>
      <c r="CT14" s="516">
        <v>21</v>
      </c>
      <c r="CU14" s="517"/>
      <c r="CV14" s="517"/>
      <c r="CW14" s="517"/>
      <c r="CX14" s="517"/>
      <c r="CY14" s="517"/>
      <c r="CZ14" s="517"/>
      <c r="DA14" s="518"/>
      <c r="DB14" s="516">
        <v>22</v>
      </c>
      <c r="DC14" s="517"/>
      <c r="DD14" s="517"/>
      <c r="DE14" s="517"/>
      <c r="DF14" s="517"/>
      <c r="DG14" s="517"/>
      <c r="DH14" s="517"/>
      <c r="DI14" s="518"/>
    </row>
    <row r="15" spans="1:119" ht="18.75" customHeight="1">
      <c r="A15" s="181"/>
      <c r="B15" s="528"/>
      <c r="C15" s="529"/>
      <c r="D15" s="529"/>
      <c r="E15" s="529"/>
      <c r="F15" s="529"/>
      <c r="G15" s="529"/>
      <c r="H15" s="529"/>
      <c r="I15" s="529"/>
      <c r="J15" s="529"/>
      <c r="K15" s="530"/>
      <c r="L15" s="190"/>
      <c r="M15" s="503" t="s">
        <v>149</v>
      </c>
      <c r="N15" s="504"/>
      <c r="O15" s="504"/>
      <c r="P15" s="504"/>
      <c r="Q15" s="505"/>
      <c r="R15" s="506">
        <v>301468</v>
      </c>
      <c r="S15" s="507"/>
      <c r="T15" s="507"/>
      <c r="U15" s="507"/>
      <c r="V15" s="508"/>
      <c r="W15" s="509" t="s">
        <v>150</v>
      </c>
      <c r="X15" s="405"/>
      <c r="Y15" s="405"/>
      <c r="Z15" s="405"/>
      <c r="AA15" s="405"/>
      <c r="AB15" s="406"/>
      <c r="AC15" s="372">
        <v>31506</v>
      </c>
      <c r="AD15" s="373"/>
      <c r="AE15" s="373"/>
      <c r="AF15" s="373"/>
      <c r="AG15" s="374"/>
      <c r="AH15" s="372">
        <v>32756</v>
      </c>
      <c r="AI15" s="373"/>
      <c r="AJ15" s="373"/>
      <c r="AK15" s="373"/>
      <c r="AL15" s="432"/>
      <c r="AM15" s="476"/>
      <c r="AN15" s="376"/>
      <c r="AO15" s="376"/>
      <c r="AP15" s="376"/>
      <c r="AQ15" s="376"/>
      <c r="AR15" s="376"/>
      <c r="AS15" s="376"/>
      <c r="AT15" s="377"/>
      <c r="AU15" s="477"/>
      <c r="AV15" s="478"/>
      <c r="AW15" s="478"/>
      <c r="AX15" s="478"/>
      <c r="AY15" s="445" t="s">
        <v>151</v>
      </c>
      <c r="AZ15" s="446"/>
      <c r="BA15" s="446"/>
      <c r="BB15" s="446"/>
      <c r="BC15" s="446"/>
      <c r="BD15" s="446"/>
      <c r="BE15" s="446"/>
      <c r="BF15" s="446"/>
      <c r="BG15" s="446"/>
      <c r="BH15" s="446"/>
      <c r="BI15" s="446"/>
      <c r="BJ15" s="446"/>
      <c r="BK15" s="446"/>
      <c r="BL15" s="446"/>
      <c r="BM15" s="447"/>
      <c r="BN15" s="448">
        <v>38188405</v>
      </c>
      <c r="BO15" s="449"/>
      <c r="BP15" s="449"/>
      <c r="BQ15" s="449"/>
      <c r="BR15" s="449"/>
      <c r="BS15" s="449"/>
      <c r="BT15" s="449"/>
      <c r="BU15" s="450"/>
      <c r="BV15" s="448">
        <v>36495063</v>
      </c>
      <c r="BW15" s="449"/>
      <c r="BX15" s="449"/>
      <c r="BY15" s="449"/>
      <c r="BZ15" s="449"/>
      <c r="CA15" s="449"/>
      <c r="CB15" s="449"/>
      <c r="CC15" s="450"/>
      <c r="CD15" s="519" t="s">
        <v>152</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c r="A16" s="181"/>
      <c r="B16" s="528"/>
      <c r="C16" s="529"/>
      <c r="D16" s="529"/>
      <c r="E16" s="529"/>
      <c r="F16" s="529"/>
      <c r="G16" s="529"/>
      <c r="H16" s="529"/>
      <c r="I16" s="529"/>
      <c r="J16" s="529"/>
      <c r="K16" s="530"/>
      <c r="L16" s="493" t="s">
        <v>153</v>
      </c>
      <c r="M16" s="494"/>
      <c r="N16" s="494"/>
      <c r="O16" s="494"/>
      <c r="P16" s="494"/>
      <c r="Q16" s="495"/>
      <c r="R16" s="496" t="s">
        <v>154</v>
      </c>
      <c r="S16" s="497"/>
      <c r="T16" s="497"/>
      <c r="U16" s="497"/>
      <c r="V16" s="498"/>
      <c r="W16" s="510"/>
      <c r="X16" s="408"/>
      <c r="Y16" s="408"/>
      <c r="Z16" s="408"/>
      <c r="AA16" s="408"/>
      <c r="AB16" s="409"/>
      <c r="AC16" s="499">
        <v>25.9</v>
      </c>
      <c r="AD16" s="500"/>
      <c r="AE16" s="500"/>
      <c r="AF16" s="500"/>
      <c r="AG16" s="501"/>
      <c r="AH16" s="499">
        <v>26.9</v>
      </c>
      <c r="AI16" s="500"/>
      <c r="AJ16" s="500"/>
      <c r="AK16" s="500"/>
      <c r="AL16" s="502"/>
      <c r="AM16" s="476"/>
      <c r="AN16" s="376"/>
      <c r="AO16" s="376"/>
      <c r="AP16" s="376"/>
      <c r="AQ16" s="376"/>
      <c r="AR16" s="376"/>
      <c r="AS16" s="376"/>
      <c r="AT16" s="377"/>
      <c r="AU16" s="477"/>
      <c r="AV16" s="478"/>
      <c r="AW16" s="478"/>
      <c r="AX16" s="478"/>
      <c r="AY16" s="433" t="s">
        <v>155</v>
      </c>
      <c r="AZ16" s="434"/>
      <c r="BA16" s="434"/>
      <c r="BB16" s="434"/>
      <c r="BC16" s="434"/>
      <c r="BD16" s="434"/>
      <c r="BE16" s="434"/>
      <c r="BF16" s="434"/>
      <c r="BG16" s="434"/>
      <c r="BH16" s="434"/>
      <c r="BI16" s="434"/>
      <c r="BJ16" s="434"/>
      <c r="BK16" s="434"/>
      <c r="BL16" s="434"/>
      <c r="BM16" s="435"/>
      <c r="BN16" s="419">
        <v>52819306</v>
      </c>
      <c r="BO16" s="420"/>
      <c r="BP16" s="420"/>
      <c r="BQ16" s="420"/>
      <c r="BR16" s="420"/>
      <c r="BS16" s="420"/>
      <c r="BT16" s="420"/>
      <c r="BU16" s="421"/>
      <c r="BV16" s="419">
        <v>50658495</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c r="A17" s="181"/>
      <c r="B17" s="531"/>
      <c r="C17" s="532"/>
      <c r="D17" s="532"/>
      <c r="E17" s="532"/>
      <c r="F17" s="532"/>
      <c r="G17" s="532"/>
      <c r="H17" s="532"/>
      <c r="I17" s="532"/>
      <c r="J17" s="532"/>
      <c r="K17" s="533"/>
      <c r="L17" s="195"/>
      <c r="M17" s="512" t="s">
        <v>156</v>
      </c>
      <c r="N17" s="513"/>
      <c r="O17" s="513"/>
      <c r="P17" s="513"/>
      <c r="Q17" s="514"/>
      <c r="R17" s="496" t="s">
        <v>157</v>
      </c>
      <c r="S17" s="497"/>
      <c r="T17" s="497"/>
      <c r="U17" s="497"/>
      <c r="V17" s="498"/>
      <c r="W17" s="509" t="s">
        <v>158</v>
      </c>
      <c r="X17" s="405"/>
      <c r="Y17" s="405"/>
      <c r="Z17" s="405"/>
      <c r="AA17" s="405"/>
      <c r="AB17" s="406"/>
      <c r="AC17" s="372">
        <v>88836</v>
      </c>
      <c r="AD17" s="373"/>
      <c r="AE17" s="373"/>
      <c r="AF17" s="373"/>
      <c r="AG17" s="374"/>
      <c r="AH17" s="372">
        <v>87453</v>
      </c>
      <c r="AI17" s="373"/>
      <c r="AJ17" s="373"/>
      <c r="AK17" s="373"/>
      <c r="AL17" s="432"/>
      <c r="AM17" s="476"/>
      <c r="AN17" s="376"/>
      <c r="AO17" s="376"/>
      <c r="AP17" s="376"/>
      <c r="AQ17" s="376"/>
      <c r="AR17" s="376"/>
      <c r="AS17" s="376"/>
      <c r="AT17" s="377"/>
      <c r="AU17" s="477"/>
      <c r="AV17" s="478"/>
      <c r="AW17" s="478"/>
      <c r="AX17" s="478"/>
      <c r="AY17" s="433" t="s">
        <v>159</v>
      </c>
      <c r="AZ17" s="434"/>
      <c r="BA17" s="434"/>
      <c r="BB17" s="434"/>
      <c r="BC17" s="434"/>
      <c r="BD17" s="434"/>
      <c r="BE17" s="434"/>
      <c r="BF17" s="434"/>
      <c r="BG17" s="434"/>
      <c r="BH17" s="434"/>
      <c r="BI17" s="434"/>
      <c r="BJ17" s="434"/>
      <c r="BK17" s="434"/>
      <c r="BL17" s="434"/>
      <c r="BM17" s="435"/>
      <c r="BN17" s="419">
        <v>48491149</v>
      </c>
      <c r="BO17" s="420"/>
      <c r="BP17" s="420"/>
      <c r="BQ17" s="420"/>
      <c r="BR17" s="420"/>
      <c r="BS17" s="420"/>
      <c r="BT17" s="420"/>
      <c r="BU17" s="421"/>
      <c r="BV17" s="419">
        <v>46403290</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c r="A18" s="181"/>
      <c r="B18" s="469" t="s">
        <v>160</v>
      </c>
      <c r="C18" s="470"/>
      <c r="D18" s="470"/>
      <c r="E18" s="471"/>
      <c r="F18" s="471"/>
      <c r="G18" s="471"/>
      <c r="H18" s="471"/>
      <c r="I18" s="471"/>
      <c r="J18" s="471"/>
      <c r="K18" s="471"/>
      <c r="L18" s="472">
        <v>49.42</v>
      </c>
      <c r="M18" s="472"/>
      <c r="N18" s="472"/>
      <c r="O18" s="472"/>
      <c r="P18" s="472"/>
      <c r="Q18" s="472"/>
      <c r="R18" s="473"/>
      <c r="S18" s="473"/>
      <c r="T18" s="473"/>
      <c r="U18" s="473"/>
      <c r="V18" s="474"/>
      <c r="W18" s="490"/>
      <c r="X18" s="491"/>
      <c r="Y18" s="491"/>
      <c r="Z18" s="491"/>
      <c r="AA18" s="491"/>
      <c r="AB18" s="515"/>
      <c r="AC18" s="389">
        <v>73.099999999999994</v>
      </c>
      <c r="AD18" s="390"/>
      <c r="AE18" s="390"/>
      <c r="AF18" s="390"/>
      <c r="AG18" s="475"/>
      <c r="AH18" s="389">
        <v>71.900000000000006</v>
      </c>
      <c r="AI18" s="390"/>
      <c r="AJ18" s="390"/>
      <c r="AK18" s="390"/>
      <c r="AL18" s="391"/>
      <c r="AM18" s="476"/>
      <c r="AN18" s="376"/>
      <c r="AO18" s="376"/>
      <c r="AP18" s="376"/>
      <c r="AQ18" s="376"/>
      <c r="AR18" s="376"/>
      <c r="AS18" s="376"/>
      <c r="AT18" s="377"/>
      <c r="AU18" s="477"/>
      <c r="AV18" s="478"/>
      <c r="AW18" s="478"/>
      <c r="AX18" s="478"/>
      <c r="AY18" s="433" t="s">
        <v>161</v>
      </c>
      <c r="AZ18" s="434"/>
      <c r="BA18" s="434"/>
      <c r="BB18" s="434"/>
      <c r="BC18" s="434"/>
      <c r="BD18" s="434"/>
      <c r="BE18" s="434"/>
      <c r="BF18" s="434"/>
      <c r="BG18" s="434"/>
      <c r="BH18" s="434"/>
      <c r="BI18" s="434"/>
      <c r="BJ18" s="434"/>
      <c r="BK18" s="434"/>
      <c r="BL18" s="434"/>
      <c r="BM18" s="435"/>
      <c r="BN18" s="419">
        <v>64520610</v>
      </c>
      <c r="BO18" s="420"/>
      <c r="BP18" s="420"/>
      <c r="BQ18" s="420"/>
      <c r="BR18" s="420"/>
      <c r="BS18" s="420"/>
      <c r="BT18" s="420"/>
      <c r="BU18" s="421"/>
      <c r="BV18" s="419">
        <v>63220855</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c r="A19" s="181"/>
      <c r="B19" s="469" t="s">
        <v>162</v>
      </c>
      <c r="C19" s="470"/>
      <c r="D19" s="470"/>
      <c r="E19" s="471"/>
      <c r="F19" s="471"/>
      <c r="G19" s="471"/>
      <c r="H19" s="471"/>
      <c r="I19" s="471"/>
      <c r="J19" s="471"/>
      <c r="K19" s="471"/>
      <c r="L19" s="479">
        <v>6143</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163</v>
      </c>
      <c r="AZ19" s="434"/>
      <c r="BA19" s="434"/>
      <c r="BB19" s="434"/>
      <c r="BC19" s="434"/>
      <c r="BD19" s="434"/>
      <c r="BE19" s="434"/>
      <c r="BF19" s="434"/>
      <c r="BG19" s="434"/>
      <c r="BH19" s="434"/>
      <c r="BI19" s="434"/>
      <c r="BJ19" s="434"/>
      <c r="BK19" s="434"/>
      <c r="BL19" s="434"/>
      <c r="BM19" s="435"/>
      <c r="BN19" s="419">
        <v>77958494</v>
      </c>
      <c r="BO19" s="420"/>
      <c r="BP19" s="420"/>
      <c r="BQ19" s="420"/>
      <c r="BR19" s="420"/>
      <c r="BS19" s="420"/>
      <c r="BT19" s="420"/>
      <c r="BU19" s="421"/>
      <c r="BV19" s="419">
        <v>77597886</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c r="A20" s="181"/>
      <c r="B20" s="469" t="s">
        <v>164</v>
      </c>
      <c r="C20" s="470"/>
      <c r="D20" s="470"/>
      <c r="E20" s="471"/>
      <c r="F20" s="471"/>
      <c r="G20" s="471"/>
      <c r="H20" s="471"/>
      <c r="I20" s="471"/>
      <c r="J20" s="471"/>
      <c r="K20" s="471"/>
      <c r="L20" s="479">
        <v>133647</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c r="A21" s="181"/>
      <c r="B21" s="466" t="s">
        <v>165</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c r="A22" s="181"/>
      <c r="B22" s="395" t="s">
        <v>166</v>
      </c>
      <c r="C22" s="396"/>
      <c r="D22" s="397"/>
      <c r="E22" s="404" t="s">
        <v>1</v>
      </c>
      <c r="F22" s="405"/>
      <c r="G22" s="405"/>
      <c r="H22" s="405"/>
      <c r="I22" s="405"/>
      <c r="J22" s="405"/>
      <c r="K22" s="406"/>
      <c r="L22" s="404" t="s">
        <v>167</v>
      </c>
      <c r="M22" s="405"/>
      <c r="N22" s="405"/>
      <c r="O22" s="405"/>
      <c r="P22" s="406"/>
      <c r="Q22" s="410" t="s">
        <v>168</v>
      </c>
      <c r="R22" s="411"/>
      <c r="S22" s="411"/>
      <c r="T22" s="411"/>
      <c r="U22" s="411"/>
      <c r="V22" s="412"/>
      <c r="W22" s="461" t="s">
        <v>169</v>
      </c>
      <c r="X22" s="396"/>
      <c r="Y22" s="397"/>
      <c r="Z22" s="404" t="s">
        <v>1</v>
      </c>
      <c r="AA22" s="405"/>
      <c r="AB22" s="405"/>
      <c r="AC22" s="405"/>
      <c r="AD22" s="405"/>
      <c r="AE22" s="405"/>
      <c r="AF22" s="405"/>
      <c r="AG22" s="406"/>
      <c r="AH22" s="422" t="s">
        <v>170</v>
      </c>
      <c r="AI22" s="405"/>
      <c r="AJ22" s="405"/>
      <c r="AK22" s="405"/>
      <c r="AL22" s="406"/>
      <c r="AM22" s="422" t="s">
        <v>171</v>
      </c>
      <c r="AN22" s="423"/>
      <c r="AO22" s="423"/>
      <c r="AP22" s="423"/>
      <c r="AQ22" s="423"/>
      <c r="AR22" s="424"/>
      <c r="AS22" s="410" t="s">
        <v>168</v>
      </c>
      <c r="AT22" s="411"/>
      <c r="AU22" s="411"/>
      <c r="AV22" s="411"/>
      <c r="AW22" s="411"/>
      <c r="AX22" s="428"/>
      <c r="AY22" s="445" t="s">
        <v>172</v>
      </c>
      <c r="AZ22" s="446"/>
      <c r="BA22" s="446"/>
      <c r="BB22" s="446"/>
      <c r="BC22" s="446"/>
      <c r="BD22" s="446"/>
      <c r="BE22" s="446"/>
      <c r="BF22" s="446"/>
      <c r="BG22" s="446"/>
      <c r="BH22" s="446"/>
      <c r="BI22" s="446"/>
      <c r="BJ22" s="446"/>
      <c r="BK22" s="446"/>
      <c r="BL22" s="446"/>
      <c r="BM22" s="447"/>
      <c r="BN22" s="448">
        <v>114484257</v>
      </c>
      <c r="BO22" s="449"/>
      <c r="BP22" s="449"/>
      <c r="BQ22" s="449"/>
      <c r="BR22" s="449"/>
      <c r="BS22" s="449"/>
      <c r="BT22" s="449"/>
      <c r="BU22" s="450"/>
      <c r="BV22" s="448">
        <v>118007713</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173</v>
      </c>
      <c r="AZ23" s="434"/>
      <c r="BA23" s="434"/>
      <c r="BB23" s="434"/>
      <c r="BC23" s="434"/>
      <c r="BD23" s="434"/>
      <c r="BE23" s="434"/>
      <c r="BF23" s="434"/>
      <c r="BG23" s="434"/>
      <c r="BH23" s="434"/>
      <c r="BI23" s="434"/>
      <c r="BJ23" s="434"/>
      <c r="BK23" s="434"/>
      <c r="BL23" s="434"/>
      <c r="BM23" s="435"/>
      <c r="BN23" s="419">
        <v>91424900</v>
      </c>
      <c r="BO23" s="420"/>
      <c r="BP23" s="420"/>
      <c r="BQ23" s="420"/>
      <c r="BR23" s="420"/>
      <c r="BS23" s="420"/>
      <c r="BT23" s="420"/>
      <c r="BU23" s="421"/>
      <c r="BV23" s="419">
        <v>94990165</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c r="A24" s="181"/>
      <c r="B24" s="398"/>
      <c r="C24" s="399"/>
      <c r="D24" s="400"/>
      <c r="E24" s="375" t="s">
        <v>174</v>
      </c>
      <c r="F24" s="376"/>
      <c r="G24" s="376"/>
      <c r="H24" s="376"/>
      <c r="I24" s="376"/>
      <c r="J24" s="376"/>
      <c r="K24" s="377"/>
      <c r="L24" s="372">
        <v>1</v>
      </c>
      <c r="M24" s="373"/>
      <c r="N24" s="373"/>
      <c r="O24" s="373"/>
      <c r="P24" s="374"/>
      <c r="Q24" s="372">
        <v>10840</v>
      </c>
      <c r="R24" s="373"/>
      <c r="S24" s="373"/>
      <c r="T24" s="373"/>
      <c r="U24" s="373"/>
      <c r="V24" s="374"/>
      <c r="W24" s="462"/>
      <c r="X24" s="399"/>
      <c r="Y24" s="400"/>
      <c r="Z24" s="375" t="s">
        <v>175</v>
      </c>
      <c r="AA24" s="376"/>
      <c r="AB24" s="376"/>
      <c r="AC24" s="376"/>
      <c r="AD24" s="376"/>
      <c r="AE24" s="376"/>
      <c r="AF24" s="376"/>
      <c r="AG24" s="377"/>
      <c r="AH24" s="372">
        <v>1661</v>
      </c>
      <c r="AI24" s="373"/>
      <c r="AJ24" s="373"/>
      <c r="AK24" s="373"/>
      <c r="AL24" s="374"/>
      <c r="AM24" s="372">
        <v>5458046</v>
      </c>
      <c r="AN24" s="373"/>
      <c r="AO24" s="373"/>
      <c r="AP24" s="373"/>
      <c r="AQ24" s="373"/>
      <c r="AR24" s="374"/>
      <c r="AS24" s="372">
        <v>3286</v>
      </c>
      <c r="AT24" s="373"/>
      <c r="AU24" s="373"/>
      <c r="AV24" s="373"/>
      <c r="AW24" s="373"/>
      <c r="AX24" s="432"/>
      <c r="AY24" s="392" t="s">
        <v>176</v>
      </c>
      <c r="AZ24" s="393"/>
      <c r="BA24" s="393"/>
      <c r="BB24" s="393"/>
      <c r="BC24" s="393"/>
      <c r="BD24" s="393"/>
      <c r="BE24" s="393"/>
      <c r="BF24" s="393"/>
      <c r="BG24" s="393"/>
      <c r="BH24" s="393"/>
      <c r="BI24" s="393"/>
      <c r="BJ24" s="393"/>
      <c r="BK24" s="393"/>
      <c r="BL24" s="393"/>
      <c r="BM24" s="394"/>
      <c r="BN24" s="419">
        <v>63493137</v>
      </c>
      <c r="BO24" s="420"/>
      <c r="BP24" s="420"/>
      <c r="BQ24" s="420"/>
      <c r="BR24" s="420"/>
      <c r="BS24" s="420"/>
      <c r="BT24" s="420"/>
      <c r="BU24" s="421"/>
      <c r="BV24" s="419">
        <v>65878005</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c r="A25" s="181"/>
      <c r="B25" s="398"/>
      <c r="C25" s="399"/>
      <c r="D25" s="400"/>
      <c r="E25" s="375" t="s">
        <v>177</v>
      </c>
      <c r="F25" s="376"/>
      <c r="G25" s="376"/>
      <c r="H25" s="376"/>
      <c r="I25" s="376"/>
      <c r="J25" s="376"/>
      <c r="K25" s="377"/>
      <c r="L25" s="372">
        <v>2</v>
      </c>
      <c r="M25" s="373"/>
      <c r="N25" s="373"/>
      <c r="O25" s="373"/>
      <c r="P25" s="374"/>
      <c r="Q25" s="372">
        <v>8950</v>
      </c>
      <c r="R25" s="373"/>
      <c r="S25" s="373"/>
      <c r="T25" s="373"/>
      <c r="U25" s="373"/>
      <c r="V25" s="374"/>
      <c r="W25" s="462"/>
      <c r="X25" s="399"/>
      <c r="Y25" s="400"/>
      <c r="Z25" s="375" t="s">
        <v>178</v>
      </c>
      <c r="AA25" s="376"/>
      <c r="AB25" s="376"/>
      <c r="AC25" s="376"/>
      <c r="AD25" s="376"/>
      <c r="AE25" s="376"/>
      <c r="AF25" s="376"/>
      <c r="AG25" s="377"/>
      <c r="AH25" s="372">
        <v>249</v>
      </c>
      <c r="AI25" s="373"/>
      <c r="AJ25" s="373"/>
      <c r="AK25" s="373"/>
      <c r="AL25" s="374"/>
      <c r="AM25" s="372">
        <v>787836</v>
      </c>
      <c r="AN25" s="373"/>
      <c r="AO25" s="373"/>
      <c r="AP25" s="373"/>
      <c r="AQ25" s="373"/>
      <c r="AR25" s="374"/>
      <c r="AS25" s="372">
        <v>3164</v>
      </c>
      <c r="AT25" s="373"/>
      <c r="AU25" s="373"/>
      <c r="AV25" s="373"/>
      <c r="AW25" s="373"/>
      <c r="AX25" s="432"/>
      <c r="AY25" s="445" t="s">
        <v>179</v>
      </c>
      <c r="AZ25" s="446"/>
      <c r="BA25" s="446"/>
      <c r="BB25" s="446"/>
      <c r="BC25" s="446"/>
      <c r="BD25" s="446"/>
      <c r="BE25" s="446"/>
      <c r="BF25" s="446"/>
      <c r="BG25" s="446"/>
      <c r="BH25" s="446"/>
      <c r="BI25" s="446"/>
      <c r="BJ25" s="446"/>
      <c r="BK25" s="446"/>
      <c r="BL25" s="446"/>
      <c r="BM25" s="447"/>
      <c r="BN25" s="448">
        <v>21175108</v>
      </c>
      <c r="BO25" s="449"/>
      <c r="BP25" s="449"/>
      <c r="BQ25" s="449"/>
      <c r="BR25" s="449"/>
      <c r="BS25" s="449"/>
      <c r="BT25" s="449"/>
      <c r="BU25" s="450"/>
      <c r="BV25" s="448">
        <v>22531158</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c r="A26" s="181"/>
      <c r="B26" s="398"/>
      <c r="C26" s="399"/>
      <c r="D26" s="400"/>
      <c r="E26" s="375" t="s">
        <v>180</v>
      </c>
      <c r="F26" s="376"/>
      <c r="G26" s="376"/>
      <c r="H26" s="376"/>
      <c r="I26" s="376"/>
      <c r="J26" s="376"/>
      <c r="K26" s="377"/>
      <c r="L26" s="372">
        <v>1</v>
      </c>
      <c r="M26" s="373"/>
      <c r="N26" s="373"/>
      <c r="O26" s="373"/>
      <c r="P26" s="374"/>
      <c r="Q26" s="372">
        <v>7330</v>
      </c>
      <c r="R26" s="373"/>
      <c r="S26" s="373"/>
      <c r="T26" s="373"/>
      <c r="U26" s="373"/>
      <c r="V26" s="374"/>
      <c r="W26" s="462"/>
      <c r="X26" s="399"/>
      <c r="Y26" s="400"/>
      <c r="Z26" s="375" t="s">
        <v>181</v>
      </c>
      <c r="AA26" s="430"/>
      <c r="AB26" s="430"/>
      <c r="AC26" s="430"/>
      <c r="AD26" s="430"/>
      <c r="AE26" s="430"/>
      <c r="AF26" s="430"/>
      <c r="AG26" s="431"/>
      <c r="AH26" s="372">
        <v>208</v>
      </c>
      <c r="AI26" s="373"/>
      <c r="AJ26" s="373"/>
      <c r="AK26" s="373"/>
      <c r="AL26" s="374"/>
      <c r="AM26" s="372">
        <v>726752</v>
      </c>
      <c r="AN26" s="373"/>
      <c r="AO26" s="373"/>
      <c r="AP26" s="373"/>
      <c r="AQ26" s="373"/>
      <c r="AR26" s="374"/>
      <c r="AS26" s="372">
        <v>3494</v>
      </c>
      <c r="AT26" s="373"/>
      <c r="AU26" s="373"/>
      <c r="AV26" s="373"/>
      <c r="AW26" s="373"/>
      <c r="AX26" s="432"/>
      <c r="AY26" s="459" t="s">
        <v>182</v>
      </c>
      <c r="AZ26" s="379"/>
      <c r="BA26" s="379"/>
      <c r="BB26" s="379"/>
      <c r="BC26" s="379"/>
      <c r="BD26" s="379"/>
      <c r="BE26" s="379"/>
      <c r="BF26" s="379"/>
      <c r="BG26" s="379"/>
      <c r="BH26" s="379"/>
      <c r="BI26" s="379"/>
      <c r="BJ26" s="379"/>
      <c r="BK26" s="379"/>
      <c r="BL26" s="379"/>
      <c r="BM26" s="460"/>
      <c r="BN26" s="419" t="s">
        <v>183</v>
      </c>
      <c r="BO26" s="420"/>
      <c r="BP26" s="420"/>
      <c r="BQ26" s="420"/>
      <c r="BR26" s="420"/>
      <c r="BS26" s="420"/>
      <c r="BT26" s="420"/>
      <c r="BU26" s="421"/>
      <c r="BV26" s="419" t="s">
        <v>184</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c r="A27" s="181"/>
      <c r="B27" s="398"/>
      <c r="C27" s="399"/>
      <c r="D27" s="400"/>
      <c r="E27" s="375" t="s">
        <v>185</v>
      </c>
      <c r="F27" s="376"/>
      <c r="G27" s="376"/>
      <c r="H27" s="376"/>
      <c r="I27" s="376"/>
      <c r="J27" s="376"/>
      <c r="K27" s="377"/>
      <c r="L27" s="372">
        <v>1</v>
      </c>
      <c r="M27" s="373"/>
      <c r="N27" s="373"/>
      <c r="O27" s="373"/>
      <c r="P27" s="374"/>
      <c r="Q27" s="372">
        <v>7320</v>
      </c>
      <c r="R27" s="373"/>
      <c r="S27" s="373"/>
      <c r="T27" s="373"/>
      <c r="U27" s="373"/>
      <c r="V27" s="374"/>
      <c r="W27" s="462"/>
      <c r="X27" s="399"/>
      <c r="Y27" s="400"/>
      <c r="Z27" s="375" t="s">
        <v>186</v>
      </c>
      <c r="AA27" s="376"/>
      <c r="AB27" s="376"/>
      <c r="AC27" s="376"/>
      <c r="AD27" s="376"/>
      <c r="AE27" s="376"/>
      <c r="AF27" s="376"/>
      <c r="AG27" s="377"/>
      <c r="AH27" s="372">
        <v>225</v>
      </c>
      <c r="AI27" s="373"/>
      <c r="AJ27" s="373"/>
      <c r="AK27" s="373"/>
      <c r="AL27" s="374"/>
      <c r="AM27" s="372">
        <v>760310</v>
      </c>
      <c r="AN27" s="373"/>
      <c r="AO27" s="373"/>
      <c r="AP27" s="373"/>
      <c r="AQ27" s="373"/>
      <c r="AR27" s="374"/>
      <c r="AS27" s="372">
        <v>3379</v>
      </c>
      <c r="AT27" s="373"/>
      <c r="AU27" s="373"/>
      <c r="AV27" s="373"/>
      <c r="AW27" s="373"/>
      <c r="AX27" s="432"/>
      <c r="AY27" s="456" t="s">
        <v>187</v>
      </c>
      <c r="AZ27" s="457"/>
      <c r="BA27" s="457"/>
      <c r="BB27" s="457"/>
      <c r="BC27" s="457"/>
      <c r="BD27" s="457"/>
      <c r="BE27" s="457"/>
      <c r="BF27" s="457"/>
      <c r="BG27" s="457"/>
      <c r="BH27" s="457"/>
      <c r="BI27" s="457"/>
      <c r="BJ27" s="457"/>
      <c r="BK27" s="457"/>
      <c r="BL27" s="457"/>
      <c r="BM27" s="458"/>
      <c r="BN27" s="453" t="s">
        <v>183</v>
      </c>
      <c r="BO27" s="454"/>
      <c r="BP27" s="454"/>
      <c r="BQ27" s="454"/>
      <c r="BR27" s="454"/>
      <c r="BS27" s="454"/>
      <c r="BT27" s="454"/>
      <c r="BU27" s="455"/>
      <c r="BV27" s="453" t="s">
        <v>183</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c r="A28" s="181"/>
      <c r="B28" s="398"/>
      <c r="C28" s="399"/>
      <c r="D28" s="400"/>
      <c r="E28" s="375" t="s">
        <v>188</v>
      </c>
      <c r="F28" s="376"/>
      <c r="G28" s="376"/>
      <c r="H28" s="376"/>
      <c r="I28" s="376"/>
      <c r="J28" s="376"/>
      <c r="K28" s="377"/>
      <c r="L28" s="372">
        <v>1</v>
      </c>
      <c r="M28" s="373"/>
      <c r="N28" s="373"/>
      <c r="O28" s="373"/>
      <c r="P28" s="374"/>
      <c r="Q28" s="372">
        <v>6670</v>
      </c>
      <c r="R28" s="373"/>
      <c r="S28" s="373"/>
      <c r="T28" s="373"/>
      <c r="U28" s="373"/>
      <c r="V28" s="374"/>
      <c r="W28" s="462"/>
      <c r="X28" s="399"/>
      <c r="Y28" s="400"/>
      <c r="Z28" s="375" t="s">
        <v>189</v>
      </c>
      <c r="AA28" s="376"/>
      <c r="AB28" s="376"/>
      <c r="AC28" s="376"/>
      <c r="AD28" s="376"/>
      <c r="AE28" s="376"/>
      <c r="AF28" s="376"/>
      <c r="AG28" s="377"/>
      <c r="AH28" s="372" t="s">
        <v>183</v>
      </c>
      <c r="AI28" s="373"/>
      <c r="AJ28" s="373"/>
      <c r="AK28" s="373"/>
      <c r="AL28" s="374"/>
      <c r="AM28" s="372" t="s">
        <v>183</v>
      </c>
      <c r="AN28" s="373"/>
      <c r="AO28" s="373"/>
      <c r="AP28" s="373"/>
      <c r="AQ28" s="373"/>
      <c r="AR28" s="374"/>
      <c r="AS28" s="372" t="s">
        <v>183</v>
      </c>
      <c r="AT28" s="373"/>
      <c r="AU28" s="373"/>
      <c r="AV28" s="373"/>
      <c r="AW28" s="373"/>
      <c r="AX28" s="432"/>
      <c r="AY28" s="436" t="s">
        <v>190</v>
      </c>
      <c r="AZ28" s="437"/>
      <c r="BA28" s="437"/>
      <c r="BB28" s="438"/>
      <c r="BC28" s="445" t="s">
        <v>50</v>
      </c>
      <c r="BD28" s="446"/>
      <c r="BE28" s="446"/>
      <c r="BF28" s="446"/>
      <c r="BG28" s="446"/>
      <c r="BH28" s="446"/>
      <c r="BI28" s="446"/>
      <c r="BJ28" s="446"/>
      <c r="BK28" s="446"/>
      <c r="BL28" s="446"/>
      <c r="BM28" s="447"/>
      <c r="BN28" s="448">
        <v>9942179</v>
      </c>
      <c r="BO28" s="449"/>
      <c r="BP28" s="449"/>
      <c r="BQ28" s="449"/>
      <c r="BR28" s="449"/>
      <c r="BS28" s="449"/>
      <c r="BT28" s="449"/>
      <c r="BU28" s="450"/>
      <c r="BV28" s="448">
        <v>10104553</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c r="A29" s="181"/>
      <c r="B29" s="398"/>
      <c r="C29" s="399"/>
      <c r="D29" s="400"/>
      <c r="E29" s="375" t="s">
        <v>191</v>
      </c>
      <c r="F29" s="376"/>
      <c r="G29" s="376"/>
      <c r="H29" s="376"/>
      <c r="I29" s="376"/>
      <c r="J29" s="376"/>
      <c r="K29" s="377"/>
      <c r="L29" s="372">
        <v>28</v>
      </c>
      <c r="M29" s="373"/>
      <c r="N29" s="373"/>
      <c r="O29" s="373"/>
      <c r="P29" s="374"/>
      <c r="Q29" s="372">
        <v>6020</v>
      </c>
      <c r="R29" s="373"/>
      <c r="S29" s="373"/>
      <c r="T29" s="373"/>
      <c r="U29" s="373"/>
      <c r="V29" s="374"/>
      <c r="W29" s="463"/>
      <c r="X29" s="464"/>
      <c r="Y29" s="465"/>
      <c r="Z29" s="375" t="s">
        <v>192</v>
      </c>
      <c r="AA29" s="376"/>
      <c r="AB29" s="376"/>
      <c r="AC29" s="376"/>
      <c r="AD29" s="376"/>
      <c r="AE29" s="376"/>
      <c r="AF29" s="376"/>
      <c r="AG29" s="377"/>
      <c r="AH29" s="372">
        <v>1886</v>
      </c>
      <c r="AI29" s="373"/>
      <c r="AJ29" s="373"/>
      <c r="AK29" s="373"/>
      <c r="AL29" s="374"/>
      <c r="AM29" s="372">
        <v>6218356</v>
      </c>
      <c r="AN29" s="373"/>
      <c r="AO29" s="373"/>
      <c r="AP29" s="373"/>
      <c r="AQ29" s="373"/>
      <c r="AR29" s="374"/>
      <c r="AS29" s="372">
        <v>3297</v>
      </c>
      <c r="AT29" s="373"/>
      <c r="AU29" s="373"/>
      <c r="AV29" s="373"/>
      <c r="AW29" s="373"/>
      <c r="AX29" s="432"/>
      <c r="AY29" s="439"/>
      <c r="AZ29" s="440"/>
      <c r="BA29" s="440"/>
      <c r="BB29" s="441"/>
      <c r="BC29" s="433" t="s">
        <v>193</v>
      </c>
      <c r="BD29" s="434"/>
      <c r="BE29" s="434"/>
      <c r="BF29" s="434"/>
      <c r="BG29" s="434"/>
      <c r="BH29" s="434"/>
      <c r="BI29" s="434"/>
      <c r="BJ29" s="434"/>
      <c r="BK29" s="434"/>
      <c r="BL29" s="434"/>
      <c r="BM29" s="435"/>
      <c r="BN29" s="419">
        <v>1501503</v>
      </c>
      <c r="BO29" s="420"/>
      <c r="BP29" s="420"/>
      <c r="BQ29" s="420"/>
      <c r="BR29" s="420"/>
      <c r="BS29" s="420"/>
      <c r="BT29" s="420"/>
      <c r="BU29" s="421"/>
      <c r="BV29" s="419">
        <v>1501480</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194</v>
      </c>
      <c r="X30" s="387"/>
      <c r="Y30" s="387"/>
      <c r="Z30" s="387"/>
      <c r="AA30" s="387"/>
      <c r="AB30" s="387"/>
      <c r="AC30" s="387"/>
      <c r="AD30" s="387"/>
      <c r="AE30" s="387"/>
      <c r="AF30" s="387"/>
      <c r="AG30" s="388"/>
      <c r="AH30" s="389">
        <v>100.4</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52</v>
      </c>
      <c r="BD30" s="393"/>
      <c r="BE30" s="393"/>
      <c r="BF30" s="393"/>
      <c r="BG30" s="393"/>
      <c r="BH30" s="393"/>
      <c r="BI30" s="393"/>
      <c r="BJ30" s="393"/>
      <c r="BK30" s="393"/>
      <c r="BL30" s="393"/>
      <c r="BM30" s="394"/>
      <c r="BN30" s="453">
        <v>3875492</v>
      </c>
      <c r="BO30" s="454"/>
      <c r="BP30" s="454"/>
      <c r="BQ30" s="454"/>
      <c r="BR30" s="454"/>
      <c r="BS30" s="454"/>
      <c r="BT30" s="454"/>
      <c r="BU30" s="455"/>
      <c r="BV30" s="453">
        <v>3628592</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c r="A31" s="181"/>
      <c r="B31" s="203"/>
      <c r="DI31" s="204"/>
    </row>
    <row r="32" spans="1:113" ht="13.5" customHeight="1">
      <c r="A32" s="181"/>
      <c r="B32" s="205"/>
      <c r="C32" s="378" t="s">
        <v>195</v>
      </c>
      <c r="D32" s="378"/>
      <c r="E32" s="378"/>
      <c r="F32" s="378"/>
      <c r="G32" s="378"/>
      <c r="H32" s="378"/>
      <c r="I32" s="378"/>
      <c r="J32" s="378"/>
      <c r="K32" s="378"/>
      <c r="L32" s="378"/>
      <c r="M32" s="378"/>
      <c r="N32" s="378"/>
      <c r="O32" s="378"/>
      <c r="P32" s="378"/>
      <c r="Q32" s="378"/>
      <c r="R32" s="378"/>
      <c r="S32" s="378"/>
      <c r="U32" s="379" t="s">
        <v>196</v>
      </c>
      <c r="V32" s="379"/>
      <c r="W32" s="379"/>
      <c r="X32" s="379"/>
      <c r="Y32" s="379"/>
      <c r="Z32" s="379"/>
      <c r="AA32" s="379"/>
      <c r="AB32" s="379"/>
      <c r="AC32" s="379"/>
      <c r="AD32" s="379"/>
      <c r="AE32" s="379"/>
      <c r="AF32" s="379"/>
      <c r="AG32" s="379"/>
      <c r="AH32" s="379"/>
      <c r="AI32" s="379"/>
      <c r="AJ32" s="379"/>
      <c r="AK32" s="379"/>
      <c r="AM32" s="379" t="s">
        <v>197</v>
      </c>
      <c r="AN32" s="379"/>
      <c r="AO32" s="379"/>
      <c r="AP32" s="379"/>
      <c r="AQ32" s="379"/>
      <c r="AR32" s="379"/>
      <c r="AS32" s="379"/>
      <c r="AT32" s="379"/>
      <c r="AU32" s="379"/>
      <c r="AV32" s="379"/>
      <c r="AW32" s="379"/>
      <c r="AX32" s="379"/>
      <c r="AY32" s="379"/>
      <c r="AZ32" s="379"/>
      <c r="BA32" s="379"/>
      <c r="BB32" s="379"/>
      <c r="BC32" s="379"/>
      <c r="BE32" s="379" t="s">
        <v>198</v>
      </c>
      <c r="BF32" s="379"/>
      <c r="BG32" s="379"/>
      <c r="BH32" s="379"/>
      <c r="BI32" s="379"/>
      <c r="BJ32" s="379"/>
      <c r="BK32" s="379"/>
      <c r="BL32" s="379"/>
      <c r="BM32" s="379"/>
      <c r="BN32" s="379"/>
      <c r="BO32" s="379"/>
      <c r="BP32" s="379"/>
      <c r="BQ32" s="379"/>
      <c r="BR32" s="379"/>
      <c r="BS32" s="379"/>
      <c r="BT32" s="379"/>
      <c r="BU32" s="379"/>
      <c r="BW32" s="379" t="s">
        <v>199</v>
      </c>
      <c r="BX32" s="379"/>
      <c r="BY32" s="379"/>
      <c r="BZ32" s="379"/>
      <c r="CA32" s="379"/>
      <c r="CB32" s="379"/>
      <c r="CC32" s="379"/>
      <c r="CD32" s="379"/>
      <c r="CE32" s="379"/>
      <c r="CF32" s="379"/>
      <c r="CG32" s="379"/>
      <c r="CH32" s="379"/>
      <c r="CI32" s="379"/>
      <c r="CJ32" s="379"/>
      <c r="CK32" s="379"/>
      <c r="CL32" s="379"/>
      <c r="CM32" s="379"/>
      <c r="CO32" s="379" t="s">
        <v>200</v>
      </c>
      <c r="CP32" s="379"/>
      <c r="CQ32" s="379"/>
      <c r="CR32" s="379"/>
      <c r="CS32" s="379"/>
      <c r="CT32" s="379"/>
      <c r="CU32" s="379"/>
      <c r="CV32" s="379"/>
      <c r="CW32" s="379"/>
      <c r="CX32" s="379"/>
      <c r="CY32" s="379"/>
      <c r="CZ32" s="379"/>
      <c r="DA32" s="379"/>
      <c r="DB32" s="379"/>
      <c r="DC32" s="379"/>
      <c r="DD32" s="379"/>
      <c r="DE32" s="379"/>
      <c r="DI32" s="204"/>
    </row>
    <row r="33" spans="1:113" ht="13.5" customHeight="1">
      <c r="A33" s="181"/>
      <c r="B33" s="205"/>
      <c r="C33" s="371" t="s">
        <v>201</v>
      </c>
      <c r="D33" s="371"/>
      <c r="E33" s="370" t="s">
        <v>202</v>
      </c>
      <c r="F33" s="370"/>
      <c r="G33" s="370"/>
      <c r="H33" s="370"/>
      <c r="I33" s="370"/>
      <c r="J33" s="370"/>
      <c r="K33" s="370"/>
      <c r="L33" s="370"/>
      <c r="M33" s="370"/>
      <c r="N33" s="370"/>
      <c r="O33" s="370"/>
      <c r="P33" s="370"/>
      <c r="Q33" s="370"/>
      <c r="R33" s="370"/>
      <c r="S33" s="370"/>
      <c r="T33" s="206"/>
      <c r="U33" s="371" t="s">
        <v>201</v>
      </c>
      <c r="V33" s="371"/>
      <c r="W33" s="370" t="s">
        <v>202</v>
      </c>
      <c r="X33" s="370"/>
      <c r="Y33" s="370"/>
      <c r="Z33" s="370"/>
      <c r="AA33" s="370"/>
      <c r="AB33" s="370"/>
      <c r="AC33" s="370"/>
      <c r="AD33" s="370"/>
      <c r="AE33" s="370"/>
      <c r="AF33" s="370"/>
      <c r="AG33" s="370"/>
      <c r="AH33" s="370"/>
      <c r="AI33" s="370"/>
      <c r="AJ33" s="370"/>
      <c r="AK33" s="370"/>
      <c r="AL33" s="206"/>
      <c r="AM33" s="371" t="s">
        <v>201</v>
      </c>
      <c r="AN33" s="371"/>
      <c r="AO33" s="370" t="s">
        <v>202</v>
      </c>
      <c r="AP33" s="370"/>
      <c r="AQ33" s="370"/>
      <c r="AR33" s="370"/>
      <c r="AS33" s="370"/>
      <c r="AT33" s="370"/>
      <c r="AU33" s="370"/>
      <c r="AV33" s="370"/>
      <c r="AW33" s="370"/>
      <c r="AX33" s="370"/>
      <c r="AY33" s="370"/>
      <c r="AZ33" s="370"/>
      <c r="BA33" s="370"/>
      <c r="BB33" s="370"/>
      <c r="BC33" s="370"/>
      <c r="BD33" s="207"/>
      <c r="BE33" s="370" t="s">
        <v>203</v>
      </c>
      <c r="BF33" s="370"/>
      <c r="BG33" s="370" t="s">
        <v>204</v>
      </c>
      <c r="BH33" s="370"/>
      <c r="BI33" s="370"/>
      <c r="BJ33" s="370"/>
      <c r="BK33" s="370"/>
      <c r="BL33" s="370"/>
      <c r="BM33" s="370"/>
      <c r="BN33" s="370"/>
      <c r="BO33" s="370"/>
      <c r="BP33" s="370"/>
      <c r="BQ33" s="370"/>
      <c r="BR33" s="370"/>
      <c r="BS33" s="370"/>
      <c r="BT33" s="370"/>
      <c r="BU33" s="370"/>
      <c r="BV33" s="207"/>
      <c r="BW33" s="371" t="s">
        <v>203</v>
      </c>
      <c r="BX33" s="371"/>
      <c r="BY33" s="370" t="s">
        <v>205</v>
      </c>
      <c r="BZ33" s="370"/>
      <c r="CA33" s="370"/>
      <c r="CB33" s="370"/>
      <c r="CC33" s="370"/>
      <c r="CD33" s="370"/>
      <c r="CE33" s="370"/>
      <c r="CF33" s="370"/>
      <c r="CG33" s="370"/>
      <c r="CH33" s="370"/>
      <c r="CI33" s="370"/>
      <c r="CJ33" s="370"/>
      <c r="CK33" s="370"/>
      <c r="CL33" s="370"/>
      <c r="CM33" s="370"/>
      <c r="CN33" s="206"/>
      <c r="CO33" s="371" t="s">
        <v>201</v>
      </c>
      <c r="CP33" s="371"/>
      <c r="CQ33" s="370" t="s">
        <v>206</v>
      </c>
      <c r="CR33" s="370"/>
      <c r="CS33" s="370"/>
      <c r="CT33" s="370"/>
      <c r="CU33" s="370"/>
      <c r="CV33" s="370"/>
      <c r="CW33" s="370"/>
      <c r="CX33" s="370"/>
      <c r="CY33" s="370"/>
      <c r="CZ33" s="370"/>
      <c r="DA33" s="370"/>
      <c r="DB33" s="370"/>
      <c r="DC33" s="370"/>
      <c r="DD33" s="370"/>
      <c r="DE33" s="370"/>
      <c r="DF33" s="206"/>
      <c r="DG33" s="369" t="s">
        <v>207</v>
      </c>
      <c r="DH33" s="369"/>
      <c r="DI33" s="208"/>
    </row>
    <row r="34" spans="1:113" ht="32.25" customHeight="1">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8</v>
      </c>
      <c r="V34" s="367"/>
      <c r="W34" s="368" t="str">
        <f>IF('各会計、関係団体の財政状況及び健全化判断比率'!B28="","",'各会計、関係団体の財政状況及び健全化判断比率'!B28)</f>
        <v>国民健康保険事業特別会計</v>
      </c>
      <c r="X34" s="368"/>
      <c r="Y34" s="368"/>
      <c r="Z34" s="368"/>
      <c r="AA34" s="368"/>
      <c r="AB34" s="368"/>
      <c r="AC34" s="368"/>
      <c r="AD34" s="368"/>
      <c r="AE34" s="368"/>
      <c r="AF34" s="368"/>
      <c r="AG34" s="368"/>
      <c r="AH34" s="368"/>
      <c r="AI34" s="368"/>
      <c r="AJ34" s="368"/>
      <c r="AK34" s="368"/>
      <c r="AL34" s="181"/>
      <c r="AM34" s="367">
        <f>IF(AO34="","",MAX(C34:D43,U34:V43)+1)</f>
        <v>11</v>
      </c>
      <c r="AN34" s="367"/>
      <c r="AO34" s="368" t="str">
        <f>IF('各会計、関係団体の財政状況及び健全化判断比率'!B31="","",'各会計、関係団体の財政状況及び健全化判断比率'!B31)</f>
        <v>水道事業会計</v>
      </c>
      <c r="AP34" s="368"/>
      <c r="AQ34" s="368"/>
      <c r="AR34" s="368"/>
      <c r="AS34" s="368"/>
      <c r="AT34" s="368"/>
      <c r="AU34" s="368"/>
      <c r="AV34" s="368"/>
      <c r="AW34" s="368"/>
      <c r="AX34" s="368"/>
      <c r="AY34" s="368"/>
      <c r="AZ34" s="368"/>
      <c r="BA34" s="368"/>
      <c r="BB34" s="368"/>
      <c r="BC34" s="368"/>
      <c r="BD34" s="181"/>
      <c r="BE34" s="367">
        <f>IF(BG34="","",MAX(C34:D43,U34:V43,AM34:AN43)+1)</f>
        <v>13</v>
      </c>
      <c r="BF34" s="367"/>
      <c r="BG34" s="368" t="str">
        <f>IF('各会計、関係団体の財政状況及び健全化判断比率'!B33="","",'各会計、関係団体の財政状況及び健全化判断比率'!B33)</f>
        <v>地方卸売市場事業特別会計</v>
      </c>
      <c r="BH34" s="368"/>
      <c r="BI34" s="368"/>
      <c r="BJ34" s="368"/>
      <c r="BK34" s="368"/>
      <c r="BL34" s="368"/>
      <c r="BM34" s="368"/>
      <c r="BN34" s="368"/>
      <c r="BO34" s="368"/>
      <c r="BP34" s="368"/>
      <c r="BQ34" s="368"/>
      <c r="BR34" s="368"/>
      <c r="BS34" s="368"/>
      <c r="BT34" s="368"/>
      <c r="BU34" s="368"/>
      <c r="BV34" s="181"/>
      <c r="BW34" s="367">
        <f>IF(BY34="","",MAX(C34:D43,U34:V43,AM34:AN43,BE34:BF43)+1)</f>
        <v>14</v>
      </c>
      <c r="BX34" s="367"/>
      <c r="BY34" s="368" t="str">
        <f>IF('各会計、関係団体の財政状況及び健全化判断比率'!B68="","",'各会計、関係団体の財政状況及び健全化判断比率'!B68)</f>
        <v>兵庫県後期高齢者医療広域連合（一般会計）</v>
      </c>
      <c r="BZ34" s="368"/>
      <c r="CA34" s="368"/>
      <c r="CB34" s="368"/>
      <c r="CC34" s="368"/>
      <c r="CD34" s="368"/>
      <c r="CE34" s="368"/>
      <c r="CF34" s="368"/>
      <c r="CG34" s="368"/>
      <c r="CH34" s="368"/>
      <c r="CI34" s="368"/>
      <c r="CJ34" s="368"/>
      <c r="CK34" s="368"/>
      <c r="CL34" s="368"/>
      <c r="CM34" s="368"/>
      <c r="CN34" s="181"/>
      <c r="CO34" s="367">
        <f>IF(CQ34="","",MAX(C34:D43,U34:V43,AM34:AN43,BE34:BF43,BW34:BX43)+1)</f>
        <v>16</v>
      </c>
      <c r="CP34" s="367"/>
      <c r="CQ34" s="368" t="str">
        <f>IF('各会計、関係団体の財政状況及び健全化判断比率'!BS7="","",'各会計、関係団体の財政状況及び健全化判断比率'!BS7)</f>
        <v>明石市産業振興財団</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c r="A35" s="181"/>
      <c r="B35" s="205"/>
      <c r="C35" s="367">
        <f>IF(E35="","",C34+1)</f>
        <v>2</v>
      </c>
      <c r="D35" s="367"/>
      <c r="E35" s="368" t="str">
        <f>IF('各会計、関係団体の財政状況及び健全化判断比率'!B8="","",'各会計、関係団体の財政状況及び健全化判断比率'!B8)</f>
        <v>葬祭事業特別会計</v>
      </c>
      <c r="F35" s="368"/>
      <c r="G35" s="368"/>
      <c r="H35" s="368"/>
      <c r="I35" s="368"/>
      <c r="J35" s="368"/>
      <c r="K35" s="368"/>
      <c r="L35" s="368"/>
      <c r="M35" s="368"/>
      <c r="N35" s="368"/>
      <c r="O35" s="368"/>
      <c r="P35" s="368"/>
      <c r="Q35" s="368"/>
      <c r="R35" s="368"/>
      <c r="S35" s="368"/>
      <c r="T35" s="181"/>
      <c r="U35" s="367">
        <f>IF(W35="","",U34+1)</f>
        <v>9</v>
      </c>
      <c r="V35" s="367"/>
      <c r="W35" s="368" t="str">
        <f>IF('各会計、関係団体の財政状況及び健全化判断比率'!B29="","",'各会計、関係団体の財政状況及び健全化判断比率'!B29)</f>
        <v>介護保険事業特別会計</v>
      </c>
      <c r="X35" s="368"/>
      <c r="Y35" s="368"/>
      <c r="Z35" s="368"/>
      <c r="AA35" s="368"/>
      <c r="AB35" s="368"/>
      <c r="AC35" s="368"/>
      <c r="AD35" s="368"/>
      <c r="AE35" s="368"/>
      <c r="AF35" s="368"/>
      <c r="AG35" s="368"/>
      <c r="AH35" s="368"/>
      <c r="AI35" s="368"/>
      <c r="AJ35" s="368"/>
      <c r="AK35" s="368"/>
      <c r="AL35" s="181"/>
      <c r="AM35" s="367">
        <f t="shared" ref="AM35:AM43" si="0">IF(AO35="","",AM34+1)</f>
        <v>12</v>
      </c>
      <c r="AN35" s="367"/>
      <c r="AO35" s="368" t="str">
        <f>IF('各会計、関係団体の財政状況及び健全化判断比率'!B32="","",'各会計、関係団体の財政状況及び健全化判断比率'!B32)</f>
        <v>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15</v>
      </c>
      <c r="BX35" s="367"/>
      <c r="BY35" s="368" t="str">
        <f>IF('各会計、関係団体の財政状況及び健全化判断比率'!B69="","",'各会計、関係団体の財政状況及び健全化判断比率'!B69)</f>
        <v>兵庫県後期高齢者医療広域連合（特別会計）</v>
      </c>
      <c r="BZ35" s="368"/>
      <c r="CA35" s="368"/>
      <c r="CB35" s="368"/>
      <c r="CC35" s="368"/>
      <c r="CD35" s="368"/>
      <c r="CE35" s="368"/>
      <c r="CF35" s="368"/>
      <c r="CG35" s="368"/>
      <c r="CH35" s="368"/>
      <c r="CI35" s="368"/>
      <c r="CJ35" s="368"/>
      <c r="CK35" s="368"/>
      <c r="CL35" s="368"/>
      <c r="CM35" s="368"/>
      <c r="CN35" s="181"/>
      <c r="CO35" s="367">
        <f t="shared" ref="CO35:CO43" si="3">IF(CQ35="","",CO34+1)</f>
        <v>17</v>
      </c>
      <c r="CP35" s="367"/>
      <c r="CQ35" s="368" t="str">
        <f>IF('各会計、関係団体の財政状況及び健全化判断比率'!BS8="","",'各会計、関係団体の財政状況及び健全化判断比率'!BS8)</f>
        <v>明石地域振興開発</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c r="A36" s="181"/>
      <c r="B36" s="205"/>
      <c r="C36" s="367">
        <f>IF(E36="","",C35+1)</f>
        <v>3</v>
      </c>
      <c r="D36" s="367"/>
      <c r="E36" s="368" t="str">
        <f>IF('各会計、関係団体の財政状況及び健全化判断比率'!B9="","",'各会計、関係団体の財政状況及び健全化判断比率'!B9)</f>
        <v>公共用地取得事業特別会計</v>
      </c>
      <c r="F36" s="368"/>
      <c r="G36" s="368"/>
      <c r="H36" s="368"/>
      <c r="I36" s="368"/>
      <c r="J36" s="368"/>
      <c r="K36" s="368"/>
      <c r="L36" s="368"/>
      <c r="M36" s="368"/>
      <c r="N36" s="368"/>
      <c r="O36" s="368"/>
      <c r="P36" s="368"/>
      <c r="Q36" s="368"/>
      <c r="R36" s="368"/>
      <c r="S36" s="368"/>
      <c r="T36" s="181"/>
      <c r="U36" s="367">
        <f t="shared" ref="U36:U43" si="4">IF(W36="","",U35+1)</f>
        <v>10</v>
      </c>
      <c r="V36" s="367"/>
      <c r="W36" s="368" t="str">
        <f>IF('各会計、関係団体の財政状況及び健全化判断比率'!B30="","",'各会計、関係団体の財政状況及び健全化判断比率'!B30)</f>
        <v>後期高齢者医療事業特別会計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t="str">
        <f t="shared" si="2"/>
        <v/>
      </c>
      <c r="BX36" s="367"/>
      <c r="BY36" s="368" t="str">
        <f>IF('各会計、関係団体の財政状況及び健全化判断比率'!B70="","",'各会計、関係団体の財政状況及び健全化判断比率'!B70)</f>
        <v/>
      </c>
      <c r="BZ36" s="368"/>
      <c r="CA36" s="368"/>
      <c r="CB36" s="368"/>
      <c r="CC36" s="368"/>
      <c r="CD36" s="368"/>
      <c r="CE36" s="368"/>
      <c r="CF36" s="368"/>
      <c r="CG36" s="368"/>
      <c r="CH36" s="368"/>
      <c r="CI36" s="368"/>
      <c r="CJ36" s="368"/>
      <c r="CK36" s="368"/>
      <c r="CL36" s="368"/>
      <c r="CM36" s="368"/>
      <c r="CN36" s="181"/>
      <c r="CO36" s="367">
        <f t="shared" si="3"/>
        <v>18</v>
      </c>
      <c r="CP36" s="367"/>
      <c r="CQ36" s="368" t="str">
        <f>IF('各会計、関係団体の財政状況及び健全化判断比率'!BS9="","",'各会計、関係団体の財政状況及び健全化判断比率'!BS9)</f>
        <v>明石市立市民病院</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v>
      </c>
      <c r="DH36" s="365"/>
      <c r="DI36" s="208"/>
    </row>
    <row r="37" spans="1:113" ht="32.25" customHeight="1">
      <c r="A37" s="181"/>
      <c r="B37" s="205"/>
      <c r="C37" s="367">
        <f>IF(E37="","",C36+1)</f>
        <v>4</v>
      </c>
      <c r="D37" s="367"/>
      <c r="E37" s="368" t="str">
        <f>IF('各会計、関係団体の財政状況及び健全化判断比率'!B10="","",'各会計、関係団体の財政状況及び健全化判断比率'!B10)</f>
        <v>石ヶ谷墓園整備事業特別会計</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t="str">
        <f t="shared" si="2"/>
        <v/>
      </c>
      <c r="BX37" s="367"/>
      <c r="BY37" s="368" t="str">
        <f>IF('各会計、関係団体の財政状況及び健全化判断比率'!B71="","",'各会計、関係団体の財政状況及び健全化判断比率'!B71)</f>
        <v/>
      </c>
      <c r="BZ37" s="368"/>
      <c r="CA37" s="368"/>
      <c r="CB37" s="368"/>
      <c r="CC37" s="368"/>
      <c r="CD37" s="368"/>
      <c r="CE37" s="368"/>
      <c r="CF37" s="368"/>
      <c r="CG37" s="368"/>
      <c r="CH37" s="368"/>
      <c r="CI37" s="368"/>
      <c r="CJ37" s="368"/>
      <c r="CK37" s="368"/>
      <c r="CL37" s="368"/>
      <c r="CM37" s="368"/>
      <c r="CN37" s="181"/>
      <c r="CO37" s="367">
        <f t="shared" si="3"/>
        <v>19</v>
      </c>
      <c r="CP37" s="367"/>
      <c r="CQ37" s="368" t="str">
        <f>IF('各会計、関係団体の財政状況及び健全化判断比率'!BS10="","",'各会計、関係団体の財政状況及び健全化判断比率'!BS10)</f>
        <v>一般財団法人あかしこども財団</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c r="A38" s="181"/>
      <c r="B38" s="205"/>
      <c r="C38" s="367">
        <f t="shared" ref="C38:C43" si="5">IF(E38="","",C37+1)</f>
        <v>5</v>
      </c>
      <c r="D38" s="367"/>
      <c r="E38" s="368" t="str">
        <f>IF('各会計、関係団体の財政状況及び健全化判断比率'!B11="","",'各会計、関係団体の財政状況及び健全化判断比率'!B11)</f>
        <v>土地区画整理事業清算金特別会計</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t="str">
        <f t="shared" si="2"/>
        <v/>
      </c>
      <c r="BX38" s="367"/>
      <c r="BY38" s="368" t="str">
        <f>IF('各会計、関係団体の財政状況及び健全化判断比率'!B72="","",'各会計、関係団体の財政状況及び健全化判断比率'!B72)</f>
        <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c r="A39" s="181"/>
      <c r="B39" s="205"/>
      <c r="C39" s="367">
        <f t="shared" si="5"/>
        <v>6</v>
      </c>
      <c r="D39" s="367"/>
      <c r="E39" s="368" t="str">
        <f>IF('各会計、関係団体の財政状況及び健全化判断比率'!B12="","",'各会計、関係団体の財政状況及び健全化判断比率'!B12)</f>
        <v>病院事業債管理特別会計</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t="str">
        <f t="shared" si="2"/>
        <v/>
      </c>
      <c r="BX39" s="367"/>
      <c r="BY39" s="368" t="str">
        <f>IF('各会計、関係団体の財政状況及び健全化判断比率'!B73="","",'各会計、関係団体の財政状況及び健全化判断比率'!B73)</f>
        <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c r="A40" s="181"/>
      <c r="B40" s="205"/>
      <c r="C40" s="367">
        <f t="shared" si="5"/>
        <v>7</v>
      </c>
      <c r="D40" s="367"/>
      <c r="E40" s="368" t="str">
        <f>IF('各会計、関係団体の財政状況及び健全化判断比率'!B13="","",'各会計、関係団体の財政状況及び健全化判断比率'!B13)</f>
        <v>母子父子寡婦福祉資金貸付事業特別会計</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row r="46" spans="1:113">
      <c r="B46" s="180" t="s">
        <v>208</v>
      </c>
      <c r="E46" s="364" t="s">
        <v>209</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c r="E47" s="364" t="s">
        <v>210</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c r="E48" s="364" t="s">
        <v>211</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c r="E49" s="366" t="s">
        <v>212</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c r="E50" s="364" t="s">
        <v>213</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c r="E51" s="364" t="s">
        <v>214</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c r="E52" s="364" t="s">
        <v>215</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c r="E53" s="364" t="s">
        <v>216</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row r="55" spans="5:113"/>
    <row r="56" spans="5:113"/>
  </sheetData>
  <sheetProtection algorithmName="SHA-512" hashValue="lyGPBlH2wG6cU6KerhozorAEnzuupIM7vWPl8Vji56F+8vWqcTXHkLmgekRAF3uuKq7rafBwH2cLZ/UIwtKOyA==" saltValue="CXFEymCLXpHUbqEEsaLrF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217</v>
      </c>
      <c r="DI1" s="718"/>
      <c r="DJ1" s="718"/>
      <c r="DK1" s="718"/>
      <c r="DL1" s="718"/>
      <c r="DM1" s="718"/>
      <c r="DN1" s="719"/>
      <c r="DO1" s="214"/>
      <c r="DP1" s="717" t="s">
        <v>218</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c r="B2" s="215" t="s">
        <v>219</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c r="B3" s="673" t="s">
        <v>220</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221</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222</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c r="B4" s="673" t="s">
        <v>1</v>
      </c>
      <c r="C4" s="674"/>
      <c r="D4" s="674"/>
      <c r="E4" s="674"/>
      <c r="F4" s="674"/>
      <c r="G4" s="674"/>
      <c r="H4" s="674"/>
      <c r="I4" s="674"/>
      <c r="J4" s="674"/>
      <c r="K4" s="674"/>
      <c r="L4" s="674"/>
      <c r="M4" s="674"/>
      <c r="N4" s="674"/>
      <c r="O4" s="674"/>
      <c r="P4" s="674"/>
      <c r="Q4" s="675"/>
      <c r="R4" s="673" t="s">
        <v>223</v>
      </c>
      <c r="S4" s="674"/>
      <c r="T4" s="674"/>
      <c r="U4" s="674"/>
      <c r="V4" s="674"/>
      <c r="W4" s="674"/>
      <c r="X4" s="674"/>
      <c r="Y4" s="675"/>
      <c r="Z4" s="673" t="s">
        <v>224</v>
      </c>
      <c r="AA4" s="674"/>
      <c r="AB4" s="674"/>
      <c r="AC4" s="675"/>
      <c r="AD4" s="673" t="s">
        <v>225</v>
      </c>
      <c r="AE4" s="674"/>
      <c r="AF4" s="674"/>
      <c r="AG4" s="674"/>
      <c r="AH4" s="674"/>
      <c r="AI4" s="674"/>
      <c r="AJ4" s="674"/>
      <c r="AK4" s="675"/>
      <c r="AL4" s="673" t="s">
        <v>224</v>
      </c>
      <c r="AM4" s="674"/>
      <c r="AN4" s="674"/>
      <c r="AO4" s="675"/>
      <c r="AP4" s="720" t="s">
        <v>226</v>
      </c>
      <c r="AQ4" s="720"/>
      <c r="AR4" s="720"/>
      <c r="AS4" s="720"/>
      <c r="AT4" s="720"/>
      <c r="AU4" s="720"/>
      <c r="AV4" s="720"/>
      <c r="AW4" s="720"/>
      <c r="AX4" s="720"/>
      <c r="AY4" s="720"/>
      <c r="AZ4" s="720"/>
      <c r="BA4" s="720"/>
      <c r="BB4" s="720"/>
      <c r="BC4" s="720"/>
      <c r="BD4" s="720"/>
      <c r="BE4" s="720"/>
      <c r="BF4" s="720"/>
      <c r="BG4" s="720" t="s">
        <v>227</v>
      </c>
      <c r="BH4" s="720"/>
      <c r="BI4" s="720"/>
      <c r="BJ4" s="720"/>
      <c r="BK4" s="720"/>
      <c r="BL4" s="720"/>
      <c r="BM4" s="720"/>
      <c r="BN4" s="720"/>
      <c r="BO4" s="720" t="s">
        <v>224</v>
      </c>
      <c r="BP4" s="720"/>
      <c r="BQ4" s="720"/>
      <c r="BR4" s="720"/>
      <c r="BS4" s="720" t="s">
        <v>228</v>
      </c>
      <c r="BT4" s="720"/>
      <c r="BU4" s="720"/>
      <c r="BV4" s="720"/>
      <c r="BW4" s="720"/>
      <c r="BX4" s="720"/>
      <c r="BY4" s="720"/>
      <c r="BZ4" s="720"/>
      <c r="CA4" s="720"/>
      <c r="CB4" s="720"/>
      <c r="CD4" s="673" t="s">
        <v>229</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c r="B5" s="679" t="s">
        <v>230</v>
      </c>
      <c r="C5" s="680"/>
      <c r="D5" s="680"/>
      <c r="E5" s="680"/>
      <c r="F5" s="680"/>
      <c r="G5" s="680"/>
      <c r="H5" s="680"/>
      <c r="I5" s="680"/>
      <c r="J5" s="680"/>
      <c r="K5" s="680"/>
      <c r="L5" s="680"/>
      <c r="M5" s="680"/>
      <c r="N5" s="680"/>
      <c r="O5" s="680"/>
      <c r="P5" s="680"/>
      <c r="Q5" s="681"/>
      <c r="R5" s="676">
        <v>44706689</v>
      </c>
      <c r="S5" s="677"/>
      <c r="T5" s="677"/>
      <c r="U5" s="677"/>
      <c r="V5" s="677"/>
      <c r="W5" s="677"/>
      <c r="X5" s="677"/>
      <c r="Y5" s="702"/>
      <c r="Z5" s="715">
        <v>35</v>
      </c>
      <c r="AA5" s="715"/>
      <c r="AB5" s="715"/>
      <c r="AC5" s="715"/>
      <c r="AD5" s="716">
        <v>41178228</v>
      </c>
      <c r="AE5" s="716"/>
      <c r="AF5" s="716"/>
      <c r="AG5" s="716"/>
      <c r="AH5" s="716"/>
      <c r="AI5" s="716"/>
      <c r="AJ5" s="716"/>
      <c r="AK5" s="716"/>
      <c r="AL5" s="703">
        <v>62.8</v>
      </c>
      <c r="AM5" s="685"/>
      <c r="AN5" s="685"/>
      <c r="AO5" s="704"/>
      <c r="AP5" s="679" t="s">
        <v>231</v>
      </c>
      <c r="AQ5" s="680"/>
      <c r="AR5" s="680"/>
      <c r="AS5" s="680"/>
      <c r="AT5" s="680"/>
      <c r="AU5" s="680"/>
      <c r="AV5" s="680"/>
      <c r="AW5" s="680"/>
      <c r="AX5" s="680"/>
      <c r="AY5" s="680"/>
      <c r="AZ5" s="680"/>
      <c r="BA5" s="680"/>
      <c r="BB5" s="680"/>
      <c r="BC5" s="680"/>
      <c r="BD5" s="680"/>
      <c r="BE5" s="680"/>
      <c r="BF5" s="681"/>
      <c r="BG5" s="621">
        <v>39570183</v>
      </c>
      <c r="BH5" s="622"/>
      <c r="BI5" s="622"/>
      <c r="BJ5" s="622"/>
      <c r="BK5" s="622"/>
      <c r="BL5" s="622"/>
      <c r="BM5" s="622"/>
      <c r="BN5" s="623"/>
      <c r="BO5" s="659">
        <v>88.5</v>
      </c>
      <c r="BP5" s="659"/>
      <c r="BQ5" s="659"/>
      <c r="BR5" s="659"/>
      <c r="BS5" s="660">
        <v>699058</v>
      </c>
      <c r="BT5" s="660"/>
      <c r="BU5" s="660"/>
      <c r="BV5" s="660"/>
      <c r="BW5" s="660"/>
      <c r="BX5" s="660"/>
      <c r="BY5" s="660"/>
      <c r="BZ5" s="660"/>
      <c r="CA5" s="660"/>
      <c r="CB5" s="698"/>
      <c r="CD5" s="673" t="s">
        <v>226</v>
      </c>
      <c r="CE5" s="674"/>
      <c r="CF5" s="674"/>
      <c r="CG5" s="674"/>
      <c r="CH5" s="674"/>
      <c r="CI5" s="674"/>
      <c r="CJ5" s="674"/>
      <c r="CK5" s="674"/>
      <c r="CL5" s="674"/>
      <c r="CM5" s="674"/>
      <c r="CN5" s="674"/>
      <c r="CO5" s="674"/>
      <c r="CP5" s="674"/>
      <c r="CQ5" s="675"/>
      <c r="CR5" s="673" t="s">
        <v>232</v>
      </c>
      <c r="CS5" s="674"/>
      <c r="CT5" s="674"/>
      <c r="CU5" s="674"/>
      <c r="CV5" s="674"/>
      <c r="CW5" s="674"/>
      <c r="CX5" s="674"/>
      <c r="CY5" s="675"/>
      <c r="CZ5" s="673" t="s">
        <v>224</v>
      </c>
      <c r="DA5" s="674"/>
      <c r="DB5" s="674"/>
      <c r="DC5" s="675"/>
      <c r="DD5" s="673" t="s">
        <v>233</v>
      </c>
      <c r="DE5" s="674"/>
      <c r="DF5" s="674"/>
      <c r="DG5" s="674"/>
      <c r="DH5" s="674"/>
      <c r="DI5" s="674"/>
      <c r="DJ5" s="674"/>
      <c r="DK5" s="674"/>
      <c r="DL5" s="674"/>
      <c r="DM5" s="674"/>
      <c r="DN5" s="674"/>
      <c r="DO5" s="674"/>
      <c r="DP5" s="675"/>
      <c r="DQ5" s="673" t="s">
        <v>234</v>
      </c>
      <c r="DR5" s="674"/>
      <c r="DS5" s="674"/>
      <c r="DT5" s="674"/>
      <c r="DU5" s="674"/>
      <c r="DV5" s="674"/>
      <c r="DW5" s="674"/>
      <c r="DX5" s="674"/>
      <c r="DY5" s="674"/>
      <c r="DZ5" s="674"/>
      <c r="EA5" s="674"/>
      <c r="EB5" s="674"/>
      <c r="EC5" s="675"/>
    </row>
    <row r="6" spans="2:143" ht="11.25" customHeight="1">
      <c r="B6" s="618" t="s">
        <v>235</v>
      </c>
      <c r="C6" s="619"/>
      <c r="D6" s="619"/>
      <c r="E6" s="619"/>
      <c r="F6" s="619"/>
      <c r="G6" s="619"/>
      <c r="H6" s="619"/>
      <c r="I6" s="619"/>
      <c r="J6" s="619"/>
      <c r="K6" s="619"/>
      <c r="L6" s="619"/>
      <c r="M6" s="619"/>
      <c r="N6" s="619"/>
      <c r="O6" s="619"/>
      <c r="P6" s="619"/>
      <c r="Q6" s="620"/>
      <c r="R6" s="621">
        <v>528800</v>
      </c>
      <c r="S6" s="622"/>
      <c r="T6" s="622"/>
      <c r="U6" s="622"/>
      <c r="V6" s="622"/>
      <c r="W6" s="622"/>
      <c r="X6" s="622"/>
      <c r="Y6" s="623"/>
      <c r="Z6" s="659">
        <v>0.4</v>
      </c>
      <c r="AA6" s="659"/>
      <c r="AB6" s="659"/>
      <c r="AC6" s="659"/>
      <c r="AD6" s="660">
        <v>528800</v>
      </c>
      <c r="AE6" s="660"/>
      <c r="AF6" s="660"/>
      <c r="AG6" s="660"/>
      <c r="AH6" s="660"/>
      <c r="AI6" s="660"/>
      <c r="AJ6" s="660"/>
      <c r="AK6" s="660"/>
      <c r="AL6" s="624">
        <v>0.8</v>
      </c>
      <c r="AM6" s="625"/>
      <c r="AN6" s="625"/>
      <c r="AO6" s="661"/>
      <c r="AP6" s="618" t="s">
        <v>236</v>
      </c>
      <c r="AQ6" s="619"/>
      <c r="AR6" s="619"/>
      <c r="AS6" s="619"/>
      <c r="AT6" s="619"/>
      <c r="AU6" s="619"/>
      <c r="AV6" s="619"/>
      <c r="AW6" s="619"/>
      <c r="AX6" s="619"/>
      <c r="AY6" s="619"/>
      <c r="AZ6" s="619"/>
      <c r="BA6" s="619"/>
      <c r="BB6" s="619"/>
      <c r="BC6" s="619"/>
      <c r="BD6" s="619"/>
      <c r="BE6" s="619"/>
      <c r="BF6" s="620"/>
      <c r="BG6" s="621">
        <v>39570183</v>
      </c>
      <c r="BH6" s="622"/>
      <c r="BI6" s="622"/>
      <c r="BJ6" s="622"/>
      <c r="BK6" s="622"/>
      <c r="BL6" s="622"/>
      <c r="BM6" s="622"/>
      <c r="BN6" s="623"/>
      <c r="BO6" s="659">
        <v>88.5</v>
      </c>
      <c r="BP6" s="659"/>
      <c r="BQ6" s="659"/>
      <c r="BR6" s="659"/>
      <c r="BS6" s="660">
        <v>699058</v>
      </c>
      <c r="BT6" s="660"/>
      <c r="BU6" s="660"/>
      <c r="BV6" s="660"/>
      <c r="BW6" s="660"/>
      <c r="BX6" s="660"/>
      <c r="BY6" s="660"/>
      <c r="BZ6" s="660"/>
      <c r="CA6" s="660"/>
      <c r="CB6" s="698"/>
      <c r="CD6" s="679" t="s">
        <v>237</v>
      </c>
      <c r="CE6" s="680"/>
      <c r="CF6" s="680"/>
      <c r="CG6" s="680"/>
      <c r="CH6" s="680"/>
      <c r="CI6" s="680"/>
      <c r="CJ6" s="680"/>
      <c r="CK6" s="680"/>
      <c r="CL6" s="680"/>
      <c r="CM6" s="680"/>
      <c r="CN6" s="680"/>
      <c r="CO6" s="680"/>
      <c r="CP6" s="680"/>
      <c r="CQ6" s="681"/>
      <c r="CR6" s="621">
        <v>520261</v>
      </c>
      <c r="CS6" s="622"/>
      <c r="CT6" s="622"/>
      <c r="CU6" s="622"/>
      <c r="CV6" s="622"/>
      <c r="CW6" s="622"/>
      <c r="CX6" s="622"/>
      <c r="CY6" s="623"/>
      <c r="CZ6" s="703">
        <v>0.4</v>
      </c>
      <c r="DA6" s="685"/>
      <c r="DB6" s="685"/>
      <c r="DC6" s="705"/>
      <c r="DD6" s="627" t="s">
        <v>183</v>
      </c>
      <c r="DE6" s="622"/>
      <c r="DF6" s="622"/>
      <c r="DG6" s="622"/>
      <c r="DH6" s="622"/>
      <c r="DI6" s="622"/>
      <c r="DJ6" s="622"/>
      <c r="DK6" s="622"/>
      <c r="DL6" s="622"/>
      <c r="DM6" s="622"/>
      <c r="DN6" s="622"/>
      <c r="DO6" s="622"/>
      <c r="DP6" s="623"/>
      <c r="DQ6" s="627">
        <v>520231</v>
      </c>
      <c r="DR6" s="622"/>
      <c r="DS6" s="622"/>
      <c r="DT6" s="622"/>
      <c r="DU6" s="622"/>
      <c r="DV6" s="622"/>
      <c r="DW6" s="622"/>
      <c r="DX6" s="622"/>
      <c r="DY6" s="622"/>
      <c r="DZ6" s="622"/>
      <c r="EA6" s="622"/>
      <c r="EB6" s="622"/>
      <c r="EC6" s="658"/>
    </row>
    <row r="7" spans="2:143" ht="11.25" customHeight="1">
      <c r="B7" s="618" t="s">
        <v>238</v>
      </c>
      <c r="C7" s="619"/>
      <c r="D7" s="619"/>
      <c r="E7" s="619"/>
      <c r="F7" s="619"/>
      <c r="G7" s="619"/>
      <c r="H7" s="619"/>
      <c r="I7" s="619"/>
      <c r="J7" s="619"/>
      <c r="K7" s="619"/>
      <c r="L7" s="619"/>
      <c r="M7" s="619"/>
      <c r="N7" s="619"/>
      <c r="O7" s="619"/>
      <c r="P7" s="619"/>
      <c r="Q7" s="620"/>
      <c r="R7" s="621">
        <v>25535</v>
      </c>
      <c r="S7" s="622"/>
      <c r="T7" s="622"/>
      <c r="U7" s="622"/>
      <c r="V7" s="622"/>
      <c r="W7" s="622"/>
      <c r="X7" s="622"/>
      <c r="Y7" s="623"/>
      <c r="Z7" s="659">
        <v>0</v>
      </c>
      <c r="AA7" s="659"/>
      <c r="AB7" s="659"/>
      <c r="AC7" s="659"/>
      <c r="AD7" s="660">
        <v>25535</v>
      </c>
      <c r="AE7" s="660"/>
      <c r="AF7" s="660"/>
      <c r="AG7" s="660"/>
      <c r="AH7" s="660"/>
      <c r="AI7" s="660"/>
      <c r="AJ7" s="660"/>
      <c r="AK7" s="660"/>
      <c r="AL7" s="624">
        <v>0</v>
      </c>
      <c r="AM7" s="625"/>
      <c r="AN7" s="625"/>
      <c r="AO7" s="661"/>
      <c r="AP7" s="618" t="s">
        <v>239</v>
      </c>
      <c r="AQ7" s="619"/>
      <c r="AR7" s="619"/>
      <c r="AS7" s="619"/>
      <c r="AT7" s="619"/>
      <c r="AU7" s="619"/>
      <c r="AV7" s="619"/>
      <c r="AW7" s="619"/>
      <c r="AX7" s="619"/>
      <c r="AY7" s="619"/>
      <c r="AZ7" s="619"/>
      <c r="BA7" s="619"/>
      <c r="BB7" s="619"/>
      <c r="BC7" s="619"/>
      <c r="BD7" s="619"/>
      <c r="BE7" s="619"/>
      <c r="BF7" s="620"/>
      <c r="BG7" s="621">
        <v>19968918</v>
      </c>
      <c r="BH7" s="622"/>
      <c r="BI7" s="622"/>
      <c r="BJ7" s="622"/>
      <c r="BK7" s="622"/>
      <c r="BL7" s="622"/>
      <c r="BM7" s="622"/>
      <c r="BN7" s="623"/>
      <c r="BO7" s="659">
        <v>44.7</v>
      </c>
      <c r="BP7" s="659"/>
      <c r="BQ7" s="659"/>
      <c r="BR7" s="659"/>
      <c r="BS7" s="660">
        <v>699058</v>
      </c>
      <c r="BT7" s="660"/>
      <c r="BU7" s="660"/>
      <c r="BV7" s="660"/>
      <c r="BW7" s="660"/>
      <c r="BX7" s="660"/>
      <c r="BY7" s="660"/>
      <c r="BZ7" s="660"/>
      <c r="CA7" s="660"/>
      <c r="CB7" s="698"/>
      <c r="CD7" s="618" t="s">
        <v>240</v>
      </c>
      <c r="CE7" s="619"/>
      <c r="CF7" s="619"/>
      <c r="CG7" s="619"/>
      <c r="CH7" s="619"/>
      <c r="CI7" s="619"/>
      <c r="CJ7" s="619"/>
      <c r="CK7" s="619"/>
      <c r="CL7" s="619"/>
      <c r="CM7" s="619"/>
      <c r="CN7" s="619"/>
      <c r="CO7" s="619"/>
      <c r="CP7" s="619"/>
      <c r="CQ7" s="620"/>
      <c r="CR7" s="621">
        <v>10380210</v>
      </c>
      <c r="CS7" s="622"/>
      <c r="CT7" s="622"/>
      <c r="CU7" s="622"/>
      <c r="CV7" s="622"/>
      <c r="CW7" s="622"/>
      <c r="CX7" s="622"/>
      <c r="CY7" s="623"/>
      <c r="CZ7" s="659">
        <v>8.1999999999999993</v>
      </c>
      <c r="DA7" s="659"/>
      <c r="DB7" s="659"/>
      <c r="DC7" s="659"/>
      <c r="DD7" s="627">
        <v>228368</v>
      </c>
      <c r="DE7" s="622"/>
      <c r="DF7" s="622"/>
      <c r="DG7" s="622"/>
      <c r="DH7" s="622"/>
      <c r="DI7" s="622"/>
      <c r="DJ7" s="622"/>
      <c r="DK7" s="622"/>
      <c r="DL7" s="622"/>
      <c r="DM7" s="622"/>
      <c r="DN7" s="622"/>
      <c r="DO7" s="622"/>
      <c r="DP7" s="623"/>
      <c r="DQ7" s="627">
        <v>8945983</v>
      </c>
      <c r="DR7" s="622"/>
      <c r="DS7" s="622"/>
      <c r="DT7" s="622"/>
      <c r="DU7" s="622"/>
      <c r="DV7" s="622"/>
      <c r="DW7" s="622"/>
      <c r="DX7" s="622"/>
      <c r="DY7" s="622"/>
      <c r="DZ7" s="622"/>
      <c r="EA7" s="622"/>
      <c r="EB7" s="622"/>
      <c r="EC7" s="658"/>
    </row>
    <row r="8" spans="2:143" ht="11.25" customHeight="1">
      <c r="B8" s="618" t="s">
        <v>241</v>
      </c>
      <c r="C8" s="619"/>
      <c r="D8" s="619"/>
      <c r="E8" s="619"/>
      <c r="F8" s="619"/>
      <c r="G8" s="619"/>
      <c r="H8" s="619"/>
      <c r="I8" s="619"/>
      <c r="J8" s="619"/>
      <c r="K8" s="619"/>
      <c r="L8" s="619"/>
      <c r="M8" s="619"/>
      <c r="N8" s="619"/>
      <c r="O8" s="619"/>
      <c r="P8" s="619"/>
      <c r="Q8" s="620"/>
      <c r="R8" s="621">
        <v>378483</v>
      </c>
      <c r="S8" s="622"/>
      <c r="T8" s="622"/>
      <c r="U8" s="622"/>
      <c r="V8" s="622"/>
      <c r="W8" s="622"/>
      <c r="X8" s="622"/>
      <c r="Y8" s="623"/>
      <c r="Z8" s="659">
        <v>0.3</v>
      </c>
      <c r="AA8" s="659"/>
      <c r="AB8" s="659"/>
      <c r="AC8" s="659"/>
      <c r="AD8" s="660">
        <v>378483</v>
      </c>
      <c r="AE8" s="660"/>
      <c r="AF8" s="660"/>
      <c r="AG8" s="660"/>
      <c r="AH8" s="660"/>
      <c r="AI8" s="660"/>
      <c r="AJ8" s="660"/>
      <c r="AK8" s="660"/>
      <c r="AL8" s="624">
        <v>0.6</v>
      </c>
      <c r="AM8" s="625"/>
      <c r="AN8" s="625"/>
      <c r="AO8" s="661"/>
      <c r="AP8" s="618" t="s">
        <v>242</v>
      </c>
      <c r="AQ8" s="619"/>
      <c r="AR8" s="619"/>
      <c r="AS8" s="619"/>
      <c r="AT8" s="619"/>
      <c r="AU8" s="619"/>
      <c r="AV8" s="619"/>
      <c r="AW8" s="619"/>
      <c r="AX8" s="619"/>
      <c r="AY8" s="619"/>
      <c r="AZ8" s="619"/>
      <c r="BA8" s="619"/>
      <c r="BB8" s="619"/>
      <c r="BC8" s="619"/>
      <c r="BD8" s="619"/>
      <c r="BE8" s="619"/>
      <c r="BF8" s="620"/>
      <c r="BG8" s="621">
        <v>514869</v>
      </c>
      <c r="BH8" s="622"/>
      <c r="BI8" s="622"/>
      <c r="BJ8" s="622"/>
      <c r="BK8" s="622"/>
      <c r="BL8" s="622"/>
      <c r="BM8" s="622"/>
      <c r="BN8" s="623"/>
      <c r="BO8" s="659">
        <v>1.2</v>
      </c>
      <c r="BP8" s="659"/>
      <c r="BQ8" s="659"/>
      <c r="BR8" s="659"/>
      <c r="BS8" s="660" t="s">
        <v>140</v>
      </c>
      <c r="BT8" s="660"/>
      <c r="BU8" s="660"/>
      <c r="BV8" s="660"/>
      <c r="BW8" s="660"/>
      <c r="BX8" s="660"/>
      <c r="BY8" s="660"/>
      <c r="BZ8" s="660"/>
      <c r="CA8" s="660"/>
      <c r="CB8" s="698"/>
      <c r="CD8" s="618" t="s">
        <v>243</v>
      </c>
      <c r="CE8" s="619"/>
      <c r="CF8" s="619"/>
      <c r="CG8" s="619"/>
      <c r="CH8" s="619"/>
      <c r="CI8" s="619"/>
      <c r="CJ8" s="619"/>
      <c r="CK8" s="619"/>
      <c r="CL8" s="619"/>
      <c r="CM8" s="619"/>
      <c r="CN8" s="619"/>
      <c r="CO8" s="619"/>
      <c r="CP8" s="619"/>
      <c r="CQ8" s="620"/>
      <c r="CR8" s="621">
        <v>63275782</v>
      </c>
      <c r="CS8" s="622"/>
      <c r="CT8" s="622"/>
      <c r="CU8" s="622"/>
      <c r="CV8" s="622"/>
      <c r="CW8" s="622"/>
      <c r="CX8" s="622"/>
      <c r="CY8" s="623"/>
      <c r="CZ8" s="659">
        <v>50</v>
      </c>
      <c r="DA8" s="659"/>
      <c r="DB8" s="659"/>
      <c r="DC8" s="659"/>
      <c r="DD8" s="627">
        <v>1186680</v>
      </c>
      <c r="DE8" s="622"/>
      <c r="DF8" s="622"/>
      <c r="DG8" s="622"/>
      <c r="DH8" s="622"/>
      <c r="DI8" s="622"/>
      <c r="DJ8" s="622"/>
      <c r="DK8" s="622"/>
      <c r="DL8" s="622"/>
      <c r="DM8" s="622"/>
      <c r="DN8" s="622"/>
      <c r="DO8" s="622"/>
      <c r="DP8" s="623"/>
      <c r="DQ8" s="627">
        <v>28413920</v>
      </c>
      <c r="DR8" s="622"/>
      <c r="DS8" s="622"/>
      <c r="DT8" s="622"/>
      <c r="DU8" s="622"/>
      <c r="DV8" s="622"/>
      <c r="DW8" s="622"/>
      <c r="DX8" s="622"/>
      <c r="DY8" s="622"/>
      <c r="DZ8" s="622"/>
      <c r="EA8" s="622"/>
      <c r="EB8" s="622"/>
      <c r="EC8" s="658"/>
    </row>
    <row r="9" spans="2:143" ht="11.25" customHeight="1">
      <c r="B9" s="618" t="s">
        <v>244</v>
      </c>
      <c r="C9" s="619"/>
      <c r="D9" s="619"/>
      <c r="E9" s="619"/>
      <c r="F9" s="619"/>
      <c r="G9" s="619"/>
      <c r="H9" s="619"/>
      <c r="I9" s="619"/>
      <c r="J9" s="619"/>
      <c r="K9" s="619"/>
      <c r="L9" s="619"/>
      <c r="M9" s="619"/>
      <c r="N9" s="619"/>
      <c r="O9" s="619"/>
      <c r="P9" s="619"/>
      <c r="Q9" s="620"/>
      <c r="R9" s="621">
        <v>270716</v>
      </c>
      <c r="S9" s="622"/>
      <c r="T9" s="622"/>
      <c r="U9" s="622"/>
      <c r="V9" s="622"/>
      <c r="W9" s="622"/>
      <c r="X9" s="622"/>
      <c r="Y9" s="623"/>
      <c r="Z9" s="659">
        <v>0.2</v>
      </c>
      <c r="AA9" s="659"/>
      <c r="AB9" s="659"/>
      <c r="AC9" s="659"/>
      <c r="AD9" s="660">
        <v>270716</v>
      </c>
      <c r="AE9" s="660"/>
      <c r="AF9" s="660"/>
      <c r="AG9" s="660"/>
      <c r="AH9" s="660"/>
      <c r="AI9" s="660"/>
      <c r="AJ9" s="660"/>
      <c r="AK9" s="660"/>
      <c r="AL9" s="624">
        <v>0.4</v>
      </c>
      <c r="AM9" s="625"/>
      <c r="AN9" s="625"/>
      <c r="AO9" s="661"/>
      <c r="AP9" s="618" t="s">
        <v>245</v>
      </c>
      <c r="AQ9" s="619"/>
      <c r="AR9" s="619"/>
      <c r="AS9" s="619"/>
      <c r="AT9" s="619"/>
      <c r="AU9" s="619"/>
      <c r="AV9" s="619"/>
      <c r="AW9" s="619"/>
      <c r="AX9" s="619"/>
      <c r="AY9" s="619"/>
      <c r="AZ9" s="619"/>
      <c r="BA9" s="619"/>
      <c r="BB9" s="619"/>
      <c r="BC9" s="619"/>
      <c r="BD9" s="619"/>
      <c r="BE9" s="619"/>
      <c r="BF9" s="620"/>
      <c r="BG9" s="621">
        <v>16349483</v>
      </c>
      <c r="BH9" s="622"/>
      <c r="BI9" s="622"/>
      <c r="BJ9" s="622"/>
      <c r="BK9" s="622"/>
      <c r="BL9" s="622"/>
      <c r="BM9" s="622"/>
      <c r="BN9" s="623"/>
      <c r="BO9" s="659">
        <v>36.6</v>
      </c>
      <c r="BP9" s="659"/>
      <c r="BQ9" s="659"/>
      <c r="BR9" s="659"/>
      <c r="BS9" s="660" t="s">
        <v>183</v>
      </c>
      <c r="BT9" s="660"/>
      <c r="BU9" s="660"/>
      <c r="BV9" s="660"/>
      <c r="BW9" s="660"/>
      <c r="BX9" s="660"/>
      <c r="BY9" s="660"/>
      <c r="BZ9" s="660"/>
      <c r="CA9" s="660"/>
      <c r="CB9" s="698"/>
      <c r="CD9" s="618" t="s">
        <v>246</v>
      </c>
      <c r="CE9" s="619"/>
      <c r="CF9" s="619"/>
      <c r="CG9" s="619"/>
      <c r="CH9" s="619"/>
      <c r="CI9" s="619"/>
      <c r="CJ9" s="619"/>
      <c r="CK9" s="619"/>
      <c r="CL9" s="619"/>
      <c r="CM9" s="619"/>
      <c r="CN9" s="619"/>
      <c r="CO9" s="619"/>
      <c r="CP9" s="619"/>
      <c r="CQ9" s="620"/>
      <c r="CR9" s="621">
        <v>13230297</v>
      </c>
      <c r="CS9" s="622"/>
      <c r="CT9" s="622"/>
      <c r="CU9" s="622"/>
      <c r="CV9" s="622"/>
      <c r="CW9" s="622"/>
      <c r="CX9" s="622"/>
      <c r="CY9" s="623"/>
      <c r="CZ9" s="659">
        <v>10.5</v>
      </c>
      <c r="DA9" s="659"/>
      <c r="DB9" s="659"/>
      <c r="DC9" s="659"/>
      <c r="DD9" s="627">
        <v>1211567</v>
      </c>
      <c r="DE9" s="622"/>
      <c r="DF9" s="622"/>
      <c r="DG9" s="622"/>
      <c r="DH9" s="622"/>
      <c r="DI9" s="622"/>
      <c r="DJ9" s="622"/>
      <c r="DK9" s="622"/>
      <c r="DL9" s="622"/>
      <c r="DM9" s="622"/>
      <c r="DN9" s="622"/>
      <c r="DO9" s="622"/>
      <c r="DP9" s="623"/>
      <c r="DQ9" s="627">
        <v>7536392</v>
      </c>
      <c r="DR9" s="622"/>
      <c r="DS9" s="622"/>
      <c r="DT9" s="622"/>
      <c r="DU9" s="622"/>
      <c r="DV9" s="622"/>
      <c r="DW9" s="622"/>
      <c r="DX9" s="622"/>
      <c r="DY9" s="622"/>
      <c r="DZ9" s="622"/>
      <c r="EA9" s="622"/>
      <c r="EB9" s="622"/>
      <c r="EC9" s="658"/>
    </row>
    <row r="10" spans="2:143" ht="11.25" customHeight="1">
      <c r="B10" s="618" t="s">
        <v>247</v>
      </c>
      <c r="C10" s="619"/>
      <c r="D10" s="619"/>
      <c r="E10" s="619"/>
      <c r="F10" s="619"/>
      <c r="G10" s="619"/>
      <c r="H10" s="619"/>
      <c r="I10" s="619"/>
      <c r="J10" s="619"/>
      <c r="K10" s="619"/>
      <c r="L10" s="619"/>
      <c r="M10" s="619"/>
      <c r="N10" s="619"/>
      <c r="O10" s="619"/>
      <c r="P10" s="619"/>
      <c r="Q10" s="620"/>
      <c r="R10" s="621" t="s">
        <v>183</v>
      </c>
      <c r="S10" s="622"/>
      <c r="T10" s="622"/>
      <c r="U10" s="622"/>
      <c r="V10" s="622"/>
      <c r="W10" s="622"/>
      <c r="X10" s="622"/>
      <c r="Y10" s="623"/>
      <c r="Z10" s="659" t="s">
        <v>183</v>
      </c>
      <c r="AA10" s="659"/>
      <c r="AB10" s="659"/>
      <c r="AC10" s="659"/>
      <c r="AD10" s="660" t="s">
        <v>183</v>
      </c>
      <c r="AE10" s="660"/>
      <c r="AF10" s="660"/>
      <c r="AG10" s="660"/>
      <c r="AH10" s="660"/>
      <c r="AI10" s="660"/>
      <c r="AJ10" s="660"/>
      <c r="AK10" s="660"/>
      <c r="AL10" s="624" t="s">
        <v>183</v>
      </c>
      <c r="AM10" s="625"/>
      <c r="AN10" s="625"/>
      <c r="AO10" s="661"/>
      <c r="AP10" s="618" t="s">
        <v>248</v>
      </c>
      <c r="AQ10" s="619"/>
      <c r="AR10" s="619"/>
      <c r="AS10" s="619"/>
      <c r="AT10" s="619"/>
      <c r="AU10" s="619"/>
      <c r="AV10" s="619"/>
      <c r="AW10" s="619"/>
      <c r="AX10" s="619"/>
      <c r="AY10" s="619"/>
      <c r="AZ10" s="619"/>
      <c r="BA10" s="619"/>
      <c r="BB10" s="619"/>
      <c r="BC10" s="619"/>
      <c r="BD10" s="619"/>
      <c r="BE10" s="619"/>
      <c r="BF10" s="620"/>
      <c r="BG10" s="621">
        <v>766580</v>
      </c>
      <c r="BH10" s="622"/>
      <c r="BI10" s="622"/>
      <c r="BJ10" s="622"/>
      <c r="BK10" s="622"/>
      <c r="BL10" s="622"/>
      <c r="BM10" s="622"/>
      <c r="BN10" s="623"/>
      <c r="BO10" s="659">
        <v>1.7</v>
      </c>
      <c r="BP10" s="659"/>
      <c r="BQ10" s="659"/>
      <c r="BR10" s="659"/>
      <c r="BS10" s="660">
        <v>127588</v>
      </c>
      <c r="BT10" s="660"/>
      <c r="BU10" s="660"/>
      <c r="BV10" s="660"/>
      <c r="BW10" s="660"/>
      <c r="BX10" s="660"/>
      <c r="BY10" s="660"/>
      <c r="BZ10" s="660"/>
      <c r="CA10" s="660"/>
      <c r="CB10" s="698"/>
      <c r="CD10" s="618" t="s">
        <v>249</v>
      </c>
      <c r="CE10" s="619"/>
      <c r="CF10" s="619"/>
      <c r="CG10" s="619"/>
      <c r="CH10" s="619"/>
      <c r="CI10" s="619"/>
      <c r="CJ10" s="619"/>
      <c r="CK10" s="619"/>
      <c r="CL10" s="619"/>
      <c r="CM10" s="619"/>
      <c r="CN10" s="619"/>
      <c r="CO10" s="619"/>
      <c r="CP10" s="619"/>
      <c r="CQ10" s="620"/>
      <c r="CR10" s="621">
        <v>126844</v>
      </c>
      <c r="CS10" s="622"/>
      <c r="CT10" s="622"/>
      <c r="CU10" s="622"/>
      <c r="CV10" s="622"/>
      <c r="CW10" s="622"/>
      <c r="CX10" s="622"/>
      <c r="CY10" s="623"/>
      <c r="CZ10" s="659">
        <v>0.1</v>
      </c>
      <c r="DA10" s="659"/>
      <c r="DB10" s="659"/>
      <c r="DC10" s="659"/>
      <c r="DD10" s="627">
        <v>2992</v>
      </c>
      <c r="DE10" s="622"/>
      <c r="DF10" s="622"/>
      <c r="DG10" s="622"/>
      <c r="DH10" s="622"/>
      <c r="DI10" s="622"/>
      <c r="DJ10" s="622"/>
      <c r="DK10" s="622"/>
      <c r="DL10" s="622"/>
      <c r="DM10" s="622"/>
      <c r="DN10" s="622"/>
      <c r="DO10" s="622"/>
      <c r="DP10" s="623"/>
      <c r="DQ10" s="627">
        <v>93992</v>
      </c>
      <c r="DR10" s="622"/>
      <c r="DS10" s="622"/>
      <c r="DT10" s="622"/>
      <c r="DU10" s="622"/>
      <c r="DV10" s="622"/>
      <c r="DW10" s="622"/>
      <c r="DX10" s="622"/>
      <c r="DY10" s="622"/>
      <c r="DZ10" s="622"/>
      <c r="EA10" s="622"/>
      <c r="EB10" s="622"/>
      <c r="EC10" s="658"/>
    </row>
    <row r="11" spans="2:143" ht="11.25" customHeight="1">
      <c r="B11" s="618" t="s">
        <v>250</v>
      </c>
      <c r="C11" s="619"/>
      <c r="D11" s="619"/>
      <c r="E11" s="619"/>
      <c r="F11" s="619"/>
      <c r="G11" s="619"/>
      <c r="H11" s="619"/>
      <c r="I11" s="619"/>
      <c r="J11" s="619"/>
      <c r="K11" s="619"/>
      <c r="L11" s="619"/>
      <c r="M11" s="619"/>
      <c r="N11" s="619"/>
      <c r="O11" s="619"/>
      <c r="P11" s="619"/>
      <c r="Q11" s="620"/>
      <c r="R11" s="621">
        <v>6836005</v>
      </c>
      <c r="S11" s="622"/>
      <c r="T11" s="622"/>
      <c r="U11" s="622"/>
      <c r="V11" s="622"/>
      <c r="W11" s="622"/>
      <c r="X11" s="622"/>
      <c r="Y11" s="623"/>
      <c r="Z11" s="624">
        <v>5.3</v>
      </c>
      <c r="AA11" s="625"/>
      <c r="AB11" s="625"/>
      <c r="AC11" s="626"/>
      <c r="AD11" s="627">
        <v>6836005</v>
      </c>
      <c r="AE11" s="622"/>
      <c r="AF11" s="622"/>
      <c r="AG11" s="622"/>
      <c r="AH11" s="622"/>
      <c r="AI11" s="622"/>
      <c r="AJ11" s="622"/>
      <c r="AK11" s="623"/>
      <c r="AL11" s="624">
        <v>10.4</v>
      </c>
      <c r="AM11" s="625"/>
      <c r="AN11" s="625"/>
      <c r="AO11" s="661"/>
      <c r="AP11" s="618" t="s">
        <v>251</v>
      </c>
      <c r="AQ11" s="619"/>
      <c r="AR11" s="619"/>
      <c r="AS11" s="619"/>
      <c r="AT11" s="619"/>
      <c r="AU11" s="619"/>
      <c r="AV11" s="619"/>
      <c r="AW11" s="619"/>
      <c r="AX11" s="619"/>
      <c r="AY11" s="619"/>
      <c r="AZ11" s="619"/>
      <c r="BA11" s="619"/>
      <c r="BB11" s="619"/>
      <c r="BC11" s="619"/>
      <c r="BD11" s="619"/>
      <c r="BE11" s="619"/>
      <c r="BF11" s="620"/>
      <c r="BG11" s="621">
        <v>2337986</v>
      </c>
      <c r="BH11" s="622"/>
      <c r="BI11" s="622"/>
      <c r="BJ11" s="622"/>
      <c r="BK11" s="622"/>
      <c r="BL11" s="622"/>
      <c r="BM11" s="622"/>
      <c r="BN11" s="623"/>
      <c r="BO11" s="659">
        <v>5.2</v>
      </c>
      <c r="BP11" s="659"/>
      <c r="BQ11" s="659"/>
      <c r="BR11" s="659"/>
      <c r="BS11" s="660">
        <v>571470</v>
      </c>
      <c r="BT11" s="660"/>
      <c r="BU11" s="660"/>
      <c r="BV11" s="660"/>
      <c r="BW11" s="660"/>
      <c r="BX11" s="660"/>
      <c r="BY11" s="660"/>
      <c r="BZ11" s="660"/>
      <c r="CA11" s="660"/>
      <c r="CB11" s="698"/>
      <c r="CD11" s="618" t="s">
        <v>252</v>
      </c>
      <c r="CE11" s="619"/>
      <c r="CF11" s="619"/>
      <c r="CG11" s="619"/>
      <c r="CH11" s="619"/>
      <c r="CI11" s="619"/>
      <c r="CJ11" s="619"/>
      <c r="CK11" s="619"/>
      <c r="CL11" s="619"/>
      <c r="CM11" s="619"/>
      <c r="CN11" s="619"/>
      <c r="CO11" s="619"/>
      <c r="CP11" s="619"/>
      <c r="CQ11" s="620"/>
      <c r="CR11" s="621">
        <v>453679</v>
      </c>
      <c r="CS11" s="622"/>
      <c r="CT11" s="622"/>
      <c r="CU11" s="622"/>
      <c r="CV11" s="622"/>
      <c r="CW11" s="622"/>
      <c r="CX11" s="622"/>
      <c r="CY11" s="623"/>
      <c r="CZ11" s="659">
        <v>0.4</v>
      </c>
      <c r="DA11" s="659"/>
      <c r="DB11" s="659"/>
      <c r="DC11" s="659"/>
      <c r="DD11" s="627">
        <v>160063</v>
      </c>
      <c r="DE11" s="622"/>
      <c r="DF11" s="622"/>
      <c r="DG11" s="622"/>
      <c r="DH11" s="622"/>
      <c r="DI11" s="622"/>
      <c r="DJ11" s="622"/>
      <c r="DK11" s="622"/>
      <c r="DL11" s="622"/>
      <c r="DM11" s="622"/>
      <c r="DN11" s="622"/>
      <c r="DO11" s="622"/>
      <c r="DP11" s="623"/>
      <c r="DQ11" s="627">
        <v>279315</v>
      </c>
      <c r="DR11" s="622"/>
      <c r="DS11" s="622"/>
      <c r="DT11" s="622"/>
      <c r="DU11" s="622"/>
      <c r="DV11" s="622"/>
      <c r="DW11" s="622"/>
      <c r="DX11" s="622"/>
      <c r="DY11" s="622"/>
      <c r="DZ11" s="622"/>
      <c r="EA11" s="622"/>
      <c r="EB11" s="622"/>
      <c r="EC11" s="658"/>
    </row>
    <row r="12" spans="2:143" ht="11.25" customHeight="1">
      <c r="B12" s="618" t="s">
        <v>253</v>
      </c>
      <c r="C12" s="619"/>
      <c r="D12" s="619"/>
      <c r="E12" s="619"/>
      <c r="F12" s="619"/>
      <c r="G12" s="619"/>
      <c r="H12" s="619"/>
      <c r="I12" s="619"/>
      <c r="J12" s="619"/>
      <c r="K12" s="619"/>
      <c r="L12" s="619"/>
      <c r="M12" s="619"/>
      <c r="N12" s="619"/>
      <c r="O12" s="619"/>
      <c r="P12" s="619"/>
      <c r="Q12" s="620"/>
      <c r="R12" s="621" t="s">
        <v>183</v>
      </c>
      <c r="S12" s="622"/>
      <c r="T12" s="622"/>
      <c r="U12" s="622"/>
      <c r="V12" s="622"/>
      <c r="W12" s="622"/>
      <c r="X12" s="622"/>
      <c r="Y12" s="623"/>
      <c r="Z12" s="659" t="s">
        <v>183</v>
      </c>
      <c r="AA12" s="659"/>
      <c r="AB12" s="659"/>
      <c r="AC12" s="659"/>
      <c r="AD12" s="660" t="s">
        <v>183</v>
      </c>
      <c r="AE12" s="660"/>
      <c r="AF12" s="660"/>
      <c r="AG12" s="660"/>
      <c r="AH12" s="660"/>
      <c r="AI12" s="660"/>
      <c r="AJ12" s="660"/>
      <c r="AK12" s="660"/>
      <c r="AL12" s="624" t="s">
        <v>183</v>
      </c>
      <c r="AM12" s="625"/>
      <c r="AN12" s="625"/>
      <c r="AO12" s="661"/>
      <c r="AP12" s="618" t="s">
        <v>254</v>
      </c>
      <c r="AQ12" s="619"/>
      <c r="AR12" s="619"/>
      <c r="AS12" s="619"/>
      <c r="AT12" s="619"/>
      <c r="AU12" s="619"/>
      <c r="AV12" s="619"/>
      <c r="AW12" s="619"/>
      <c r="AX12" s="619"/>
      <c r="AY12" s="619"/>
      <c r="AZ12" s="619"/>
      <c r="BA12" s="619"/>
      <c r="BB12" s="619"/>
      <c r="BC12" s="619"/>
      <c r="BD12" s="619"/>
      <c r="BE12" s="619"/>
      <c r="BF12" s="620"/>
      <c r="BG12" s="621">
        <v>17355504</v>
      </c>
      <c r="BH12" s="622"/>
      <c r="BI12" s="622"/>
      <c r="BJ12" s="622"/>
      <c r="BK12" s="622"/>
      <c r="BL12" s="622"/>
      <c r="BM12" s="622"/>
      <c r="BN12" s="623"/>
      <c r="BO12" s="659">
        <v>38.799999999999997</v>
      </c>
      <c r="BP12" s="659"/>
      <c r="BQ12" s="659"/>
      <c r="BR12" s="659"/>
      <c r="BS12" s="660" t="s">
        <v>183</v>
      </c>
      <c r="BT12" s="660"/>
      <c r="BU12" s="660"/>
      <c r="BV12" s="660"/>
      <c r="BW12" s="660"/>
      <c r="BX12" s="660"/>
      <c r="BY12" s="660"/>
      <c r="BZ12" s="660"/>
      <c r="CA12" s="660"/>
      <c r="CB12" s="698"/>
      <c r="CD12" s="618" t="s">
        <v>255</v>
      </c>
      <c r="CE12" s="619"/>
      <c r="CF12" s="619"/>
      <c r="CG12" s="619"/>
      <c r="CH12" s="619"/>
      <c r="CI12" s="619"/>
      <c r="CJ12" s="619"/>
      <c r="CK12" s="619"/>
      <c r="CL12" s="619"/>
      <c r="CM12" s="619"/>
      <c r="CN12" s="619"/>
      <c r="CO12" s="619"/>
      <c r="CP12" s="619"/>
      <c r="CQ12" s="620"/>
      <c r="CR12" s="621">
        <v>1909965</v>
      </c>
      <c r="CS12" s="622"/>
      <c r="CT12" s="622"/>
      <c r="CU12" s="622"/>
      <c r="CV12" s="622"/>
      <c r="CW12" s="622"/>
      <c r="CX12" s="622"/>
      <c r="CY12" s="623"/>
      <c r="CZ12" s="659">
        <v>1.5</v>
      </c>
      <c r="DA12" s="659"/>
      <c r="DB12" s="659"/>
      <c r="DC12" s="659"/>
      <c r="DD12" s="627" t="s">
        <v>183</v>
      </c>
      <c r="DE12" s="622"/>
      <c r="DF12" s="622"/>
      <c r="DG12" s="622"/>
      <c r="DH12" s="622"/>
      <c r="DI12" s="622"/>
      <c r="DJ12" s="622"/>
      <c r="DK12" s="622"/>
      <c r="DL12" s="622"/>
      <c r="DM12" s="622"/>
      <c r="DN12" s="622"/>
      <c r="DO12" s="622"/>
      <c r="DP12" s="623"/>
      <c r="DQ12" s="627">
        <v>1501582</v>
      </c>
      <c r="DR12" s="622"/>
      <c r="DS12" s="622"/>
      <c r="DT12" s="622"/>
      <c r="DU12" s="622"/>
      <c r="DV12" s="622"/>
      <c r="DW12" s="622"/>
      <c r="DX12" s="622"/>
      <c r="DY12" s="622"/>
      <c r="DZ12" s="622"/>
      <c r="EA12" s="622"/>
      <c r="EB12" s="622"/>
      <c r="EC12" s="658"/>
    </row>
    <row r="13" spans="2:143" ht="11.25" customHeight="1">
      <c r="B13" s="618" t="s">
        <v>256</v>
      </c>
      <c r="C13" s="619"/>
      <c r="D13" s="619"/>
      <c r="E13" s="619"/>
      <c r="F13" s="619"/>
      <c r="G13" s="619"/>
      <c r="H13" s="619"/>
      <c r="I13" s="619"/>
      <c r="J13" s="619"/>
      <c r="K13" s="619"/>
      <c r="L13" s="619"/>
      <c r="M13" s="619"/>
      <c r="N13" s="619"/>
      <c r="O13" s="619"/>
      <c r="P13" s="619"/>
      <c r="Q13" s="620"/>
      <c r="R13" s="621" t="s">
        <v>183</v>
      </c>
      <c r="S13" s="622"/>
      <c r="T13" s="622"/>
      <c r="U13" s="622"/>
      <c r="V13" s="622"/>
      <c r="W13" s="622"/>
      <c r="X13" s="622"/>
      <c r="Y13" s="623"/>
      <c r="Z13" s="659" t="s">
        <v>183</v>
      </c>
      <c r="AA13" s="659"/>
      <c r="AB13" s="659"/>
      <c r="AC13" s="659"/>
      <c r="AD13" s="660" t="s">
        <v>183</v>
      </c>
      <c r="AE13" s="660"/>
      <c r="AF13" s="660"/>
      <c r="AG13" s="660"/>
      <c r="AH13" s="660"/>
      <c r="AI13" s="660"/>
      <c r="AJ13" s="660"/>
      <c r="AK13" s="660"/>
      <c r="AL13" s="624" t="s">
        <v>183</v>
      </c>
      <c r="AM13" s="625"/>
      <c r="AN13" s="625"/>
      <c r="AO13" s="661"/>
      <c r="AP13" s="618" t="s">
        <v>257</v>
      </c>
      <c r="AQ13" s="619"/>
      <c r="AR13" s="619"/>
      <c r="AS13" s="619"/>
      <c r="AT13" s="619"/>
      <c r="AU13" s="619"/>
      <c r="AV13" s="619"/>
      <c r="AW13" s="619"/>
      <c r="AX13" s="619"/>
      <c r="AY13" s="619"/>
      <c r="AZ13" s="619"/>
      <c r="BA13" s="619"/>
      <c r="BB13" s="619"/>
      <c r="BC13" s="619"/>
      <c r="BD13" s="619"/>
      <c r="BE13" s="619"/>
      <c r="BF13" s="620"/>
      <c r="BG13" s="621">
        <v>17180701</v>
      </c>
      <c r="BH13" s="622"/>
      <c r="BI13" s="622"/>
      <c r="BJ13" s="622"/>
      <c r="BK13" s="622"/>
      <c r="BL13" s="622"/>
      <c r="BM13" s="622"/>
      <c r="BN13" s="623"/>
      <c r="BO13" s="659">
        <v>38.4</v>
      </c>
      <c r="BP13" s="659"/>
      <c r="BQ13" s="659"/>
      <c r="BR13" s="659"/>
      <c r="BS13" s="660" t="s">
        <v>140</v>
      </c>
      <c r="BT13" s="660"/>
      <c r="BU13" s="660"/>
      <c r="BV13" s="660"/>
      <c r="BW13" s="660"/>
      <c r="BX13" s="660"/>
      <c r="BY13" s="660"/>
      <c r="BZ13" s="660"/>
      <c r="CA13" s="660"/>
      <c r="CB13" s="698"/>
      <c r="CD13" s="618" t="s">
        <v>258</v>
      </c>
      <c r="CE13" s="619"/>
      <c r="CF13" s="619"/>
      <c r="CG13" s="619"/>
      <c r="CH13" s="619"/>
      <c r="CI13" s="619"/>
      <c r="CJ13" s="619"/>
      <c r="CK13" s="619"/>
      <c r="CL13" s="619"/>
      <c r="CM13" s="619"/>
      <c r="CN13" s="619"/>
      <c r="CO13" s="619"/>
      <c r="CP13" s="619"/>
      <c r="CQ13" s="620"/>
      <c r="CR13" s="621">
        <v>9545484</v>
      </c>
      <c r="CS13" s="622"/>
      <c r="CT13" s="622"/>
      <c r="CU13" s="622"/>
      <c r="CV13" s="622"/>
      <c r="CW13" s="622"/>
      <c r="CX13" s="622"/>
      <c r="CY13" s="623"/>
      <c r="CZ13" s="659">
        <v>7.5</v>
      </c>
      <c r="DA13" s="659"/>
      <c r="DB13" s="659"/>
      <c r="DC13" s="659"/>
      <c r="DD13" s="627">
        <v>4225129</v>
      </c>
      <c r="DE13" s="622"/>
      <c r="DF13" s="622"/>
      <c r="DG13" s="622"/>
      <c r="DH13" s="622"/>
      <c r="DI13" s="622"/>
      <c r="DJ13" s="622"/>
      <c r="DK13" s="622"/>
      <c r="DL13" s="622"/>
      <c r="DM13" s="622"/>
      <c r="DN13" s="622"/>
      <c r="DO13" s="622"/>
      <c r="DP13" s="623"/>
      <c r="DQ13" s="627">
        <v>5144929</v>
      </c>
      <c r="DR13" s="622"/>
      <c r="DS13" s="622"/>
      <c r="DT13" s="622"/>
      <c r="DU13" s="622"/>
      <c r="DV13" s="622"/>
      <c r="DW13" s="622"/>
      <c r="DX13" s="622"/>
      <c r="DY13" s="622"/>
      <c r="DZ13" s="622"/>
      <c r="EA13" s="622"/>
      <c r="EB13" s="622"/>
      <c r="EC13" s="658"/>
    </row>
    <row r="14" spans="2:143" ht="11.25" customHeight="1">
      <c r="B14" s="618" t="s">
        <v>259</v>
      </c>
      <c r="C14" s="619"/>
      <c r="D14" s="619"/>
      <c r="E14" s="619"/>
      <c r="F14" s="619"/>
      <c r="G14" s="619"/>
      <c r="H14" s="619"/>
      <c r="I14" s="619"/>
      <c r="J14" s="619"/>
      <c r="K14" s="619"/>
      <c r="L14" s="619"/>
      <c r="M14" s="619"/>
      <c r="N14" s="619"/>
      <c r="O14" s="619"/>
      <c r="P14" s="619"/>
      <c r="Q14" s="620"/>
      <c r="R14" s="621">
        <v>1404</v>
      </c>
      <c r="S14" s="622"/>
      <c r="T14" s="622"/>
      <c r="U14" s="622"/>
      <c r="V14" s="622"/>
      <c r="W14" s="622"/>
      <c r="X14" s="622"/>
      <c r="Y14" s="623"/>
      <c r="Z14" s="659">
        <v>0</v>
      </c>
      <c r="AA14" s="659"/>
      <c r="AB14" s="659"/>
      <c r="AC14" s="659"/>
      <c r="AD14" s="660">
        <v>1404</v>
      </c>
      <c r="AE14" s="660"/>
      <c r="AF14" s="660"/>
      <c r="AG14" s="660"/>
      <c r="AH14" s="660"/>
      <c r="AI14" s="660"/>
      <c r="AJ14" s="660"/>
      <c r="AK14" s="660"/>
      <c r="AL14" s="624">
        <v>0</v>
      </c>
      <c r="AM14" s="625"/>
      <c r="AN14" s="625"/>
      <c r="AO14" s="661"/>
      <c r="AP14" s="618" t="s">
        <v>260</v>
      </c>
      <c r="AQ14" s="619"/>
      <c r="AR14" s="619"/>
      <c r="AS14" s="619"/>
      <c r="AT14" s="619"/>
      <c r="AU14" s="619"/>
      <c r="AV14" s="619"/>
      <c r="AW14" s="619"/>
      <c r="AX14" s="619"/>
      <c r="AY14" s="619"/>
      <c r="AZ14" s="619"/>
      <c r="BA14" s="619"/>
      <c r="BB14" s="619"/>
      <c r="BC14" s="619"/>
      <c r="BD14" s="619"/>
      <c r="BE14" s="619"/>
      <c r="BF14" s="620"/>
      <c r="BG14" s="621">
        <v>522166</v>
      </c>
      <c r="BH14" s="622"/>
      <c r="BI14" s="622"/>
      <c r="BJ14" s="622"/>
      <c r="BK14" s="622"/>
      <c r="BL14" s="622"/>
      <c r="BM14" s="622"/>
      <c r="BN14" s="623"/>
      <c r="BO14" s="659">
        <v>1.2</v>
      </c>
      <c r="BP14" s="659"/>
      <c r="BQ14" s="659"/>
      <c r="BR14" s="659"/>
      <c r="BS14" s="660" t="s">
        <v>183</v>
      </c>
      <c r="BT14" s="660"/>
      <c r="BU14" s="660"/>
      <c r="BV14" s="660"/>
      <c r="BW14" s="660"/>
      <c r="BX14" s="660"/>
      <c r="BY14" s="660"/>
      <c r="BZ14" s="660"/>
      <c r="CA14" s="660"/>
      <c r="CB14" s="698"/>
      <c r="CD14" s="618" t="s">
        <v>261</v>
      </c>
      <c r="CE14" s="619"/>
      <c r="CF14" s="619"/>
      <c r="CG14" s="619"/>
      <c r="CH14" s="619"/>
      <c r="CI14" s="619"/>
      <c r="CJ14" s="619"/>
      <c r="CK14" s="619"/>
      <c r="CL14" s="619"/>
      <c r="CM14" s="619"/>
      <c r="CN14" s="619"/>
      <c r="CO14" s="619"/>
      <c r="CP14" s="619"/>
      <c r="CQ14" s="620"/>
      <c r="CR14" s="621">
        <v>2654265</v>
      </c>
      <c r="CS14" s="622"/>
      <c r="CT14" s="622"/>
      <c r="CU14" s="622"/>
      <c r="CV14" s="622"/>
      <c r="CW14" s="622"/>
      <c r="CX14" s="622"/>
      <c r="CY14" s="623"/>
      <c r="CZ14" s="659">
        <v>2.1</v>
      </c>
      <c r="DA14" s="659"/>
      <c r="DB14" s="659"/>
      <c r="DC14" s="659"/>
      <c r="DD14" s="627">
        <v>105499</v>
      </c>
      <c r="DE14" s="622"/>
      <c r="DF14" s="622"/>
      <c r="DG14" s="622"/>
      <c r="DH14" s="622"/>
      <c r="DI14" s="622"/>
      <c r="DJ14" s="622"/>
      <c r="DK14" s="622"/>
      <c r="DL14" s="622"/>
      <c r="DM14" s="622"/>
      <c r="DN14" s="622"/>
      <c r="DO14" s="622"/>
      <c r="DP14" s="623"/>
      <c r="DQ14" s="627">
        <v>2496500</v>
      </c>
      <c r="DR14" s="622"/>
      <c r="DS14" s="622"/>
      <c r="DT14" s="622"/>
      <c r="DU14" s="622"/>
      <c r="DV14" s="622"/>
      <c r="DW14" s="622"/>
      <c r="DX14" s="622"/>
      <c r="DY14" s="622"/>
      <c r="DZ14" s="622"/>
      <c r="EA14" s="622"/>
      <c r="EB14" s="622"/>
      <c r="EC14" s="658"/>
    </row>
    <row r="15" spans="2:143" ht="11.25" customHeight="1">
      <c r="B15" s="618" t="s">
        <v>262</v>
      </c>
      <c r="C15" s="619"/>
      <c r="D15" s="619"/>
      <c r="E15" s="619"/>
      <c r="F15" s="619"/>
      <c r="G15" s="619"/>
      <c r="H15" s="619"/>
      <c r="I15" s="619"/>
      <c r="J15" s="619"/>
      <c r="K15" s="619"/>
      <c r="L15" s="619"/>
      <c r="M15" s="619"/>
      <c r="N15" s="619"/>
      <c r="O15" s="619"/>
      <c r="P15" s="619"/>
      <c r="Q15" s="620"/>
      <c r="R15" s="621" t="s">
        <v>183</v>
      </c>
      <c r="S15" s="622"/>
      <c r="T15" s="622"/>
      <c r="U15" s="622"/>
      <c r="V15" s="622"/>
      <c r="W15" s="622"/>
      <c r="X15" s="622"/>
      <c r="Y15" s="623"/>
      <c r="Z15" s="659" t="s">
        <v>183</v>
      </c>
      <c r="AA15" s="659"/>
      <c r="AB15" s="659"/>
      <c r="AC15" s="659"/>
      <c r="AD15" s="660" t="s">
        <v>183</v>
      </c>
      <c r="AE15" s="660"/>
      <c r="AF15" s="660"/>
      <c r="AG15" s="660"/>
      <c r="AH15" s="660"/>
      <c r="AI15" s="660"/>
      <c r="AJ15" s="660"/>
      <c r="AK15" s="660"/>
      <c r="AL15" s="624" t="s">
        <v>183</v>
      </c>
      <c r="AM15" s="625"/>
      <c r="AN15" s="625"/>
      <c r="AO15" s="661"/>
      <c r="AP15" s="618" t="s">
        <v>263</v>
      </c>
      <c r="AQ15" s="619"/>
      <c r="AR15" s="619"/>
      <c r="AS15" s="619"/>
      <c r="AT15" s="619"/>
      <c r="AU15" s="619"/>
      <c r="AV15" s="619"/>
      <c r="AW15" s="619"/>
      <c r="AX15" s="619"/>
      <c r="AY15" s="619"/>
      <c r="AZ15" s="619"/>
      <c r="BA15" s="619"/>
      <c r="BB15" s="619"/>
      <c r="BC15" s="619"/>
      <c r="BD15" s="619"/>
      <c r="BE15" s="619"/>
      <c r="BF15" s="620"/>
      <c r="BG15" s="621">
        <v>1723595</v>
      </c>
      <c r="BH15" s="622"/>
      <c r="BI15" s="622"/>
      <c r="BJ15" s="622"/>
      <c r="BK15" s="622"/>
      <c r="BL15" s="622"/>
      <c r="BM15" s="622"/>
      <c r="BN15" s="623"/>
      <c r="BO15" s="659">
        <v>3.9</v>
      </c>
      <c r="BP15" s="659"/>
      <c r="BQ15" s="659"/>
      <c r="BR15" s="659"/>
      <c r="BS15" s="660" t="s">
        <v>183</v>
      </c>
      <c r="BT15" s="660"/>
      <c r="BU15" s="660"/>
      <c r="BV15" s="660"/>
      <c r="BW15" s="660"/>
      <c r="BX15" s="660"/>
      <c r="BY15" s="660"/>
      <c r="BZ15" s="660"/>
      <c r="CA15" s="660"/>
      <c r="CB15" s="698"/>
      <c r="CD15" s="618" t="s">
        <v>264</v>
      </c>
      <c r="CE15" s="619"/>
      <c r="CF15" s="619"/>
      <c r="CG15" s="619"/>
      <c r="CH15" s="619"/>
      <c r="CI15" s="619"/>
      <c r="CJ15" s="619"/>
      <c r="CK15" s="619"/>
      <c r="CL15" s="619"/>
      <c r="CM15" s="619"/>
      <c r="CN15" s="619"/>
      <c r="CO15" s="619"/>
      <c r="CP15" s="619"/>
      <c r="CQ15" s="620"/>
      <c r="CR15" s="621">
        <v>12590173</v>
      </c>
      <c r="CS15" s="622"/>
      <c r="CT15" s="622"/>
      <c r="CU15" s="622"/>
      <c r="CV15" s="622"/>
      <c r="CW15" s="622"/>
      <c r="CX15" s="622"/>
      <c r="CY15" s="623"/>
      <c r="CZ15" s="659">
        <v>10</v>
      </c>
      <c r="DA15" s="659"/>
      <c r="DB15" s="659"/>
      <c r="DC15" s="659"/>
      <c r="DD15" s="627">
        <v>1734610</v>
      </c>
      <c r="DE15" s="622"/>
      <c r="DF15" s="622"/>
      <c r="DG15" s="622"/>
      <c r="DH15" s="622"/>
      <c r="DI15" s="622"/>
      <c r="DJ15" s="622"/>
      <c r="DK15" s="622"/>
      <c r="DL15" s="622"/>
      <c r="DM15" s="622"/>
      <c r="DN15" s="622"/>
      <c r="DO15" s="622"/>
      <c r="DP15" s="623"/>
      <c r="DQ15" s="627">
        <v>10247658</v>
      </c>
      <c r="DR15" s="622"/>
      <c r="DS15" s="622"/>
      <c r="DT15" s="622"/>
      <c r="DU15" s="622"/>
      <c r="DV15" s="622"/>
      <c r="DW15" s="622"/>
      <c r="DX15" s="622"/>
      <c r="DY15" s="622"/>
      <c r="DZ15" s="622"/>
      <c r="EA15" s="622"/>
      <c r="EB15" s="622"/>
      <c r="EC15" s="658"/>
    </row>
    <row r="16" spans="2:143" ht="11.25" customHeight="1">
      <c r="B16" s="618" t="s">
        <v>265</v>
      </c>
      <c r="C16" s="619"/>
      <c r="D16" s="619"/>
      <c r="E16" s="619"/>
      <c r="F16" s="619"/>
      <c r="G16" s="619"/>
      <c r="H16" s="619"/>
      <c r="I16" s="619"/>
      <c r="J16" s="619"/>
      <c r="K16" s="619"/>
      <c r="L16" s="619"/>
      <c r="M16" s="619"/>
      <c r="N16" s="619"/>
      <c r="O16" s="619"/>
      <c r="P16" s="619"/>
      <c r="Q16" s="620"/>
      <c r="R16" s="621">
        <v>90154</v>
      </c>
      <c r="S16" s="622"/>
      <c r="T16" s="622"/>
      <c r="U16" s="622"/>
      <c r="V16" s="622"/>
      <c r="W16" s="622"/>
      <c r="X16" s="622"/>
      <c r="Y16" s="623"/>
      <c r="Z16" s="659">
        <v>0.1</v>
      </c>
      <c r="AA16" s="659"/>
      <c r="AB16" s="659"/>
      <c r="AC16" s="659"/>
      <c r="AD16" s="660">
        <v>90154</v>
      </c>
      <c r="AE16" s="660"/>
      <c r="AF16" s="660"/>
      <c r="AG16" s="660"/>
      <c r="AH16" s="660"/>
      <c r="AI16" s="660"/>
      <c r="AJ16" s="660"/>
      <c r="AK16" s="660"/>
      <c r="AL16" s="624">
        <v>0.1</v>
      </c>
      <c r="AM16" s="625"/>
      <c r="AN16" s="625"/>
      <c r="AO16" s="661"/>
      <c r="AP16" s="618" t="s">
        <v>266</v>
      </c>
      <c r="AQ16" s="619"/>
      <c r="AR16" s="619"/>
      <c r="AS16" s="619"/>
      <c r="AT16" s="619"/>
      <c r="AU16" s="619"/>
      <c r="AV16" s="619"/>
      <c r="AW16" s="619"/>
      <c r="AX16" s="619"/>
      <c r="AY16" s="619"/>
      <c r="AZ16" s="619"/>
      <c r="BA16" s="619"/>
      <c r="BB16" s="619"/>
      <c r="BC16" s="619"/>
      <c r="BD16" s="619"/>
      <c r="BE16" s="619"/>
      <c r="BF16" s="620"/>
      <c r="BG16" s="621" t="s">
        <v>183</v>
      </c>
      <c r="BH16" s="622"/>
      <c r="BI16" s="622"/>
      <c r="BJ16" s="622"/>
      <c r="BK16" s="622"/>
      <c r="BL16" s="622"/>
      <c r="BM16" s="622"/>
      <c r="BN16" s="623"/>
      <c r="BO16" s="659" t="s">
        <v>140</v>
      </c>
      <c r="BP16" s="659"/>
      <c r="BQ16" s="659"/>
      <c r="BR16" s="659"/>
      <c r="BS16" s="660" t="s">
        <v>183</v>
      </c>
      <c r="BT16" s="660"/>
      <c r="BU16" s="660"/>
      <c r="BV16" s="660"/>
      <c r="BW16" s="660"/>
      <c r="BX16" s="660"/>
      <c r="BY16" s="660"/>
      <c r="BZ16" s="660"/>
      <c r="CA16" s="660"/>
      <c r="CB16" s="698"/>
      <c r="CD16" s="618" t="s">
        <v>267</v>
      </c>
      <c r="CE16" s="619"/>
      <c r="CF16" s="619"/>
      <c r="CG16" s="619"/>
      <c r="CH16" s="619"/>
      <c r="CI16" s="619"/>
      <c r="CJ16" s="619"/>
      <c r="CK16" s="619"/>
      <c r="CL16" s="619"/>
      <c r="CM16" s="619"/>
      <c r="CN16" s="619"/>
      <c r="CO16" s="619"/>
      <c r="CP16" s="619"/>
      <c r="CQ16" s="620"/>
      <c r="CR16" s="621" t="s">
        <v>183</v>
      </c>
      <c r="CS16" s="622"/>
      <c r="CT16" s="622"/>
      <c r="CU16" s="622"/>
      <c r="CV16" s="622"/>
      <c r="CW16" s="622"/>
      <c r="CX16" s="622"/>
      <c r="CY16" s="623"/>
      <c r="CZ16" s="659" t="s">
        <v>183</v>
      </c>
      <c r="DA16" s="659"/>
      <c r="DB16" s="659"/>
      <c r="DC16" s="659"/>
      <c r="DD16" s="627" t="s">
        <v>183</v>
      </c>
      <c r="DE16" s="622"/>
      <c r="DF16" s="622"/>
      <c r="DG16" s="622"/>
      <c r="DH16" s="622"/>
      <c r="DI16" s="622"/>
      <c r="DJ16" s="622"/>
      <c r="DK16" s="622"/>
      <c r="DL16" s="622"/>
      <c r="DM16" s="622"/>
      <c r="DN16" s="622"/>
      <c r="DO16" s="622"/>
      <c r="DP16" s="623"/>
      <c r="DQ16" s="627" t="s">
        <v>183</v>
      </c>
      <c r="DR16" s="622"/>
      <c r="DS16" s="622"/>
      <c r="DT16" s="622"/>
      <c r="DU16" s="622"/>
      <c r="DV16" s="622"/>
      <c r="DW16" s="622"/>
      <c r="DX16" s="622"/>
      <c r="DY16" s="622"/>
      <c r="DZ16" s="622"/>
      <c r="EA16" s="622"/>
      <c r="EB16" s="622"/>
      <c r="EC16" s="658"/>
    </row>
    <row r="17" spans="2:133" ht="11.25" customHeight="1">
      <c r="B17" s="618" t="s">
        <v>268</v>
      </c>
      <c r="C17" s="619"/>
      <c r="D17" s="619"/>
      <c r="E17" s="619"/>
      <c r="F17" s="619"/>
      <c r="G17" s="619"/>
      <c r="H17" s="619"/>
      <c r="I17" s="619"/>
      <c r="J17" s="619"/>
      <c r="K17" s="619"/>
      <c r="L17" s="619"/>
      <c r="M17" s="619"/>
      <c r="N17" s="619"/>
      <c r="O17" s="619"/>
      <c r="P17" s="619"/>
      <c r="Q17" s="620"/>
      <c r="R17" s="621">
        <v>548441</v>
      </c>
      <c r="S17" s="622"/>
      <c r="T17" s="622"/>
      <c r="U17" s="622"/>
      <c r="V17" s="622"/>
      <c r="W17" s="622"/>
      <c r="X17" s="622"/>
      <c r="Y17" s="623"/>
      <c r="Z17" s="659">
        <v>0.4</v>
      </c>
      <c r="AA17" s="659"/>
      <c r="AB17" s="659"/>
      <c r="AC17" s="659"/>
      <c r="AD17" s="660">
        <v>548441</v>
      </c>
      <c r="AE17" s="660"/>
      <c r="AF17" s="660"/>
      <c r="AG17" s="660"/>
      <c r="AH17" s="660"/>
      <c r="AI17" s="660"/>
      <c r="AJ17" s="660"/>
      <c r="AK17" s="660"/>
      <c r="AL17" s="624">
        <v>0.8</v>
      </c>
      <c r="AM17" s="625"/>
      <c r="AN17" s="625"/>
      <c r="AO17" s="661"/>
      <c r="AP17" s="618" t="s">
        <v>269</v>
      </c>
      <c r="AQ17" s="619"/>
      <c r="AR17" s="619"/>
      <c r="AS17" s="619"/>
      <c r="AT17" s="619"/>
      <c r="AU17" s="619"/>
      <c r="AV17" s="619"/>
      <c r="AW17" s="619"/>
      <c r="AX17" s="619"/>
      <c r="AY17" s="619"/>
      <c r="AZ17" s="619"/>
      <c r="BA17" s="619"/>
      <c r="BB17" s="619"/>
      <c r="BC17" s="619"/>
      <c r="BD17" s="619"/>
      <c r="BE17" s="619"/>
      <c r="BF17" s="620"/>
      <c r="BG17" s="621" t="s">
        <v>183</v>
      </c>
      <c r="BH17" s="622"/>
      <c r="BI17" s="622"/>
      <c r="BJ17" s="622"/>
      <c r="BK17" s="622"/>
      <c r="BL17" s="622"/>
      <c r="BM17" s="622"/>
      <c r="BN17" s="623"/>
      <c r="BO17" s="659" t="s">
        <v>140</v>
      </c>
      <c r="BP17" s="659"/>
      <c r="BQ17" s="659"/>
      <c r="BR17" s="659"/>
      <c r="BS17" s="660" t="s">
        <v>183</v>
      </c>
      <c r="BT17" s="660"/>
      <c r="BU17" s="660"/>
      <c r="BV17" s="660"/>
      <c r="BW17" s="660"/>
      <c r="BX17" s="660"/>
      <c r="BY17" s="660"/>
      <c r="BZ17" s="660"/>
      <c r="CA17" s="660"/>
      <c r="CB17" s="698"/>
      <c r="CD17" s="618" t="s">
        <v>270</v>
      </c>
      <c r="CE17" s="619"/>
      <c r="CF17" s="619"/>
      <c r="CG17" s="619"/>
      <c r="CH17" s="619"/>
      <c r="CI17" s="619"/>
      <c r="CJ17" s="619"/>
      <c r="CK17" s="619"/>
      <c r="CL17" s="619"/>
      <c r="CM17" s="619"/>
      <c r="CN17" s="619"/>
      <c r="CO17" s="619"/>
      <c r="CP17" s="619"/>
      <c r="CQ17" s="620"/>
      <c r="CR17" s="621">
        <v>11839303</v>
      </c>
      <c r="CS17" s="622"/>
      <c r="CT17" s="622"/>
      <c r="CU17" s="622"/>
      <c r="CV17" s="622"/>
      <c r="CW17" s="622"/>
      <c r="CX17" s="622"/>
      <c r="CY17" s="623"/>
      <c r="CZ17" s="659">
        <v>9.4</v>
      </c>
      <c r="DA17" s="659"/>
      <c r="DB17" s="659"/>
      <c r="DC17" s="659"/>
      <c r="DD17" s="627" t="s">
        <v>183</v>
      </c>
      <c r="DE17" s="622"/>
      <c r="DF17" s="622"/>
      <c r="DG17" s="622"/>
      <c r="DH17" s="622"/>
      <c r="DI17" s="622"/>
      <c r="DJ17" s="622"/>
      <c r="DK17" s="622"/>
      <c r="DL17" s="622"/>
      <c r="DM17" s="622"/>
      <c r="DN17" s="622"/>
      <c r="DO17" s="622"/>
      <c r="DP17" s="623"/>
      <c r="DQ17" s="627">
        <v>11490315</v>
      </c>
      <c r="DR17" s="622"/>
      <c r="DS17" s="622"/>
      <c r="DT17" s="622"/>
      <c r="DU17" s="622"/>
      <c r="DV17" s="622"/>
      <c r="DW17" s="622"/>
      <c r="DX17" s="622"/>
      <c r="DY17" s="622"/>
      <c r="DZ17" s="622"/>
      <c r="EA17" s="622"/>
      <c r="EB17" s="622"/>
      <c r="EC17" s="658"/>
    </row>
    <row r="18" spans="2:133" ht="11.25" customHeight="1">
      <c r="B18" s="618" t="s">
        <v>271</v>
      </c>
      <c r="C18" s="619"/>
      <c r="D18" s="619"/>
      <c r="E18" s="619"/>
      <c r="F18" s="619"/>
      <c r="G18" s="619"/>
      <c r="H18" s="619"/>
      <c r="I18" s="619"/>
      <c r="J18" s="619"/>
      <c r="K18" s="619"/>
      <c r="L18" s="619"/>
      <c r="M18" s="619"/>
      <c r="N18" s="619"/>
      <c r="O18" s="619"/>
      <c r="P18" s="619"/>
      <c r="Q18" s="620"/>
      <c r="R18" s="621">
        <v>452196</v>
      </c>
      <c r="S18" s="622"/>
      <c r="T18" s="622"/>
      <c r="U18" s="622"/>
      <c r="V18" s="622"/>
      <c r="W18" s="622"/>
      <c r="X18" s="622"/>
      <c r="Y18" s="623"/>
      <c r="Z18" s="659">
        <v>0.4</v>
      </c>
      <c r="AA18" s="659"/>
      <c r="AB18" s="659"/>
      <c r="AC18" s="659"/>
      <c r="AD18" s="660">
        <v>452196</v>
      </c>
      <c r="AE18" s="660"/>
      <c r="AF18" s="660"/>
      <c r="AG18" s="660"/>
      <c r="AH18" s="660"/>
      <c r="AI18" s="660"/>
      <c r="AJ18" s="660"/>
      <c r="AK18" s="660"/>
      <c r="AL18" s="624">
        <v>0.7</v>
      </c>
      <c r="AM18" s="625"/>
      <c r="AN18" s="625"/>
      <c r="AO18" s="661"/>
      <c r="AP18" s="618" t="s">
        <v>272</v>
      </c>
      <c r="AQ18" s="619"/>
      <c r="AR18" s="619"/>
      <c r="AS18" s="619"/>
      <c r="AT18" s="619"/>
      <c r="AU18" s="619"/>
      <c r="AV18" s="619"/>
      <c r="AW18" s="619"/>
      <c r="AX18" s="619"/>
      <c r="AY18" s="619"/>
      <c r="AZ18" s="619"/>
      <c r="BA18" s="619"/>
      <c r="BB18" s="619"/>
      <c r="BC18" s="619"/>
      <c r="BD18" s="619"/>
      <c r="BE18" s="619"/>
      <c r="BF18" s="620"/>
      <c r="BG18" s="621" t="s">
        <v>140</v>
      </c>
      <c r="BH18" s="622"/>
      <c r="BI18" s="622"/>
      <c r="BJ18" s="622"/>
      <c r="BK18" s="622"/>
      <c r="BL18" s="622"/>
      <c r="BM18" s="622"/>
      <c r="BN18" s="623"/>
      <c r="BO18" s="659" t="s">
        <v>183</v>
      </c>
      <c r="BP18" s="659"/>
      <c r="BQ18" s="659"/>
      <c r="BR18" s="659"/>
      <c r="BS18" s="660" t="s">
        <v>183</v>
      </c>
      <c r="BT18" s="660"/>
      <c r="BU18" s="660"/>
      <c r="BV18" s="660"/>
      <c r="BW18" s="660"/>
      <c r="BX18" s="660"/>
      <c r="BY18" s="660"/>
      <c r="BZ18" s="660"/>
      <c r="CA18" s="660"/>
      <c r="CB18" s="698"/>
      <c r="CD18" s="618" t="s">
        <v>273</v>
      </c>
      <c r="CE18" s="619"/>
      <c r="CF18" s="619"/>
      <c r="CG18" s="619"/>
      <c r="CH18" s="619"/>
      <c r="CI18" s="619"/>
      <c r="CJ18" s="619"/>
      <c r="CK18" s="619"/>
      <c r="CL18" s="619"/>
      <c r="CM18" s="619"/>
      <c r="CN18" s="619"/>
      <c r="CO18" s="619"/>
      <c r="CP18" s="619"/>
      <c r="CQ18" s="620"/>
      <c r="CR18" s="621" t="s">
        <v>183</v>
      </c>
      <c r="CS18" s="622"/>
      <c r="CT18" s="622"/>
      <c r="CU18" s="622"/>
      <c r="CV18" s="622"/>
      <c r="CW18" s="622"/>
      <c r="CX18" s="622"/>
      <c r="CY18" s="623"/>
      <c r="CZ18" s="659" t="s">
        <v>140</v>
      </c>
      <c r="DA18" s="659"/>
      <c r="DB18" s="659"/>
      <c r="DC18" s="659"/>
      <c r="DD18" s="627" t="s">
        <v>183</v>
      </c>
      <c r="DE18" s="622"/>
      <c r="DF18" s="622"/>
      <c r="DG18" s="622"/>
      <c r="DH18" s="622"/>
      <c r="DI18" s="622"/>
      <c r="DJ18" s="622"/>
      <c r="DK18" s="622"/>
      <c r="DL18" s="622"/>
      <c r="DM18" s="622"/>
      <c r="DN18" s="622"/>
      <c r="DO18" s="622"/>
      <c r="DP18" s="623"/>
      <c r="DQ18" s="627" t="s">
        <v>183</v>
      </c>
      <c r="DR18" s="622"/>
      <c r="DS18" s="622"/>
      <c r="DT18" s="622"/>
      <c r="DU18" s="622"/>
      <c r="DV18" s="622"/>
      <c r="DW18" s="622"/>
      <c r="DX18" s="622"/>
      <c r="DY18" s="622"/>
      <c r="DZ18" s="622"/>
      <c r="EA18" s="622"/>
      <c r="EB18" s="622"/>
      <c r="EC18" s="658"/>
    </row>
    <row r="19" spans="2:133" ht="11.25" customHeight="1">
      <c r="B19" s="618" t="s">
        <v>274</v>
      </c>
      <c r="C19" s="619"/>
      <c r="D19" s="619"/>
      <c r="E19" s="619"/>
      <c r="F19" s="619"/>
      <c r="G19" s="619"/>
      <c r="H19" s="619"/>
      <c r="I19" s="619"/>
      <c r="J19" s="619"/>
      <c r="K19" s="619"/>
      <c r="L19" s="619"/>
      <c r="M19" s="619"/>
      <c r="N19" s="619"/>
      <c r="O19" s="619"/>
      <c r="P19" s="619"/>
      <c r="Q19" s="620"/>
      <c r="R19" s="621">
        <v>449606</v>
      </c>
      <c r="S19" s="622"/>
      <c r="T19" s="622"/>
      <c r="U19" s="622"/>
      <c r="V19" s="622"/>
      <c r="W19" s="622"/>
      <c r="X19" s="622"/>
      <c r="Y19" s="623"/>
      <c r="Z19" s="659">
        <v>0.4</v>
      </c>
      <c r="AA19" s="659"/>
      <c r="AB19" s="659"/>
      <c r="AC19" s="659"/>
      <c r="AD19" s="660">
        <v>449606</v>
      </c>
      <c r="AE19" s="660"/>
      <c r="AF19" s="660"/>
      <c r="AG19" s="660"/>
      <c r="AH19" s="660"/>
      <c r="AI19" s="660"/>
      <c r="AJ19" s="660"/>
      <c r="AK19" s="660"/>
      <c r="AL19" s="624">
        <v>0.7</v>
      </c>
      <c r="AM19" s="625"/>
      <c r="AN19" s="625"/>
      <c r="AO19" s="661"/>
      <c r="AP19" s="618" t="s">
        <v>275</v>
      </c>
      <c r="AQ19" s="619"/>
      <c r="AR19" s="619"/>
      <c r="AS19" s="619"/>
      <c r="AT19" s="619"/>
      <c r="AU19" s="619"/>
      <c r="AV19" s="619"/>
      <c r="AW19" s="619"/>
      <c r="AX19" s="619"/>
      <c r="AY19" s="619"/>
      <c r="AZ19" s="619"/>
      <c r="BA19" s="619"/>
      <c r="BB19" s="619"/>
      <c r="BC19" s="619"/>
      <c r="BD19" s="619"/>
      <c r="BE19" s="619"/>
      <c r="BF19" s="620"/>
      <c r="BG19" s="621">
        <v>5136506</v>
      </c>
      <c r="BH19" s="622"/>
      <c r="BI19" s="622"/>
      <c r="BJ19" s="622"/>
      <c r="BK19" s="622"/>
      <c r="BL19" s="622"/>
      <c r="BM19" s="622"/>
      <c r="BN19" s="623"/>
      <c r="BO19" s="659">
        <v>11.5</v>
      </c>
      <c r="BP19" s="659"/>
      <c r="BQ19" s="659"/>
      <c r="BR19" s="659"/>
      <c r="BS19" s="660" t="s">
        <v>183</v>
      </c>
      <c r="BT19" s="660"/>
      <c r="BU19" s="660"/>
      <c r="BV19" s="660"/>
      <c r="BW19" s="660"/>
      <c r="BX19" s="660"/>
      <c r="BY19" s="660"/>
      <c r="BZ19" s="660"/>
      <c r="CA19" s="660"/>
      <c r="CB19" s="698"/>
      <c r="CD19" s="618" t="s">
        <v>276</v>
      </c>
      <c r="CE19" s="619"/>
      <c r="CF19" s="619"/>
      <c r="CG19" s="619"/>
      <c r="CH19" s="619"/>
      <c r="CI19" s="619"/>
      <c r="CJ19" s="619"/>
      <c r="CK19" s="619"/>
      <c r="CL19" s="619"/>
      <c r="CM19" s="619"/>
      <c r="CN19" s="619"/>
      <c r="CO19" s="619"/>
      <c r="CP19" s="619"/>
      <c r="CQ19" s="620"/>
      <c r="CR19" s="621" t="s">
        <v>183</v>
      </c>
      <c r="CS19" s="622"/>
      <c r="CT19" s="622"/>
      <c r="CU19" s="622"/>
      <c r="CV19" s="622"/>
      <c r="CW19" s="622"/>
      <c r="CX19" s="622"/>
      <c r="CY19" s="623"/>
      <c r="CZ19" s="659" t="s">
        <v>183</v>
      </c>
      <c r="DA19" s="659"/>
      <c r="DB19" s="659"/>
      <c r="DC19" s="659"/>
      <c r="DD19" s="627" t="s">
        <v>183</v>
      </c>
      <c r="DE19" s="622"/>
      <c r="DF19" s="622"/>
      <c r="DG19" s="622"/>
      <c r="DH19" s="622"/>
      <c r="DI19" s="622"/>
      <c r="DJ19" s="622"/>
      <c r="DK19" s="622"/>
      <c r="DL19" s="622"/>
      <c r="DM19" s="622"/>
      <c r="DN19" s="622"/>
      <c r="DO19" s="622"/>
      <c r="DP19" s="623"/>
      <c r="DQ19" s="627" t="s">
        <v>183</v>
      </c>
      <c r="DR19" s="622"/>
      <c r="DS19" s="622"/>
      <c r="DT19" s="622"/>
      <c r="DU19" s="622"/>
      <c r="DV19" s="622"/>
      <c r="DW19" s="622"/>
      <c r="DX19" s="622"/>
      <c r="DY19" s="622"/>
      <c r="DZ19" s="622"/>
      <c r="EA19" s="622"/>
      <c r="EB19" s="622"/>
      <c r="EC19" s="658"/>
    </row>
    <row r="20" spans="2:133" ht="11.25" customHeight="1">
      <c r="B20" s="688" t="s">
        <v>277</v>
      </c>
      <c r="C20" s="689"/>
      <c r="D20" s="689"/>
      <c r="E20" s="689"/>
      <c r="F20" s="689"/>
      <c r="G20" s="689"/>
      <c r="H20" s="689"/>
      <c r="I20" s="689"/>
      <c r="J20" s="689"/>
      <c r="K20" s="689"/>
      <c r="L20" s="689"/>
      <c r="M20" s="689"/>
      <c r="N20" s="689"/>
      <c r="O20" s="689"/>
      <c r="P20" s="689"/>
      <c r="Q20" s="690"/>
      <c r="R20" s="621">
        <v>2590</v>
      </c>
      <c r="S20" s="622"/>
      <c r="T20" s="622"/>
      <c r="U20" s="622"/>
      <c r="V20" s="622"/>
      <c r="W20" s="622"/>
      <c r="X20" s="622"/>
      <c r="Y20" s="623"/>
      <c r="Z20" s="659">
        <v>0</v>
      </c>
      <c r="AA20" s="659"/>
      <c r="AB20" s="659"/>
      <c r="AC20" s="659"/>
      <c r="AD20" s="660">
        <v>2590</v>
      </c>
      <c r="AE20" s="660"/>
      <c r="AF20" s="660"/>
      <c r="AG20" s="660"/>
      <c r="AH20" s="660"/>
      <c r="AI20" s="660"/>
      <c r="AJ20" s="660"/>
      <c r="AK20" s="660"/>
      <c r="AL20" s="624">
        <v>0</v>
      </c>
      <c r="AM20" s="625"/>
      <c r="AN20" s="625"/>
      <c r="AO20" s="661"/>
      <c r="AP20" s="618" t="s">
        <v>278</v>
      </c>
      <c r="AQ20" s="619"/>
      <c r="AR20" s="619"/>
      <c r="AS20" s="619"/>
      <c r="AT20" s="619"/>
      <c r="AU20" s="619"/>
      <c r="AV20" s="619"/>
      <c r="AW20" s="619"/>
      <c r="AX20" s="619"/>
      <c r="AY20" s="619"/>
      <c r="AZ20" s="619"/>
      <c r="BA20" s="619"/>
      <c r="BB20" s="619"/>
      <c r="BC20" s="619"/>
      <c r="BD20" s="619"/>
      <c r="BE20" s="619"/>
      <c r="BF20" s="620"/>
      <c r="BG20" s="621">
        <v>5136506</v>
      </c>
      <c r="BH20" s="622"/>
      <c r="BI20" s="622"/>
      <c r="BJ20" s="622"/>
      <c r="BK20" s="622"/>
      <c r="BL20" s="622"/>
      <c r="BM20" s="622"/>
      <c r="BN20" s="623"/>
      <c r="BO20" s="659">
        <v>11.5</v>
      </c>
      <c r="BP20" s="659"/>
      <c r="BQ20" s="659"/>
      <c r="BR20" s="659"/>
      <c r="BS20" s="660" t="s">
        <v>183</v>
      </c>
      <c r="BT20" s="660"/>
      <c r="BU20" s="660"/>
      <c r="BV20" s="660"/>
      <c r="BW20" s="660"/>
      <c r="BX20" s="660"/>
      <c r="BY20" s="660"/>
      <c r="BZ20" s="660"/>
      <c r="CA20" s="660"/>
      <c r="CB20" s="698"/>
      <c r="CD20" s="618" t="s">
        <v>279</v>
      </c>
      <c r="CE20" s="619"/>
      <c r="CF20" s="619"/>
      <c r="CG20" s="619"/>
      <c r="CH20" s="619"/>
      <c r="CI20" s="619"/>
      <c r="CJ20" s="619"/>
      <c r="CK20" s="619"/>
      <c r="CL20" s="619"/>
      <c r="CM20" s="619"/>
      <c r="CN20" s="619"/>
      <c r="CO20" s="619"/>
      <c r="CP20" s="619"/>
      <c r="CQ20" s="620"/>
      <c r="CR20" s="621">
        <v>126526263</v>
      </c>
      <c r="CS20" s="622"/>
      <c r="CT20" s="622"/>
      <c r="CU20" s="622"/>
      <c r="CV20" s="622"/>
      <c r="CW20" s="622"/>
      <c r="CX20" s="622"/>
      <c r="CY20" s="623"/>
      <c r="CZ20" s="659">
        <v>100</v>
      </c>
      <c r="DA20" s="659"/>
      <c r="DB20" s="659"/>
      <c r="DC20" s="659"/>
      <c r="DD20" s="627">
        <v>8854908</v>
      </c>
      <c r="DE20" s="622"/>
      <c r="DF20" s="622"/>
      <c r="DG20" s="622"/>
      <c r="DH20" s="622"/>
      <c r="DI20" s="622"/>
      <c r="DJ20" s="622"/>
      <c r="DK20" s="622"/>
      <c r="DL20" s="622"/>
      <c r="DM20" s="622"/>
      <c r="DN20" s="622"/>
      <c r="DO20" s="622"/>
      <c r="DP20" s="623"/>
      <c r="DQ20" s="627">
        <v>76670817</v>
      </c>
      <c r="DR20" s="622"/>
      <c r="DS20" s="622"/>
      <c r="DT20" s="622"/>
      <c r="DU20" s="622"/>
      <c r="DV20" s="622"/>
      <c r="DW20" s="622"/>
      <c r="DX20" s="622"/>
      <c r="DY20" s="622"/>
      <c r="DZ20" s="622"/>
      <c r="EA20" s="622"/>
      <c r="EB20" s="622"/>
      <c r="EC20" s="658"/>
    </row>
    <row r="21" spans="2:133" ht="11.25" customHeight="1">
      <c r="B21" s="618" t="s">
        <v>280</v>
      </c>
      <c r="C21" s="619"/>
      <c r="D21" s="619"/>
      <c r="E21" s="619"/>
      <c r="F21" s="619"/>
      <c r="G21" s="619"/>
      <c r="H21" s="619"/>
      <c r="I21" s="619"/>
      <c r="J21" s="619"/>
      <c r="K21" s="619"/>
      <c r="L21" s="619"/>
      <c r="M21" s="619"/>
      <c r="N21" s="619"/>
      <c r="O21" s="619"/>
      <c r="P21" s="619"/>
      <c r="Q21" s="620"/>
      <c r="R21" s="621">
        <v>15008290</v>
      </c>
      <c r="S21" s="622"/>
      <c r="T21" s="622"/>
      <c r="U21" s="622"/>
      <c r="V21" s="622"/>
      <c r="W21" s="622"/>
      <c r="X21" s="622"/>
      <c r="Y21" s="623"/>
      <c r="Z21" s="659">
        <v>11.7</v>
      </c>
      <c r="AA21" s="659"/>
      <c r="AB21" s="659"/>
      <c r="AC21" s="659"/>
      <c r="AD21" s="660">
        <v>14630901</v>
      </c>
      <c r="AE21" s="660"/>
      <c r="AF21" s="660"/>
      <c r="AG21" s="660"/>
      <c r="AH21" s="660"/>
      <c r="AI21" s="660"/>
      <c r="AJ21" s="660"/>
      <c r="AK21" s="660"/>
      <c r="AL21" s="624">
        <v>22.3</v>
      </c>
      <c r="AM21" s="625"/>
      <c r="AN21" s="625"/>
      <c r="AO21" s="661"/>
      <c r="AP21" s="618" t="s">
        <v>281</v>
      </c>
      <c r="AQ21" s="699"/>
      <c r="AR21" s="699"/>
      <c r="AS21" s="699"/>
      <c r="AT21" s="699"/>
      <c r="AU21" s="699"/>
      <c r="AV21" s="699"/>
      <c r="AW21" s="699"/>
      <c r="AX21" s="699"/>
      <c r="AY21" s="699"/>
      <c r="AZ21" s="699"/>
      <c r="BA21" s="699"/>
      <c r="BB21" s="699"/>
      <c r="BC21" s="699"/>
      <c r="BD21" s="699"/>
      <c r="BE21" s="699"/>
      <c r="BF21" s="700"/>
      <c r="BG21" s="621">
        <v>516</v>
      </c>
      <c r="BH21" s="622"/>
      <c r="BI21" s="622"/>
      <c r="BJ21" s="622"/>
      <c r="BK21" s="622"/>
      <c r="BL21" s="622"/>
      <c r="BM21" s="622"/>
      <c r="BN21" s="623"/>
      <c r="BO21" s="659">
        <v>0</v>
      </c>
      <c r="BP21" s="659"/>
      <c r="BQ21" s="659"/>
      <c r="BR21" s="659"/>
      <c r="BS21" s="660" t="s">
        <v>140</v>
      </c>
      <c r="BT21" s="660"/>
      <c r="BU21" s="660"/>
      <c r="BV21" s="660"/>
      <c r="BW21" s="660"/>
      <c r="BX21" s="660"/>
      <c r="BY21" s="660"/>
      <c r="BZ21" s="660"/>
      <c r="CA21" s="660"/>
      <c r="CB21" s="698"/>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c r="B22" s="618" t="s">
        <v>282</v>
      </c>
      <c r="C22" s="619"/>
      <c r="D22" s="619"/>
      <c r="E22" s="619"/>
      <c r="F22" s="619"/>
      <c r="G22" s="619"/>
      <c r="H22" s="619"/>
      <c r="I22" s="619"/>
      <c r="J22" s="619"/>
      <c r="K22" s="619"/>
      <c r="L22" s="619"/>
      <c r="M22" s="619"/>
      <c r="N22" s="619"/>
      <c r="O22" s="619"/>
      <c r="P22" s="619"/>
      <c r="Q22" s="620"/>
      <c r="R22" s="621">
        <v>14630901</v>
      </c>
      <c r="S22" s="622"/>
      <c r="T22" s="622"/>
      <c r="U22" s="622"/>
      <c r="V22" s="622"/>
      <c r="W22" s="622"/>
      <c r="X22" s="622"/>
      <c r="Y22" s="623"/>
      <c r="Z22" s="659">
        <v>11.4</v>
      </c>
      <c r="AA22" s="659"/>
      <c r="AB22" s="659"/>
      <c r="AC22" s="659"/>
      <c r="AD22" s="660">
        <v>14630901</v>
      </c>
      <c r="AE22" s="660"/>
      <c r="AF22" s="660"/>
      <c r="AG22" s="660"/>
      <c r="AH22" s="660"/>
      <c r="AI22" s="660"/>
      <c r="AJ22" s="660"/>
      <c r="AK22" s="660"/>
      <c r="AL22" s="624">
        <v>22.3</v>
      </c>
      <c r="AM22" s="625"/>
      <c r="AN22" s="625"/>
      <c r="AO22" s="661"/>
      <c r="AP22" s="618" t="s">
        <v>283</v>
      </c>
      <c r="AQ22" s="699"/>
      <c r="AR22" s="699"/>
      <c r="AS22" s="699"/>
      <c r="AT22" s="699"/>
      <c r="AU22" s="699"/>
      <c r="AV22" s="699"/>
      <c r="AW22" s="699"/>
      <c r="AX22" s="699"/>
      <c r="AY22" s="699"/>
      <c r="AZ22" s="699"/>
      <c r="BA22" s="699"/>
      <c r="BB22" s="699"/>
      <c r="BC22" s="699"/>
      <c r="BD22" s="699"/>
      <c r="BE22" s="699"/>
      <c r="BF22" s="700"/>
      <c r="BG22" s="621">
        <v>1607529</v>
      </c>
      <c r="BH22" s="622"/>
      <c r="BI22" s="622"/>
      <c r="BJ22" s="622"/>
      <c r="BK22" s="622"/>
      <c r="BL22" s="622"/>
      <c r="BM22" s="622"/>
      <c r="BN22" s="623"/>
      <c r="BO22" s="659">
        <v>3.6</v>
      </c>
      <c r="BP22" s="659"/>
      <c r="BQ22" s="659"/>
      <c r="BR22" s="659"/>
      <c r="BS22" s="660" t="s">
        <v>183</v>
      </c>
      <c r="BT22" s="660"/>
      <c r="BU22" s="660"/>
      <c r="BV22" s="660"/>
      <c r="BW22" s="660"/>
      <c r="BX22" s="660"/>
      <c r="BY22" s="660"/>
      <c r="BZ22" s="660"/>
      <c r="CA22" s="660"/>
      <c r="CB22" s="698"/>
      <c r="CD22" s="673" t="s">
        <v>284</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c r="B23" s="618" t="s">
        <v>285</v>
      </c>
      <c r="C23" s="619"/>
      <c r="D23" s="619"/>
      <c r="E23" s="619"/>
      <c r="F23" s="619"/>
      <c r="G23" s="619"/>
      <c r="H23" s="619"/>
      <c r="I23" s="619"/>
      <c r="J23" s="619"/>
      <c r="K23" s="619"/>
      <c r="L23" s="619"/>
      <c r="M23" s="619"/>
      <c r="N23" s="619"/>
      <c r="O23" s="619"/>
      <c r="P23" s="619"/>
      <c r="Q23" s="620"/>
      <c r="R23" s="621">
        <v>377389</v>
      </c>
      <c r="S23" s="622"/>
      <c r="T23" s="622"/>
      <c r="U23" s="622"/>
      <c r="V23" s="622"/>
      <c r="W23" s="622"/>
      <c r="X23" s="622"/>
      <c r="Y23" s="623"/>
      <c r="Z23" s="659">
        <v>0.3</v>
      </c>
      <c r="AA23" s="659"/>
      <c r="AB23" s="659"/>
      <c r="AC23" s="659"/>
      <c r="AD23" s="660" t="s">
        <v>183</v>
      </c>
      <c r="AE23" s="660"/>
      <c r="AF23" s="660"/>
      <c r="AG23" s="660"/>
      <c r="AH23" s="660"/>
      <c r="AI23" s="660"/>
      <c r="AJ23" s="660"/>
      <c r="AK23" s="660"/>
      <c r="AL23" s="624" t="s">
        <v>183</v>
      </c>
      <c r="AM23" s="625"/>
      <c r="AN23" s="625"/>
      <c r="AO23" s="661"/>
      <c r="AP23" s="618" t="s">
        <v>286</v>
      </c>
      <c r="AQ23" s="699"/>
      <c r="AR23" s="699"/>
      <c r="AS23" s="699"/>
      <c r="AT23" s="699"/>
      <c r="AU23" s="699"/>
      <c r="AV23" s="699"/>
      <c r="AW23" s="699"/>
      <c r="AX23" s="699"/>
      <c r="AY23" s="699"/>
      <c r="AZ23" s="699"/>
      <c r="BA23" s="699"/>
      <c r="BB23" s="699"/>
      <c r="BC23" s="699"/>
      <c r="BD23" s="699"/>
      <c r="BE23" s="699"/>
      <c r="BF23" s="700"/>
      <c r="BG23" s="621">
        <v>3528461</v>
      </c>
      <c r="BH23" s="622"/>
      <c r="BI23" s="622"/>
      <c r="BJ23" s="622"/>
      <c r="BK23" s="622"/>
      <c r="BL23" s="622"/>
      <c r="BM23" s="622"/>
      <c r="BN23" s="623"/>
      <c r="BO23" s="659">
        <v>7.9</v>
      </c>
      <c r="BP23" s="659"/>
      <c r="BQ23" s="659"/>
      <c r="BR23" s="659"/>
      <c r="BS23" s="660" t="s">
        <v>183</v>
      </c>
      <c r="BT23" s="660"/>
      <c r="BU23" s="660"/>
      <c r="BV23" s="660"/>
      <c r="BW23" s="660"/>
      <c r="BX23" s="660"/>
      <c r="BY23" s="660"/>
      <c r="BZ23" s="660"/>
      <c r="CA23" s="660"/>
      <c r="CB23" s="698"/>
      <c r="CD23" s="673" t="s">
        <v>226</v>
      </c>
      <c r="CE23" s="674"/>
      <c r="CF23" s="674"/>
      <c r="CG23" s="674"/>
      <c r="CH23" s="674"/>
      <c r="CI23" s="674"/>
      <c r="CJ23" s="674"/>
      <c r="CK23" s="674"/>
      <c r="CL23" s="674"/>
      <c r="CM23" s="674"/>
      <c r="CN23" s="674"/>
      <c r="CO23" s="674"/>
      <c r="CP23" s="674"/>
      <c r="CQ23" s="675"/>
      <c r="CR23" s="673" t="s">
        <v>287</v>
      </c>
      <c r="CS23" s="674"/>
      <c r="CT23" s="674"/>
      <c r="CU23" s="674"/>
      <c r="CV23" s="674"/>
      <c r="CW23" s="674"/>
      <c r="CX23" s="674"/>
      <c r="CY23" s="675"/>
      <c r="CZ23" s="673" t="s">
        <v>288</v>
      </c>
      <c r="DA23" s="674"/>
      <c r="DB23" s="674"/>
      <c r="DC23" s="675"/>
      <c r="DD23" s="673" t="s">
        <v>289</v>
      </c>
      <c r="DE23" s="674"/>
      <c r="DF23" s="674"/>
      <c r="DG23" s="674"/>
      <c r="DH23" s="674"/>
      <c r="DI23" s="674"/>
      <c r="DJ23" s="674"/>
      <c r="DK23" s="675"/>
      <c r="DL23" s="711" t="s">
        <v>290</v>
      </c>
      <c r="DM23" s="712"/>
      <c r="DN23" s="712"/>
      <c r="DO23" s="712"/>
      <c r="DP23" s="712"/>
      <c r="DQ23" s="712"/>
      <c r="DR23" s="712"/>
      <c r="DS23" s="712"/>
      <c r="DT23" s="712"/>
      <c r="DU23" s="712"/>
      <c r="DV23" s="713"/>
      <c r="DW23" s="673" t="s">
        <v>291</v>
      </c>
      <c r="DX23" s="674"/>
      <c r="DY23" s="674"/>
      <c r="DZ23" s="674"/>
      <c r="EA23" s="674"/>
      <c r="EB23" s="674"/>
      <c r="EC23" s="675"/>
    </row>
    <row r="24" spans="2:133" ht="11.25" customHeight="1">
      <c r="B24" s="618" t="s">
        <v>292</v>
      </c>
      <c r="C24" s="619"/>
      <c r="D24" s="619"/>
      <c r="E24" s="619"/>
      <c r="F24" s="619"/>
      <c r="G24" s="619"/>
      <c r="H24" s="619"/>
      <c r="I24" s="619"/>
      <c r="J24" s="619"/>
      <c r="K24" s="619"/>
      <c r="L24" s="619"/>
      <c r="M24" s="619"/>
      <c r="N24" s="619"/>
      <c r="O24" s="619"/>
      <c r="P24" s="619"/>
      <c r="Q24" s="620"/>
      <c r="R24" s="621" t="s">
        <v>183</v>
      </c>
      <c r="S24" s="622"/>
      <c r="T24" s="622"/>
      <c r="U24" s="622"/>
      <c r="V24" s="622"/>
      <c r="W24" s="622"/>
      <c r="X24" s="622"/>
      <c r="Y24" s="623"/>
      <c r="Z24" s="659" t="s">
        <v>183</v>
      </c>
      <c r="AA24" s="659"/>
      <c r="AB24" s="659"/>
      <c r="AC24" s="659"/>
      <c r="AD24" s="660" t="s">
        <v>183</v>
      </c>
      <c r="AE24" s="660"/>
      <c r="AF24" s="660"/>
      <c r="AG24" s="660"/>
      <c r="AH24" s="660"/>
      <c r="AI24" s="660"/>
      <c r="AJ24" s="660"/>
      <c r="AK24" s="660"/>
      <c r="AL24" s="624" t="s">
        <v>183</v>
      </c>
      <c r="AM24" s="625"/>
      <c r="AN24" s="625"/>
      <c r="AO24" s="661"/>
      <c r="AP24" s="618" t="s">
        <v>293</v>
      </c>
      <c r="AQ24" s="699"/>
      <c r="AR24" s="699"/>
      <c r="AS24" s="699"/>
      <c r="AT24" s="699"/>
      <c r="AU24" s="699"/>
      <c r="AV24" s="699"/>
      <c r="AW24" s="699"/>
      <c r="AX24" s="699"/>
      <c r="AY24" s="699"/>
      <c r="AZ24" s="699"/>
      <c r="BA24" s="699"/>
      <c r="BB24" s="699"/>
      <c r="BC24" s="699"/>
      <c r="BD24" s="699"/>
      <c r="BE24" s="699"/>
      <c r="BF24" s="700"/>
      <c r="BG24" s="621" t="s">
        <v>183</v>
      </c>
      <c r="BH24" s="622"/>
      <c r="BI24" s="622"/>
      <c r="BJ24" s="622"/>
      <c r="BK24" s="622"/>
      <c r="BL24" s="622"/>
      <c r="BM24" s="622"/>
      <c r="BN24" s="623"/>
      <c r="BO24" s="659" t="s">
        <v>183</v>
      </c>
      <c r="BP24" s="659"/>
      <c r="BQ24" s="659"/>
      <c r="BR24" s="659"/>
      <c r="BS24" s="660" t="s">
        <v>183</v>
      </c>
      <c r="BT24" s="660"/>
      <c r="BU24" s="660"/>
      <c r="BV24" s="660"/>
      <c r="BW24" s="660"/>
      <c r="BX24" s="660"/>
      <c r="BY24" s="660"/>
      <c r="BZ24" s="660"/>
      <c r="CA24" s="660"/>
      <c r="CB24" s="698"/>
      <c r="CD24" s="679" t="s">
        <v>294</v>
      </c>
      <c r="CE24" s="680"/>
      <c r="CF24" s="680"/>
      <c r="CG24" s="680"/>
      <c r="CH24" s="680"/>
      <c r="CI24" s="680"/>
      <c r="CJ24" s="680"/>
      <c r="CK24" s="680"/>
      <c r="CL24" s="680"/>
      <c r="CM24" s="680"/>
      <c r="CN24" s="680"/>
      <c r="CO24" s="680"/>
      <c r="CP24" s="680"/>
      <c r="CQ24" s="681"/>
      <c r="CR24" s="676">
        <v>75431179</v>
      </c>
      <c r="CS24" s="677"/>
      <c r="CT24" s="677"/>
      <c r="CU24" s="677"/>
      <c r="CV24" s="677"/>
      <c r="CW24" s="677"/>
      <c r="CX24" s="677"/>
      <c r="CY24" s="702"/>
      <c r="CZ24" s="703">
        <v>59.6</v>
      </c>
      <c r="DA24" s="685"/>
      <c r="DB24" s="685"/>
      <c r="DC24" s="705"/>
      <c r="DD24" s="701">
        <v>43956120</v>
      </c>
      <c r="DE24" s="677"/>
      <c r="DF24" s="677"/>
      <c r="DG24" s="677"/>
      <c r="DH24" s="677"/>
      <c r="DI24" s="677"/>
      <c r="DJ24" s="677"/>
      <c r="DK24" s="702"/>
      <c r="DL24" s="701">
        <v>42735695</v>
      </c>
      <c r="DM24" s="677"/>
      <c r="DN24" s="677"/>
      <c r="DO24" s="677"/>
      <c r="DP24" s="677"/>
      <c r="DQ24" s="677"/>
      <c r="DR24" s="677"/>
      <c r="DS24" s="677"/>
      <c r="DT24" s="677"/>
      <c r="DU24" s="677"/>
      <c r="DV24" s="702"/>
      <c r="DW24" s="703">
        <v>62.4</v>
      </c>
      <c r="DX24" s="685"/>
      <c r="DY24" s="685"/>
      <c r="DZ24" s="685"/>
      <c r="EA24" s="685"/>
      <c r="EB24" s="685"/>
      <c r="EC24" s="704"/>
    </row>
    <row r="25" spans="2:133" ht="11.25" customHeight="1">
      <c r="B25" s="618" t="s">
        <v>295</v>
      </c>
      <c r="C25" s="619"/>
      <c r="D25" s="619"/>
      <c r="E25" s="619"/>
      <c r="F25" s="619"/>
      <c r="G25" s="619"/>
      <c r="H25" s="619"/>
      <c r="I25" s="619"/>
      <c r="J25" s="619"/>
      <c r="K25" s="619"/>
      <c r="L25" s="619"/>
      <c r="M25" s="619"/>
      <c r="N25" s="619"/>
      <c r="O25" s="619"/>
      <c r="P25" s="619"/>
      <c r="Q25" s="620"/>
      <c r="R25" s="621">
        <v>68846713</v>
      </c>
      <c r="S25" s="622"/>
      <c r="T25" s="622"/>
      <c r="U25" s="622"/>
      <c r="V25" s="622"/>
      <c r="W25" s="622"/>
      <c r="X25" s="622"/>
      <c r="Y25" s="623"/>
      <c r="Z25" s="659">
        <v>53.9</v>
      </c>
      <c r="AA25" s="659"/>
      <c r="AB25" s="659"/>
      <c r="AC25" s="659"/>
      <c r="AD25" s="660">
        <v>64940863</v>
      </c>
      <c r="AE25" s="660"/>
      <c r="AF25" s="660"/>
      <c r="AG25" s="660"/>
      <c r="AH25" s="660"/>
      <c r="AI25" s="660"/>
      <c r="AJ25" s="660"/>
      <c r="AK25" s="660"/>
      <c r="AL25" s="624">
        <v>99</v>
      </c>
      <c r="AM25" s="625"/>
      <c r="AN25" s="625"/>
      <c r="AO25" s="661"/>
      <c r="AP25" s="618" t="s">
        <v>296</v>
      </c>
      <c r="AQ25" s="699"/>
      <c r="AR25" s="699"/>
      <c r="AS25" s="699"/>
      <c r="AT25" s="699"/>
      <c r="AU25" s="699"/>
      <c r="AV25" s="699"/>
      <c r="AW25" s="699"/>
      <c r="AX25" s="699"/>
      <c r="AY25" s="699"/>
      <c r="AZ25" s="699"/>
      <c r="BA25" s="699"/>
      <c r="BB25" s="699"/>
      <c r="BC25" s="699"/>
      <c r="BD25" s="699"/>
      <c r="BE25" s="699"/>
      <c r="BF25" s="700"/>
      <c r="BG25" s="621" t="s">
        <v>183</v>
      </c>
      <c r="BH25" s="622"/>
      <c r="BI25" s="622"/>
      <c r="BJ25" s="622"/>
      <c r="BK25" s="622"/>
      <c r="BL25" s="622"/>
      <c r="BM25" s="622"/>
      <c r="BN25" s="623"/>
      <c r="BO25" s="659" t="s">
        <v>183</v>
      </c>
      <c r="BP25" s="659"/>
      <c r="BQ25" s="659"/>
      <c r="BR25" s="659"/>
      <c r="BS25" s="660" t="s">
        <v>183</v>
      </c>
      <c r="BT25" s="660"/>
      <c r="BU25" s="660"/>
      <c r="BV25" s="660"/>
      <c r="BW25" s="660"/>
      <c r="BX25" s="660"/>
      <c r="BY25" s="660"/>
      <c r="BZ25" s="660"/>
      <c r="CA25" s="660"/>
      <c r="CB25" s="698"/>
      <c r="CD25" s="618" t="s">
        <v>297</v>
      </c>
      <c r="CE25" s="619"/>
      <c r="CF25" s="619"/>
      <c r="CG25" s="619"/>
      <c r="CH25" s="619"/>
      <c r="CI25" s="619"/>
      <c r="CJ25" s="619"/>
      <c r="CK25" s="619"/>
      <c r="CL25" s="619"/>
      <c r="CM25" s="619"/>
      <c r="CN25" s="619"/>
      <c r="CO25" s="619"/>
      <c r="CP25" s="619"/>
      <c r="CQ25" s="620"/>
      <c r="CR25" s="621">
        <v>20677911</v>
      </c>
      <c r="CS25" s="634"/>
      <c r="CT25" s="634"/>
      <c r="CU25" s="634"/>
      <c r="CV25" s="634"/>
      <c r="CW25" s="634"/>
      <c r="CX25" s="634"/>
      <c r="CY25" s="635"/>
      <c r="CZ25" s="624">
        <v>16.3</v>
      </c>
      <c r="DA25" s="636"/>
      <c r="DB25" s="636"/>
      <c r="DC25" s="637"/>
      <c r="DD25" s="627">
        <v>19347726</v>
      </c>
      <c r="DE25" s="634"/>
      <c r="DF25" s="634"/>
      <c r="DG25" s="634"/>
      <c r="DH25" s="634"/>
      <c r="DI25" s="634"/>
      <c r="DJ25" s="634"/>
      <c r="DK25" s="635"/>
      <c r="DL25" s="627">
        <v>18408923</v>
      </c>
      <c r="DM25" s="634"/>
      <c r="DN25" s="634"/>
      <c r="DO25" s="634"/>
      <c r="DP25" s="634"/>
      <c r="DQ25" s="634"/>
      <c r="DR25" s="634"/>
      <c r="DS25" s="634"/>
      <c r="DT25" s="634"/>
      <c r="DU25" s="634"/>
      <c r="DV25" s="635"/>
      <c r="DW25" s="624">
        <v>26.9</v>
      </c>
      <c r="DX25" s="636"/>
      <c r="DY25" s="636"/>
      <c r="DZ25" s="636"/>
      <c r="EA25" s="636"/>
      <c r="EB25" s="636"/>
      <c r="EC25" s="648"/>
    </row>
    <row r="26" spans="2:133" ht="11.25" customHeight="1">
      <c r="B26" s="618" t="s">
        <v>298</v>
      </c>
      <c r="C26" s="619"/>
      <c r="D26" s="619"/>
      <c r="E26" s="619"/>
      <c r="F26" s="619"/>
      <c r="G26" s="619"/>
      <c r="H26" s="619"/>
      <c r="I26" s="619"/>
      <c r="J26" s="619"/>
      <c r="K26" s="619"/>
      <c r="L26" s="619"/>
      <c r="M26" s="619"/>
      <c r="N26" s="619"/>
      <c r="O26" s="619"/>
      <c r="P26" s="619"/>
      <c r="Q26" s="620"/>
      <c r="R26" s="621">
        <v>38511</v>
      </c>
      <c r="S26" s="622"/>
      <c r="T26" s="622"/>
      <c r="U26" s="622"/>
      <c r="V26" s="622"/>
      <c r="W26" s="622"/>
      <c r="X26" s="622"/>
      <c r="Y26" s="623"/>
      <c r="Z26" s="659">
        <v>0</v>
      </c>
      <c r="AA26" s="659"/>
      <c r="AB26" s="659"/>
      <c r="AC26" s="659"/>
      <c r="AD26" s="660">
        <v>38511</v>
      </c>
      <c r="AE26" s="660"/>
      <c r="AF26" s="660"/>
      <c r="AG26" s="660"/>
      <c r="AH26" s="660"/>
      <c r="AI26" s="660"/>
      <c r="AJ26" s="660"/>
      <c r="AK26" s="660"/>
      <c r="AL26" s="624">
        <v>0.1</v>
      </c>
      <c r="AM26" s="625"/>
      <c r="AN26" s="625"/>
      <c r="AO26" s="661"/>
      <c r="AP26" s="618" t="s">
        <v>299</v>
      </c>
      <c r="AQ26" s="699"/>
      <c r="AR26" s="699"/>
      <c r="AS26" s="699"/>
      <c r="AT26" s="699"/>
      <c r="AU26" s="699"/>
      <c r="AV26" s="699"/>
      <c r="AW26" s="699"/>
      <c r="AX26" s="699"/>
      <c r="AY26" s="699"/>
      <c r="AZ26" s="699"/>
      <c r="BA26" s="699"/>
      <c r="BB26" s="699"/>
      <c r="BC26" s="699"/>
      <c r="BD26" s="699"/>
      <c r="BE26" s="699"/>
      <c r="BF26" s="700"/>
      <c r="BG26" s="621" t="s">
        <v>183</v>
      </c>
      <c r="BH26" s="622"/>
      <c r="BI26" s="622"/>
      <c r="BJ26" s="622"/>
      <c r="BK26" s="622"/>
      <c r="BL26" s="622"/>
      <c r="BM26" s="622"/>
      <c r="BN26" s="623"/>
      <c r="BO26" s="659" t="s">
        <v>183</v>
      </c>
      <c r="BP26" s="659"/>
      <c r="BQ26" s="659"/>
      <c r="BR26" s="659"/>
      <c r="BS26" s="660" t="s">
        <v>183</v>
      </c>
      <c r="BT26" s="660"/>
      <c r="BU26" s="660"/>
      <c r="BV26" s="660"/>
      <c r="BW26" s="660"/>
      <c r="BX26" s="660"/>
      <c r="BY26" s="660"/>
      <c r="BZ26" s="660"/>
      <c r="CA26" s="660"/>
      <c r="CB26" s="698"/>
      <c r="CD26" s="618" t="s">
        <v>300</v>
      </c>
      <c r="CE26" s="619"/>
      <c r="CF26" s="619"/>
      <c r="CG26" s="619"/>
      <c r="CH26" s="619"/>
      <c r="CI26" s="619"/>
      <c r="CJ26" s="619"/>
      <c r="CK26" s="619"/>
      <c r="CL26" s="619"/>
      <c r="CM26" s="619"/>
      <c r="CN26" s="619"/>
      <c r="CO26" s="619"/>
      <c r="CP26" s="619"/>
      <c r="CQ26" s="620"/>
      <c r="CR26" s="621">
        <v>14385527</v>
      </c>
      <c r="CS26" s="622"/>
      <c r="CT26" s="622"/>
      <c r="CU26" s="622"/>
      <c r="CV26" s="622"/>
      <c r="CW26" s="622"/>
      <c r="CX26" s="622"/>
      <c r="CY26" s="623"/>
      <c r="CZ26" s="624">
        <v>11.4</v>
      </c>
      <c r="DA26" s="636"/>
      <c r="DB26" s="636"/>
      <c r="DC26" s="637"/>
      <c r="DD26" s="627">
        <v>13390637</v>
      </c>
      <c r="DE26" s="622"/>
      <c r="DF26" s="622"/>
      <c r="DG26" s="622"/>
      <c r="DH26" s="622"/>
      <c r="DI26" s="622"/>
      <c r="DJ26" s="622"/>
      <c r="DK26" s="623"/>
      <c r="DL26" s="627" t="s">
        <v>183</v>
      </c>
      <c r="DM26" s="622"/>
      <c r="DN26" s="622"/>
      <c r="DO26" s="622"/>
      <c r="DP26" s="622"/>
      <c r="DQ26" s="622"/>
      <c r="DR26" s="622"/>
      <c r="DS26" s="622"/>
      <c r="DT26" s="622"/>
      <c r="DU26" s="622"/>
      <c r="DV26" s="623"/>
      <c r="DW26" s="624" t="s">
        <v>183</v>
      </c>
      <c r="DX26" s="636"/>
      <c r="DY26" s="636"/>
      <c r="DZ26" s="636"/>
      <c r="EA26" s="636"/>
      <c r="EB26" s="636"/>
      <c r="EC26" s="648"/>
    </row>
    <row r="27" spans="2:133" ht="11.25" customHeight="1">
      <c r="B27" s="618" t="s">
        <v>301</v>
      </c>
      <c r="C27" s="619"/>
      <c r="D27" s="619"/>
      <c r="E27" s="619"/>
      <c r="F27" s="619"/>
      <c r="G27" s="619"/>
      <c r="H27" s="619"/>
      <c r="I27" s="619"/>
      <c r="J27" s="619"/>
      <c r="K27" s="619"/>
      <c r="L27" s="619"/>
      <c r="M27" s="619"/>
      <c r="N27" s="619"/>
      <c r="O27" s="619"/>
      <c r="P27" s="619"/>
      <c r="Q27" s="620"/>
      <c r="R27" s="621">
        <v>370704</v>
      </c>
      <c r="S27" s="622"/>
      <c r="T27" s="622"/>
      <c r="U27" s="622"/>
      <c r="V27" s="622"/>
      <c r="W27" s="622"/>
      <c r="X27" s="622"/>
      <c r="Y27" s="623"/>
      <c r="Z27" s="659">
        <v>0.3</v>
      </c>
      <c r="AA27" s="659"/>
      <c r="AB27" s="659"/>
      <c r="AC27" s="659"/>
      <c r="AD27" s="660" t="s">
        <v>183</v>
      </c>
      <c r="AE27" s="660"/>
      <c r="AF27" s="660"/>
      <c r="AG27" s="660"/>
      <c r="AH27" s="660"/>
      <c r="AI27" s="660"/>
      <c r="AJ27" s="660"/>
      <c r="AK27" s="660"/>
      <c r="AL27" s="624" t="s">
        <v>183</v>
      </c>
      <c r="AM27" s="625"/>
      <c r="AN27" s="625"/>
      <c r="AO27" s="661"/>
      <c r="AP27" s="618" t="s">
        <v>302</v>
      </c>
      <c r="AQ27" s="619"/>
      <c r="AR27" s="619"/>
      <c r="AS27" s="619"/>
      <c r="AT27" s="619"/>
      <c r="AU27" s="619"/>
      <c r="AV27" s="619"/>
      <c r="AW27" s="619"/>
      <c r="AX27" s="619"/>
      <c r="AY27" s="619"/>
      <c r="AZ27" s="619"/>
      <c r="BA27" s="619"/>
      <c r="BB27" s="619"/>
      <c r="BC27" s="619"/>
      <c r="BD27" s="619"/>
      <c r="BE27" s="619"/>
      <c r="BF27" s="620"/>
      <c r="BG27" s="621">
        <v>44706689</v>
      </c>
      <c r="BH27" s="622"/>
      <c r="BI27" s="622"/>
      <c r="BJ27" s="622"/>
      <c r="BK27" s="622"/>
      <c r="BL27" s="622"/>
      <c r="BM27" s="622"/>
      <c r="BN27" s="623"/>
      <c r="BO27" s="659">
        <v>100</v>
      </c>
      <c r="BP27" s="659"/>
      <c r="BQ27" s="659"/>
      <c r="BR27" s="659"/>
      <c r="BS27" s="660">
        <v>699058</v>
      </c>
      <c r="BT27" s="660"/>
      <c r="BU27" s="660"/>
      <c r="BV27" s="660"/>
      <c r="BW27" s="660"/>
      <c r="BX27" s="660"/>
      <c r="BY27" s="660"/>
      <c r="BZ27" s="660"/>
      <c r="CA27" s="660"/>
      <c r="CB27" s="698"/>
      <c r="CD27" s="618" t="s">
        <v>303</v>
      </c>
      <c r="CE27" s="619"/>
      <c r="CF27" s="619"/>
      <c r="CG27" s="619"/>
      <c r="CH27" s="619"/>
      <c r="CI27" s="619"/>
      <c r="CJ27" s="619"/>
      <c r="CK27" s="619"/>
      <c r="CL27" s="619"/>
      <c r="CM27" s="619"/>
      <c r="CN27" s="619"/>
      <c r="CO27" s="619"/>
      <c r="CP27" s="619"/>
      <c r="CQ27" s="620"/>
      <c r="CR27" s="621">
        <v>42913965</v>
      </c>
      <c r="CS27" s="634"/>
      <c r="CT27" s="634"/>
      <c r="CU27" s="634"/>
      <c r="CV27" s="634"/>
      <c r="CW27" s="634"/>
      <c r="CX27" s="634"/>
      <c r="CY27" s="635"/>
      <c r="CZ27" s="624">
        <v>33.9</v>
      </c>
      <c r="DA27" s="636"/>
      <c r="DB27" s="636"/>
      <c r="DC27" s="637"/>
      <c r="DD27" s="627">
        <v>13118079</v>
      </c>
      <c r="DE27" s="634"/>
      <c r="DF27" s="634"/>
      <c r="DG27" s="634"/>
      <c r="DH27" s="634"/>
      <c r="DI27" s="634"/>
      <c r="DJ27" s="634"/>
      <c r="DK27" s="635"/>
      <c r="DL27" s="627">
        <v>12880644</v>
      </c>
      <c r="DM27" s="634"/>
      <c r="DN27" s="634"/>
      <c r="DO27" s="634"/>
      <c r="DP27" s="634"/>
      <c r="DQ27" s="634"/>
      <c r="DR27" s="634"/>
      <c r="DS27" s="634"/>
      <c r="DT27" s="634"/>
      <c r="DU27" s="634"/>
      <c r="DV27" s="635"/>
      <c r="DW27" s="624">
        <v>18.8</v>
      </c>
      <c r="DX27" s="636"/>
      <c r="DY27" s="636"/>
      <c r="DZ27" s="636"/>
      <c r="EA27" s="636"/>
      <c r="EB27" s="636"/>
      <c r="EC27" s="648"/>
    </row>
    <row r="28" spans="2:133" ht="11.25" customHeight="1">
      <c r="B28" s="618" t="s">
        <v>304</v>
      </c>
      <c r="C28" s="619"/>
      <c r="D28" s="619"/>
      <c r="E28" s="619"/>
      <c r="F28" s="619"/>
      <c r="G28" s="619"/>
      <c r="H28" s="619"/>
      <c r="I28" s="619"/>
      <c r="J28" s="619"/>
      <c r="K28" s="619"/>
      <c r="L28" s="619"/>
      <c r="M28" s="619"/>
      <c r="N28" s="619"/>
      <c r="O28" s="619"/>
      <c r="P28" s="619"/>
      <c r="Q28" s="620"/>
      <c r="R28" s="621">
        <v>1786810</v>
      </c>
      <c r="S28" s="622"/>
      <c r="T28" s="622"/>
      <c r="U28" s="622"/>
      <c r="V28" s="622"/>
      <c r="W28" s="622"/>
      <c r="X28" s="622"/>
      <c r="Y28" s="623"/>
      <c r="Z28" s="659">
        <v>1.4</v>
      </c>
      <c r="AA28" s="659"/>
      <c r="AB28" s="659"/>
      <c r="AC28" s="659"/>
      <c r="AD28" s="660">
        <v>479699</v>
      </c>
      <c r="AE28" s="660"/>
      <c r="AF28" s="660"/>
      <c r="AG28" s="660"/>
      <c r="AH28" s="660"/>
      <c r="AI28" s="660"/>
      <c r="AJ28" s="660"/>
      <c r="AK28" s="660"/>
      <c r="AL28" s="624">
        <v>0.7</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305</v>
      </c>
      <c r="CE28" s="619"/>
      <c r="CF28" s="619"/>
      <c r="CG28" s="619"/>
      <c r="CH28" s="619"/>
      <c r="CI28" s="619"/>
      <c r="CJ28" s="619"/>
      <c r="CK28" s="619"/>
      <c r="CL28" s="619"/>
      <c r="CM28" s="619"/>
      <c r="CN28" s="619"/>
      <c r="CO28" s="619"/>
      <c r="CP28" s="619"/>
      <c r="CQ28" s="620"/>
      <c r="CR28" s="621">
        <v>11839303</v>
      </c>
      <c r="CS28" s="622"/>
      <c r="CT28" s="622"/>
      <c r="CU28" s="622"/>
      <c r="CV28" s="622"/>
      <c r="CW28" s="622"/>
      <c r="CX28" s="622"/>
      <c r="CY28" s="623"/>
      <c r="CZ28" s="624">
        <v>9.4</v>
      </c>
      <c r="DA28" s="636"/>
      <c r="DB28" s="636"/>
      <c r="DC28" s="637"/>
      <c r="DD28" s="627">
        <v>11490315</v>
      </c>
      <c r="DE28" s="622"/>
      <c r="DF28" s="622"/>
      <c r="DG28" s="622"/>
      <c r="DH28" s="622"/>
      <c r="DI28" s="622"/>
      <c r="DJ28" s="622"/>
      <c r="DK28" s="623"/>
      <c r="DL28" s="627">
        <v>11446128</v>
      </c>
      <c r="DM28" s="622"/>
      <c r="DN28" s="622"/>
      <c r="DO28" s="622"/>
      <c r="DP28" s="622"/>
      <c r="DQ28" s="622"/>
      <c r="DR28" s="622"/>
      <c r="DS28" s="622"/>
      <c r="DT28" s="622"/>
      <c r="DU28" s="622"/>
      <c r="DV28" s="623"/>
      <c r="DW28" s="624">
        <v>16.7</v>
      </c>
      <c r="DX28" s="636"/>
      <c r="DY28" s="636"/>
      <c r="DZ28" s="636"/>
      <c r="EA28" s="636"/>
      <c r="EB28" s="636"/>
      <c r="EC28" s="648"/>
    </row>
    <row r="29" spans="2:133" ht="11.25" customHeight="1">
      <c r="B29" s="618" t="s">
        <v>306</v>
      </c>
      <c r="C29" s="619"/>
      <c r="D29" s="619"/>
      <c r="E29" s="619"/>
      <c r="F29" s="619"/>
      <c r="G29" s="619"/>
      <c r="H29" s="619"/>
      <c r="I29" s="619"/>
      <c r="J29" s="619"/>
      <c r="K29" s="619"/>
      <c r="L29" s="619"/>
      <c r="M29" s="619"/>
      <c r="N29" s="619"/>
      <c r="O29" s="619"/>
      <c r="P29" s="619"/>
      <c r="Q29" s="620"/>
      <c r="R29" s="621">
        <v>458223</v>
      </c>
      <c r="S29" s="622"/>
      <c r="T29" s="622"/>
      <c r="U29" s="622"/>
      <c r="V29" s="622"/>
      <c r="W29" s="622"/>
      <c r="X29" s="622"/>
      <c r="Y29" s="623"/>
      <c r="Z29" s="659">
        <v>0.4</v>
      </c>
      <c r="AA29" s="659"/>
      <c r="AB29" s="659"/>
      <c r="AC29" s="659"/>
      <c r="AD29" s="660" t="s">
        <v>183</v>
      </c>
      <c r="AE29" s="660"/>
      <c r="AF29" s="660"/>
      <c r="AG29" s="660"/>
      <c r="AH29" s="660"/>
      <c r="AI29" s="660"/>
      <c r="AJ29" s="660"/>
      <c r="AK29" s="660"/>
      <c r="AL29" s="624" t="s">
        <v>183</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8"/>
      <c r="CD29" s="640" t="s">
        <v>307</v>
      </c>
      <c r="CE29" s="641"/>
      <c r="CF29" s="618" t="s">
        <v>72</v>
      </c>
      <c r="CG29" s="619"/>
      <c r="CH29" s="619"/>
      <c r="CI29" s="619"/>
      <c r="CJ29" s="619"/>
      <c r="CK29" s="619"/>
      <c r="CL29" s="619"/>
      <c r="CM29" s="619"/>
      <c r="CN29" s="619"/>
      <c r="CO29" s="619"/>
      <c r="CP29" s="619"/>
      <c r="CQ29" s="620"/>
      <c r="CR29" s="621">
        <v>11838772</v>
      </c>
      <c r="CS29" s="634"/>
      <c r="CT29" s="634"/>
      <c r="CU29" s="634"/>
      <c r="CV29" s="634"/>
      <c r="CW29" s="634"/>
      <c r="CX29" s="634"/>
      <c r="CY29" s="635"/>
      <c r="CZ29" s="624">
        <v>9.4</v>
      </c>
      <c r="DA29" s="636"/>
      <c r="DB29" s="636"/>
      <c r="DC29" s="637"/>
      <c r="DD29" s="627">
        <v>11489784</v>
      </c>
      <c r="DE29" s="634"/>
      <c r="DF29" s="634"/>
      <c r="DG29" s="634"/>
      <c r="DH29" s="634"/>
      <c r="DI29" s="634"/>
      <c r="DJ29" s="634"/>
      <c r="DK29" s="635"/>
      <c r="DL29" s="627">
        <v>11445597</v>
      </c>
      <c r="DM29" s="634"/>
      <c r="DN29" s="634"/>
      <c r="DO29" s="634"/>
      <c r="DP29" s="634"/>
      <c r="DQ29" s="634"/>
      <c r="DR29" s="634"/>
      <c r="DS29" s="634"/>
      <c r="DT29" s="634"/>
      <c r="DU29" s="634"/>
      <c r="DV29" s="635"/>
      <c r="DW29" s="624">
        <v>16.7</v>
      </c>
      <c r="DX29" s="636"/>
      <c r="DY29" s="636"/>
      <c r="DZ29" s="636"/>
      <c r="EA29" s="636"/>
      <c r="EB29" s="636"/>
      <c r="EC29" s="648"/>
    </row>
    <row r="30" spans="2:133" ht="11.25" customHeight="1">
      <c r="B30" s="618" t="s">
        <v>308</v>
      </c>
      <c r="C30" s="619"/>
      <c r="D30" s="619"/>
      <c r="E30" s="619"/>
      <c r="F30" s="619"/>
      <c r="G30" s="619"/>
      <c r="H30" s="619"/>
      <c r="I30" s="619"/>
      <c r="J30" s="619"/>
      <c r="K30" s="619"/>
      <c r="L30" s="619"/>
      <c r="M30" s="619"/>
      <c r="N30" s="619"/>
      <c r="O30" s="619"/>
      <c r="P30" s="619"/>
      <c r="Q30" s="620"/>
      <c r="R30" s="621">
        <v>32783608</v>
      </c>
      <c r="S30" s="622"/>
      <c r="T30" s="622"/>
      <c r="U30" s="622"/>
      <c r="V30" s="622"/>
      <c r="W30" s="622"/>
      <c r="X30" s="622"/>
      <c r="Y30" s="623"/>
      <c r="Z30" s="659">
        <v>25.6</v>
      </c>
      <c r="AA30" s="659"/>
      <c r="AB30" s="659"/>
      <c r="AC30" s="659"/>
      <c r="AD30" s="660" t="s">
        <v>183</v>
      </c>
      <c r="AE30" s="660"/>
      <c r="AF30" s="660"/>
      <c r="AG30" s="660"/>
      <c r="AH30" s="660"/>
      <c r="AI30" s="660"/>
      <c r="AJ30" s="660"/>
      <c r="AK30" s="660"/>
      <c r="AL30" s="624" t="s">
        <v>183</v>
      </c>
      <c r="AM30" s="625"/>
      <c r="AN30" s="625"/>
      <c r="AO30" s="661"/>
      <c r="AP30" s="673" t="s">
        <v>226</v>
      </c>
      <c r="AQ30" s="674"/>
      <c r="AR30" s="674"/>
      <c r="AS30" s="674"/>
      <c r="AT30" s="674"/>
      <c r="AU30" s="674"/>
      <c r="AV30" s="674"/>
      <c r="AW30" s="674"/>
      <c r="AX30" s="674"/>
      <c r="AY30" s="674"/>
      <c r="AZ30" s="674"/>
      <c r="BA30" s="674"/>
      <c r="BB30" s="674"/>
      <c r="BC30" s="674"/>
      <c r="BD30" s="674"/>
      <c r="BE30" s="674"/>
      <c r="BF30" s="675"/>
      <c r="BG30" s="673" t="s">
        <v>309</v>
      </c>
      <c r="BH30" s="696"/>
      <c r="BI30" s="696"/>
      <c r="BJ30" s="696"/>
      <c r="BK30" s="696"/>
      <c r="BL30" s="696"/>
      <c r="BM30" s="696"/>
      <c r="BN30" s="696"/>
      <c r="BO30" s="696"/>
      <c r="BP30" s="696"/>
      <c r="BQ30" s="697"/>
      <c r="BR30" s="673" t="s">
        <v>310</v>
      </c>
      <c r="BS30" s="696"/>
      <c r="BT30" s="696"/>
      <c r="BU30" s="696"/>
      <c r="BV30" s="696"/>
      <c r="BW30" s="696"/>
      <c r="BX30" s="696"/>
      <c r="BY30" s="696"/>
      <c r="BZ30" s="696"/>
      <c r="CA30" s="696"/>
      <c r="CB30" s="697"/>
      <c r="CD30" s="642"/>
      <c r="CE30" s="643"/>
      <c r="CF30" s="618" t="s">
        <v>311</v>
      </c>
      <c r="CG30" s="619"/>
      <c r="CH30" s="619"/>
      <c r="CI30" s="619"/>
      <c r="CJ30" s="619"/>
      <c r="CK30" s="619"/>
      <c r="CL30" s="619"/>
      <c r="CM30" s="619"/>
      <c r="CN30" s="619"/>
      <c r="CO30" s="619"/>
      <c r="CP30" s="619"/>
      <c r="CQ30" s="620"/>
      <c r="CR30" s="621">
        <v>11322365</v>
      </c>
      <c r="CS30" s="622"/>
      <c r="CT30" s="622"/>
      <c r="CU30" s="622"/>
      <c r="CV30" s="622"/>
      <c r="CW30" s="622"/>
      <c r="CX30" s="622"/>
      <c r="CY30" s="623"/>
      <c r="CZ30" s="624">
        <v>8.9</v>
      </c>
      <c r="DA30" s="636"/>
      <c r="DB30" s="636"/>
      <c r="DC30" s="637"/>
      <c r="DD30" s="627">
        <v>10988672</v>
      </c>
      <c r="DE30" s="622"/>
      <c r="DF30" s="622"/>
      <c r="DG30" s="622"/>
      <c r="DH30" s="622"/>
      <c r="DI30" s="622"/>
      <c r="DJ30" s="622"/>
      <c r="DK30" s="623"/>
      <c r="DL30" s="627">
        <v>10944485</v>
      </c>
      <c r="DM30" s="622"/>
      <c r="DN30" s="622"/>
      <c r="DO30" s="622"/>
      <c r="DP30" s="622"/>
      <c r="DQ30" s="622"/>
      <c r="DR30" s="622"/>
      <c r="DS30" s="622"/>
      <c r="DT30" s="622"/>
      <c r="DU30" s="622"/>
      <c r="DV30" s="623"/>
      <c r="DW30" s="624">
        <v>16</v>
      </c>
      <c r="DX30" s="636"/>
      <c r="DY30" s="636"/>
      <c r="DZ30" s="636"/>
      <c r="EA30" s="636"/>
      <c r="EB30" s="636"/>
      <c r="EC30" s="648"/>
    </row>
    <row r="31" spans="2:133" ht="11.25" customHeight="1">
      <c r="B31" s="688" t="s">
        <v>312</v>
      </c>
      <c r="C31" s="689"/>
      <c r="D31" s="689"/>
      <c r="E31" s="689"/>
      <c r="F31" s="689"/>
      <c r="G31" s="689"/>
      <c r="H31" s="689"/>
      <c r="I31" s="689"/>
      <c r="J31" s="689"/>
      <c r="K31" s="689"/>
      <c r="L31" s="689"/>
      <c r="M31" s="689"/>
      <c r="N31" s="689"/>
      <c r="O31" s="689"/>
      <c r="P31" s="689"/>
      <c r="Q31" s="690"/>
      <c r="R31" s="621" t="s">
        <v>183</v>
      </c>
      <c r="S31" s="622"/>
      <c r="T31" s="622"/>
      <c r="U31" s="622"/>
      <c r="V31" s="622"/>
      <c r="W31" s="622"/>
      <c r="X31" s="622"/>
      <c r="Y31" s="623"/>
      <c r="Z31" s="659" t="s">
        <v>183</v>
      </c>
      <c r="AA31" s="659"/>
      <c r="AB31" s="659"/>
      <c r="AC31" s="659"/>
      <c r="AD31" s="660" t="s">
        <v>140</v>
      </c>
      <c r="AE31" s="660"/>
      <c r="AF31" s="660"/>
      <c r="AG31" s="660"/>
      <c r="AH31" s="660"/>
      <c r="AI31" s="660"/>
      <c r="AJ31" s="660"/>
      <c r="AK31" s="660"/>
      <c r="AL31" s="624" t="s">
        <v>183</v>
      </c>
      <c r="AM31" s="625"/>
      <c r="AN31" s="625"/>
      <c r="AO31" s="661"/>
      <c r="AP31" s="691" t="s">
        <v>313</v>
      </c>
      <c r="AQ31" s="692"/>
      <c r="AR31" s="692"/>
      <c r="AS31" s="692"/>
      <c r="AT31" s="693" t="s">
        <v>314</v>
      </c>
      <c r="AU31" s="218"/>
      <c r="AV31" s="218"/>
      <c r="AW31" s="218"/>
      <c r="AX31" s="679" t="s">
        <v>192</v>
      </c>
      <c r="AY31" s="680"/>
      <c r="AZ31" s="680"/>
      <c r="BA31" s="680"/>
      <c r="BB31" s="680"/>
      <c r="BC31" s="680"/>
      <c r="BD31" s="680"/>
      <c r="BE31" s="680"/>
      <c r="BF31" s="681"/>
      <c r="BG31" s="683">
        <v>99.4</v>
      </c>
      <c r="BH31" s="684"/>
      <c r="BI31" s="684"/>
      <c r="BJ31" s="684"/>
      <c r="BK31" s="684"/>
      <c r="BL31" s="684"/>
      <c r="BM31" s="685">
        <v>97.6</v>
      </c>
      <c r="BN31" s="684"/>
      <c r="BO31" s="684"/>
      <c r="BP31" s="684"/>
      <c r="BQ31" s="686"/>
      <c r="BR31" s="683">
        <v>99.4</v>
      </c>
      <c r="BS31" s="684"/>
      <c r="BT31" s="684"/>
      <c r="BU31" s="684"/>
      <c r="BV31" s="684"/>
      <c r="BW31" s="684"/>
      <c r="BX31" s="685">
        <v>97.2</v>
      </c>
      <c r="BY31" s="684"/>
      <c r="BZ31" s="684"/>
      <c r="CA31" s="684"/>
      <c r="CB31" s="686"/>
      <c r="CD31" s="642"/>
      <c r="CE31" s="643"/>
      <c r="CF31" s="618" t="s">
        <v>315</v>
      </c>
      <c r="CG31" s="619"/>
      <c r="CH31" s="619"/>
      <c r="CI31" s="619"/>
      <c r="CJ31" s="619"/>
      <c r="CK31" s="619"/>
      <c r="CL31" s="619"/>
      <c r="CM31" s="619"/>
      <c r="CN31" s="619"/>
      <c r="CO31" s="619"/>
      <c r="CP31" s="619"/>
      <c r="CQ31" s="620"/>
      <c r="CR31" s="621">
        <v>516407</v>
      </c>
      <c r="CS31" s="634"/>
      <c r="CT31" s="634"/>
      <c r="CU31" s="634"/>
      <c r="CV31" s="634"/>
      <c r="CW31" s="634"/>
      <c r="CX31" s="634"/>
      <c r="CY31" s="635"/>
      <c r="CZ31" s="624">
        <v>0.4</v>
      </c>
      <c r="DA31" s="636"/>
      <c r="DB31" s="636"/>
      <c r="DC31" s="637"/>
      <c r="DD31" s="627">
        <v>501112</v>
      </c>
      <c r="DE31" s="634"/>
      <c r="DF31" s="634"/>
      <c r="DG31" s="634"/>
      <c r="DH31" s="634"/>
      <c r="DI31" s="634"/>
      <c r="DJ31" s="634"/>
      <c r="DK31" s="635"/>
      <c r="DL31" s="627">
        <v>501112</v>
      </c>
      <c r="DM31" s="634"/>
      <c r="DN31" s="634"/>
      <c r="DO31" s="634"/>
      <c r="DP31" s="634"/>
      <c r="DQ31" s="634"/>
      <c r="DR31" s="634"/>
      <c r="DS31" s="634"/>
      <c r="DT31" s="634"/>
      <c r="DU31" s="634"/>
      <c r="DV31" s="635"/>
      <c r="DW31" s="624">
        <v>0.7</v>
      </c>
      <c r="DX31" s="636"/>
      <c r="DY31" s="636"/>
      <c r="DZ31" s="636"/>
      <c r="EA31" s="636"/>
      <c r="EB31" s="636"/>
      <c r="EC31" s="648"/>
    </row>
    <row r="32" spans="2:133" ht="11.25" customHeight="1">
      <c r="B32" s="618" t="s">
        <v>316</v>
      </c>
      <c r="C32" s="619"/>
      <c r="D32" s="619"/>
      <c r="E32" s="619"/>
      <c r="F32" s="619"/>
      <c r="G32" s="619"/>
      <c r="H32" s="619"/>
      <c r="I32" s="619"/>
      <c r="J32" s="619"/>
      <c r="K32" s="619"/>
      <c r="L32" s="619"/>
      <c r="M32" s="619"/>
      <c r="N32" s="619"/>
      <c r="O32" s="619"/>
      <c r="P32" s="619"/>
      <c r="Q32" s="620"/>
      <c r="R32" s="621">
        <v>8801735</v>
      </c>
      <c r="S32" s="622"/>
      <c r="T32" s="622"/>
      <c r="U32" s="622"/>
      <c r="V32" s="622"/>
      <c r="W32" s="622"/>
      <c r="X32" s="622"/>
      <c r="Y32" s="623"/>
      <c r="Z32" s="659">
        <v>6.9</v>
      </c>
      <c r="AA32" s="659"/>
      <c r="AB32" s="659"/>
      <c r="AC32" s="659"/>
      <c r="AD32" s="660" t="s">
        <v>183</v>
      </c>
      <c r="AE32" s="660"/>
      <c r="AF32" s="660"/>
      <c r="AG32" s="660"/>
      <c r="AH32" s="660"/>
      <c r="AI32" s="660"/>
      <c r="AJ32" s="660"/>
      <c r="AK32" s="660"/>
      <c r="AL32" s="624" t="s">
        <v>183</v>
      </c>
      <c r="AM32" s="625"/>
      <c r="AN32" s="625"/>
      <c r="AO32" s="661"/>
      <c r="AP32" s="662"/>
      <c r="AQ32" s="663"/>
      <c r="AR32" s="663"/>
      <c r="AS32" s="663"/>
      <c r="AT32" s="694"/>
      <c r="AU32" s="214" t="s">
        <v>317</v>
      </c>
      <c r="AX32" s="618" t="s">
        <v>318</v>
      </c>
      <c r="AY32" s="619"/>
      <c r="AZ32" s="619"/>
      <c r="BA32" s="619"/>
      <c r="BB32" s="619"/>
      <c r="BC32" s="619"/>
      <c r="BD32" s="619"/>
      <c r="BE32" s="619"/>
      <c r="BF32" s="620"/>
      <c r="BG32" s="687">
        <v>99.4</v>
      </c>
      <c r="BH32" s="634"/>
      <c r="BI32" s="634"/>
      <c r="BJ32" s="634"/>
      <c r="BK32" s="634"/>
      <c r="BL32" s="634"/>
      <c r="BM32" s="625">
        <v>97.5</v>
      </c>
      <c r="BN32" s="634"/>
      <c r="BO32" s="634"/>
      <c r="BP32" s="634"/>
      <c r="BQ32" s="657"/>
      <c r="BR32" s="687">
        <v>99.3</v>
      </c>
      <c r="BS32" s="634"/>
      <c r="BT32" s="634"/>
      <c r="BU32" s="634"/>
      <c r="BV32" s="634"/>
      <c r="BW32" s="634"/>
      <c r="BX32" s="625">
        <v>97.1</v>
      </c>
      <c r="BY32" s="634"/>
      <c r="BZ32" s="634"/>
      <c r="CA32" s="634"/>
      <c r="CB32" s="657"/>
      <c r="CD32" s="644"/>
      <c r="CE32" s="645"/>
      <c r="CF32" s="618" t="s">
        <v>319</v>
      </c>
      <c r="CG32" s="619"/>
      <c r="CH32" s="619"/>
      <c r="CI32" s="619"/>
      <c r="CJ32" s="619"/>
      <c r="CK32" s="619"/>
      <c r="CL32" s="619"/>
      <c r="CM32" s="619"/>
      <c r="CN32" s="619"/>
      <c r="CO32" s="619"/>
      <c r="CP32" s="619"/>
      <c r="CQ32" s="620"/>
      <c r="CR32" s="621">
        <v>531</v>
      </c>
      <c r="CS32" s="622"/>
      <c r="CT32" s="622"/>
      <c r="CU32" s="622"/>
      <c r="CV32" s="622"/>
      <c r="CW32" s="622"/>
      <c r="CX32" s="622"/>
      <c r="CY32" s="623"/>
      <c r="CZ32" s="624">
        <v>0</v>
      </c>
      <c r="DA32" s="636"/>
      <c r="DB32" s="636"/>
      <c r="DC32" s="637"/>
      <c r="DD32" s="627">
        <v>531</v>
      </c>
      <c r="DE32" s="622"/>
      <c r="DF32" s="622"/>
      <c r="DG32" s="622"/>
      <c r="DH32" s="622"/>
      <c r="DI32" s="622"/>
      <c r="DJ32" s="622"/>
      <c r="DK32" s="623"/>
      <c r="DL32" s="627">
        <v>531</v>
      </c>
      <c r="DM32" s="622"/>
      <c r="DN32" s="622"/>
      <c r="DO32" s="622"/>
      <c r="DP32" s="622"/>
      <c r="DQ32" s="622"/>
      <c r="DR32" s="622"/>
      <c r="DS32" s="622"/>
      <c r="DT32" s="622"/>
      <c r="DU32" s="622"/>
      <c r="DV32" s="623"/>
      <c r="DW32" s="624">
        <v>0</v>
      </c>
      <c r="DX32" s="636"/>
      <c r="DY32" s="636"/>
      <c r="DZ32" s="636"/>
      <c r="EA32" s="636"/>
      <c r="EB32" s="636"/>
      <c r="EC32" s="648"/>
    </row>
    <row r="33" spans="2:133" ht="11.25" customHeight="1">
      <c r="B33" s="618" t="s">
        <v>320</v>
      </c>
      <c r="C33" s="619"/>
      <c r="D33" s="619"/>
      <c r="E33" s="619"/>
      <c r="F33" s="619"/>
      <c r="G33" s="619"/>
      <c r="H33" s="619"/>
      <c r="I33" s="619"/>
      <c r="J33" s="619"/>
      <c r="K33" s="619"/>
      <c r="L33" s="619"/>
      <c r="M33" s="619"/>
      <c r="N33" s="619"/>
      <c r="O33" s="619"/>
      <c r="P33" s="619"/>
      <c r="Q33" s="620"/>
      <c r="R33" s="621">
        <v>451465</v>
      </c>
      <c r="S33" s="622"/>
      <c r="T33" s="622"/>
      <c r="U33" s="622"/>
      <c r="V33" s="622"/>
      <c r="W33" s="622"/>
      <c r="X33" s="622"/>
      <c r="Y33" s="623"/>
      <c r="Z33" s="659">
        <v>0.4</v>
      </c>
      <c r="AA33" s="659"/>
      <c r="AB33" s="659"/>
      <c r="AC33" s="659"/>
      <c r="AD33" s="660">
        <v>11961</v>
      </c>
      <c r="AE33" s="660"/>
      <c r="AF33" s="660"/>
      <c r="AG33" s="660"/>
      <c r="AH33" s="660"/>
      <c r="AI33" s="660"/>
      <c r="AJ33" s="660"/>
      <c r="AK33" s="660"/>
      <c r="AL33" s="624">
        <v>0</v>
      </c>
      <c r="AM33" s="625"/>
      <c r="AN33" s="625"/>
      <c r="AO33" s="661"/>
      <c r="AP33" s="664"/>
      <c r="AQ33" s="665"/>
      <c r="AR33" s="665"/>
      <c r="AS33" s="665"/>
      <c r="AT33" s="695"/>
      <c r="AU33" s="219"/>
      <c r="AV33" s="219"/>
      <c r="AW33" s="219"/>
      <c r="AX33" s="602" t="s">
        <v>321</v>
      </c>
      <c r="AY33" s="603"/>
      <c r="AZ33" s="603"/>
      <c r="BA33" s="603"/>
      <c r="BB33" s="603"/>
      <c r="BC33" s="603"/>
      <c r="BD33" s="603"/>
      <c r="BE33" s="603"/>
      <c r="BF33" s="604"/>
      <c r="BG33" s="682">
        <v>99.4</v>
      </c>
      <c r="BH33" s="606"/>
      <c r="BI33" s="606"/>
      <c r="BJ33" s="606"/>
      <c r="BK33" s="606"/>
      <c r="BL33" s="606"/>
      <c r="BM33" s="652">
        <v>97.5</v>
      </c>
      <c r="BN33" s="606"/>
      <c r="BO33" s="606"/>
      <c r="BP33" s="606"/>
      <c r="BQ33" s="669"/>
      <c r="BR33" s="682">
        <v>99.3</v>
      </c>
      <c r="BS33" s="606"/>
      <c r="BT33" s="606"/>
      <c r="BU33" s="606"/>
      <c r="BV33" s="606"/>
      <c r="BW33" s="606"/>
      <c r="BX33" s="652">
        <v>97</v>
      </c>
      <c r="BY33" s="606"/>
      <c r="BZ33" s="606"/>
      <c r="CA33" s="606"/>
      <c r="CB33" s="669"/>
      <c r="CD33" s="618" t="s">
        <v>322</v>
      </c>
      <c r="CE33" s="619"/>
      <c r="CF33" s="619"/>
      <c r="CG33" s="619"/>
      <c r="CH33" s="619"/>
      <c r="CI33" s="619"/>
      <c r="CJ33" s="619"/>
      <c r="CK33" s="619"/>
      <c r="CL33" s="619"/>
      <c r="CM33" s="619"/>
      <c r="CN33" s="619"/>
      <c r="CO33" s="619"/>
      <c r="CP33" s="619"/>
      <c r="CQ33" s="620"/>
      <c r="CR33" s="621">
        <v>42240176</v>
      </c>
      <c r="CS33" s="634"/>
      <c r="CT33" s="634"/>
      <c r="CU33" s="634"/>
      <c r="CV33" s="634"/>
      <c r="CW33" s="634"/>
      <c r="CX33" s="634"/>
      <c r="CY33" s="635"/>
      <c r="CZ33" s="624">
        <v>33.4</v>
      </c>
      <c r="DA33" s="636"/>
      <c r="DB33" s="636"/>
      <c r="DC33" s="637"/>
      <c r="DD33" s="627">
        <v>31413176</v>
      </c>
      <c r="DE33" s="634"/>
      <c r="DF33" s="634"/>
      <c r="DG33" s="634"/>
      <c r="DH33" s="634"/>
      <c r="DI33" s="634"/>
      <c r="DJ33" s="634"/>
      <c r="DK33" s="635"/>
      <c r="DL33" s="627">
        <v>21784915</v>
      </c>
      <c r="DM33" s="634"/>
      <c r="DN33" s="634"/>
      <c r="DO33" s="634"/>
      <c r="DP33" s="634"/>
      <c r="DQ33" s="634"/>
      <c r="DR33" s="634"/>
      <c r="DS33" s="634"/>
      <c r="DT33" s="634"/>
      <c r="DU33" s="634"/>
      <c r="DV33" s="635"/>
      <c r="DW33" s="624">
        <v>31.8</v>
      </c>
      <c r="DX33" s="636"/>
      <c r="DY33" s="636"/>
      <c r="DZ33" s="636"/>
      <c r="EA33" s="636"/>
      <c r="EB33" s="636"/>
      <c r="EC33" s="648"/>
    </row>
    <row r="34" spans="2:133" ht="11.25" customHeight="1">
      <c r="B34" s="618" t="s">
        <v>323</v>
      </c>
      <c r="C34" s="619"/>
      <c r="D34" s="619"/>
      <c r="E34" s="619"/>
      <c r="F34" s="619"/>
      <c r="G34" s="619"/>
      <c r="H34" s="619"/>
      <c r="I34" s="619"/>
      <c r="J34" s="619"/>
      <c r="K34" s="619"/>
      <c r="L34" s="619"/>
      <c r="M34" s="619"/>
      <c r="N34" s="619"/>
      <c r="O34" s="619"/>
      <c r="P34" s="619"/>
      <c r="Q34" s="620"/>
      <c r="R34" s="621">
        <v>828973</v>
      </c>
      <c r="S34" s="622"/>
      <c r="T34" s="622"/>
      <c r="U34" s="622"/>
      <c r="V34" s="622"/>
      <c r="W34" s="622"/>
      <c r="X34" s="622"/>
      <c r="Y34" s="623"/>
      <c r="Z34" s="659">
        <v>0.6</v>
      </c>
      <c r="AA34" s="659"/>
      <c r="AB34" s="659"/>
      <c r="AC34" s="659"/>
      <c r="AD34" s="660" t="s">
        <v>183</v>
      </c>
      <c r="AE34" s="660"/>
      <c r="AF34" s="660"/>
      <c r="AG34" s="660"/>
      <c r="AH34" s="660"/>
      <c r="AI34" s="660"/>
      <c r="AJ34" s="660"/>
      <c r="AK34" s="660"/>
      <c r="AL34" s="624" t="s">
        <v>183</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324</v>
      </c>
      <c r="CE34" s="619"/>
      <c r="CF34" s="619"/>
      <c r="CG34" s="619"/>
      <c r="CH34" s="619"/>
      <c r="CI34" s="619"/>
      <c r="CJ34" s="619"/>
      <c r="CK34" s="619"/>
      <c r="CL34" s="619"/>
      <c r="CM34" s="619"/>
      <c r="CN34" s="619"/>
      <c r="CO34" s="619"/>
      <c r="CP34" s="619"/>
      <c r="CQ34" s="620"/>
      <c r="CR34" s="621">
        <v>17776560</v>
      </c>
      <c r="CS34" s="622"/>
      <c r="CT34" s="622"/>
      <c r="CU34" s="622"/>
      <c r="CV34" s="622"/>
      <c r="CW34" s="622"/>
      <c r="CX34" s="622"/>
      <c r="CY34" s="623"/>
      <c r="CZ34" s="624">
        <v>14</v>
      </c>
      <c r="DA34" s="636"/>
      <c r="DB34" s="636"/>
      <c r="DC34" s="637"/>
      <c r="DD34" s="627">
        <v>10813548</v>
      </c>
      <c r="DE34" s="622"/>
      <c r="DF34" s="622"/>
      <c r="DG34" s="622"/>
      <c r="DH34" s="622"/>
      <c r="DI34" s="622"/>
      <c r="DJ34" s="622"/>
      <c r="DK34" s="623"/>
      <c r="DL34" s="627">
        <v>8007609</v>
      </c>
      <c r="DM34" s="622"/>
      <c r="DN34" s="622"/>
      <c r="DO34" s="622"/>
      <c r="DP34" s="622"/>
      <c r="DQ34" s="622"/>
      <c r="DR34" s="622"/>
      <c r="DS34" s="622"/>
      <c r="DT34" s="622"/>
      <c r="DU34" s="622"/>
      <c r="DV34" s="623"/>
      <c r="DW34" s="624">
        <v>11.7</v>
      </c>
      <c r="DX34" s="636"/>
      <c r="DY34" s="636"/>
      <c r="DZ34" s="636"/>
      <c r="EA34" s="636"/>
      <c r="EB34" s="636"/>
      <c r="EC34" s="648"/>
    </row>
    <row r="35" spans="2:133" ht="11.25" customHeight="1">
      <c r="B35" s="618" t="s">
        <v>325</v>
      </c>
      <c r="C35" s="619"/>
      <c r="D35" s="619"/>
      <c r="E35" s="619"/>
      <c r="F35" s="619"/>
      <c r="G35" s="619"/>
      <c r="H35" s="619"/>
      <c r="I35" s="619"/>
      <c r="J35" s="619"/>
      <c r="K35" s="619"/>
      <c r="L35" s="619"/>
      <c r="M35" s="619"/>
      <c r="N35" s="619"/>
      <c r="O35" s="619"/>
      <c r="P35" s="619"/>
      <c r="Q35" s="620"/>
      <c r="R35" s="621">
        <v>1160448</v>
      </c>
      <c r="S35" s="622"/>
      <c r="T35" s="622"/>
      <c r="U35" s="622"/>
      <c r="V35" s="622"/>
      <c r="W35" s="622"/>
      <c r="X35" s="622"/>
      <c r="Y35" s="623"/>
      <c r="Z35" s="659">
        <v>0.9</v>
      </c>
      <c r="AA35" s="659"/>
      <c r="AB35" s="659"/>
      <c r="AC35" s="659"/>
      <c r="AD35" s="660" t="s">
        <v>183</v>
      </c>
      <c r="AE35" s="660"/>
      <c r="AF35" s="660"/>
      <c r="AG35" s="660"/>
      <c r="AH35" s="660"/>
      <c r="AI35" s="660"/>
      <c r="AJ35" s="660"/>
      <c r="AK35" s="660"/>
      <c r="AL35" s="624" t="s">
        <v>183</v>
      </c>
      <c r="AM35" s="625"/>
      <c r="AN35" s="625"/>
      <c r="AO35" s="661"/>
      <c r="AP35" s="222"/>
      <c r="AQ35" s="673" t="s">
        <v>326</v>
      </c>
      <c r="AR35" s="674"/>
      <c r="AS35" s="674"/>
      <c r="AT35" s="674"/>
      <c r="AU35" s="674"/>
      <c r="AV35" s="674"/>
      <c r="AW35" s="674"/>
      <c r="AX35" s="674"/>
      <c r="AY35" s="674"/>
      <c r="AZ35" s="674"/>
      <c r="BA35" s="674"/>
      <c r="BB35" s="674"/>
      <c r="BC35" s="674"/>
      <c r="BD35" s="674"/>
      <c r="BE35" s="674"/>
      <c r="BF35" s="675"/>
      <c r="BG35" s="673" t="s">
        <v>327</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328</v>
      </c>
      <c r="CE35" s="619"/>
      <c r="CF35" s="619"/>
      <c r="CG35" s="619"/>
      <c r="CH35" s="619"/>
      <c r="CI35" s="619"/>
      <c r="CJ35" s="619"/>
      <c r="CK35" s="619"/>
      <c r="CL35" s="619"/>
      <c r="CM35" s="619"/>
      <c r="CN35" s="619"/>
      <c r="CO35" s="619"/>
      <c r="CP35" s="619"/>
      <c r="CQ35" s="620"/>
      <c r="CR35" s="621">
        <v>2104366</v>
      </c>
      <c r="CS35" s="634"/>
      <c r="CT35" s="634"/>
      <c r="CU35" s="634"/>
      <c r="CV35" s="634"/>
      <c r="CW35" s="634"/>
      <c r="CX35" s="634"/>
      <c r="CY35" s="635"/>
      <c r="CZ35" s="624">
        <v>1.7</v>
      </c>
      <c r="DA35" s="636"/>
      <c r="DB35" s="636"/>
      <c r="DC35" s="637"/>
      <c r="DD35" s="627">
        <v>1931316</v>
      </c>
      <c r="DE35" s="634"/>
      <c r="DF35" s="634"/>
      <c r="DG35" s="634"/>
      <c r="DH35" s="634"/>
      <c r="DI35" s="634"/>
      <c r="DJ35" s="634"/>
      <c r="DK35" s="635"/>
      <c r="DL35" s="627">
        <v>1931316</v>
      </c>
      <c r="DM35" s="634"/>
      <c r="DN35" s="634"/>
      <c r="DO35" s="634"/>
      <c r="DP35" s="634"/>
      <c r="DQ35" s="634"/>
      <c r="DR35" s="634"/>
      <c r="DS35" s="634"/>
      <c r="DT35" s="634"/>
      <c r="DU35" s="634"/>
      <c r="DV35" s="635"/>
      <c r="DW35" s="624">
        <v>2.8</v>
      </c>
      <c r="DX35" s="636"/>
      <c r="DY35" s="636"/>
      <c r="DZ35" s="636"/>
      <c r="EA35" s="636"/>
      <c r="EB35" s="636"/>
      <c r="EC35" s="648"/>
    </row>
    <row r="36" spans="2:133" ht="11.25" customHeight="1">
      <c r="B36" s="618" t="s">
        <v>329</v>
      </c>
      <c r="C36" s="619"/>
      <c r="D36" s="619"/>
      <c r="E36" s="619"/>
      <c r="F36" s="619"/>
      <c r="G36" s="619"/>
      <c r="H36" s="619"/>
      <c r="I36" s="619"/>
      <c r="J36" s="619"/>
      <c r="K36" s="619"/>
      <c r="L36" s="619"/>
      <c r="M36" s="619"/>
      <c r="N36" s="619"/>
      <c r="O36" s="619"/>
      <c r="P36" s="619"/>
      <c r="Q36" s="620"/>
      <c r="R36" s="621">
        <v>2524089</v>
      </c>
      <c r="S36" s="622"/>
      <c r="T36" s="622"/>
      <c r="U36" s="622"/>
      <c r="V36" s="622"/>
      <c r="W36" s="622"/>
      <c r="X36" s="622"/>
      <c r="Y36" s="623"/>
      <c r="Z36" s="659">
        <v>2</v>
      </c>
      <c r="AA36" s="659"/>
      <c r="AB36" s="659"/>
      <c r="AC36" s="659"/>
      <c r="AD36" s="660" t="s">
        <v>183</v>
      </c>
      <c r="AE36" s="660"/>
      <c r="AF36" s="660"/>
      <c r="AG36" s="660"/>
      <c r="AH36" s="660"/>
      <c r="AI36" s="660"/>
      <c r="AJ36" s="660"/>
      <c r="AK36" s="660"/>
      <c r="AL36" s="624" t="s">
        <v>183</v>
      </c>
      <c r="AM36" s="625"/>
      <c r="AN36" s="625"/>
      <c r="AO36" s="661"/>
      <c r="AP36" s="222"/>
      <c r="AQ36" s="670" t="s">
        <v>330</v>
      </c>
      <c r="AR36" s="671"/>
      <c r="AS36" s="671"/>
      <c r="AT36" s="671"/>
      <c r="AU36" s="671"/>
      <c r="AV36" s="671"/>
      <c r="AW36" s="671"/>
      <c r="AX36" s="671"/>
      <c r="AY36" s="672"/>
      <c r="AZ36" s="676">
        <v>13675840</v>
      </c>
      <c r="BA36" s="677"/>
      <c r="BB36" s="677"/>
      <c r="BC36" s="677"/>
      <c r="BD36" s="677"/>
      <c r="BE36" s="677"/>
      <c r="BF36" s="678"/>
      <c r="BG36" s="679" t="s">
        <v>331</v>
      </c>
      <c r="BH36" s="680"/>
      <c r="BI36" s="680"/>
      <c r="BJ36" s="680"/>
      <c r="BK36" s="680"/>
      <c r="BL36" s="680"/>
      <c r="BM36" s="680"/>
      <c r="BN36" s="680"/>
      <c r="BO36" s="680"/>
      <c r="BP36" s="680"/>
      <c r="BQ36" s="680"/>
      <c r="BR36" s="680"/>
      <c r="BS36" s="680"/>
      <c r="BT36" s="680"/>
      <c r="BU36" s="681"/>
      <c r="BV36" s="676">
        <v>22158</v>
      </c>
      <c r="BW36" s="677"/>
      <c r="BX36" s="677"/>
      <c r="BY36" s="677"/>
      <c r="BZ36" s="677"/>
      <c r="CA36" s="677"/>
      <c r="CB36" s="678"/>
      <c r="CD36" s="618" t="s">
        <v>332</v>
      </c>
      <c r="CE36" s="619"/>
      <c r="CF36" s="619"/>
      <c r="CG36" s="619"/>
      <c r="CH36" s="619"/>
      <c r="CI36" s="619"/>
      <c r="CJ36" s="619"/>
      <c r="CK36" s="619"/>
      <c r="CL36" s="619"/>
      <c r="CM36" s="619"/>
      <c r="CN36" s="619"/>
      <c r="CO36" s="619"/>
      <c r="CP36" s="619"/>
      <c r="CQ36" s="620"/>
      <c r="CR36" s="621">
        <v>9855026</v>
      </c>
      <c r="CS36" s="622"/>
      <c r="CT36" s="622"/>
      <c r="CU36" s="622"/>
      <c r="CV36" s="622"/>
      <c r="CW36" s="622"/>
      <c r="CX36" s="622"/>
      <c r="CY36" s="623"/>
      <c r="CZ36" s="624">
        <v>7.8</v>
      </c>
      <c r="DA36" s="636"/>
      <c r="DB36" s="636"/>
      <c r="DC36" s="637"/>
      <c r="DD36" s="627">
        <v>8660260</v>
      </c>
      <c r="DE36" s="622"/>
      <c r="DF36" s="622"/>
      <c r="DG36" s="622"/>
      <c r="DH36" s="622"/>
      <c r="DI36" s="622"/>
      <c r="DJ36" s="622"/>
      <c r="DK36" s="623"/>
      <c r="DL36" s="627">
        <v>3821894</v>
      </c>
      <c r="DM36" s="622"/>
      <c r="DN36" s="622"/>
      <c r="DO36" s="622"/>
      <c r="DP36" s="622"/>
      <c r="DQ36" s="622"/>
      <c r="DR36" s="622"/>
      <c r="DS36" s="622"/>
      <c r="DT36" s="622"/>
      <c r="DU36" s="622"/>
      <c r="DV36" s="623"/>
      <c r="DW36" s="624">
        <v>5.6</v>
      </c>
      <c r="DX36" s="636"/>
      <c r="DY36" s="636"/>
      <c r="DZ36" s="636"/>
      <c r="EA36" s="636"/>
      <c r="EB36" s="636"/>
      <c r="EC36" s="648"/>
    </row>
    <row r="37" spans="2:133" ht="11.25" customHeight="1">
      <c r="B37" s="618" t="s">
        <v>333</v>
      </c>
      <c r="C37" s="619"/>
      <c r="D37" s="619"/>
      <c r="E37" s="619"/>
      <c r="F37" s="619"/>
      <c r="G37" s="619"/>
      <c r="H37" s="619"/>
      <c r="I37" s="619"/>
      <c r="J37" s="619"/>
      <c r="K37" s="619"/>
      <c r="L37" s="619"/>
      <c r="M37" s="619"/>
      <c r="N37" s="619"/>
      <c r="O37" s="619"/>
      <c r="P37" s="619"/>
      <c r="Q37" s="620"/>
      <c r="R37" s="621">
        <v>1973892</v>
      </c>
      <c r="S37" s="622"/>
      <c r="T37" s="622"/>
      <c r="U37" s="622"/>
      <c r="V37" s="622"/>
      <c r="W37" s="622"/>
      <c r="X37" s="622"/>
      <c r="Y37" s="623"/>
      <c r="Z37" s="659">
        <v>1.5</v>
      </c>
      <c r="AA37" s="659"/>
      <c r="AB37" s="659"/>
      <c r="AC37" s="659"/>
      <c r="AD37" s="660">
        <v>140896</v>
      </c>
      <c r="AE37" s="660"/>
      <c r="AF37" s="660"/>
      <c r="AG37" s="660"/>
      <c r="AH37" s="660"/>
      <c r="AI37" s="660"/>
      <c r="AJ37" s="660"/>
      <c r="AK37" s="660"/>
      <c r="AL37" s="624">
        <v>0.2</v>
      </c>
      <c r="AM37" s="625"/>
      <c r="AN37" s="625"/>
      <c r="AO37" s="661"/>
      <c r="AQ37" s="654" t="s">
        <v>334</v>
      </c>
      <c r="AR37" s="655"/>
      <c r="AS37" s="655"/>
      <c r="AT37" s="655"/>
      <c r="AU37" s="655"/>
      <c r="AV37" s="655"/>
      <c r="AW37" s="655"/>
      <c r="AX37" s="655"/>
      <c r="AY37" s="656"/>
      <c r="AZ37" s="621">
        <v>2422000</v>
      </c>
      <c r="BA37" s="622"/>
      <c r="BB37" s="622"/>
      <c r="BC37" s="622"/>
      <c r="BD37" s="634"/>
      <c r="BE37" s="634"/>
      <c r="BF37" s="657"/>
      <c r="BG37" s="618" t="s">
        <v>335</v>
      </c>
      <c r="BH37" s="619"/>
      <c r="BI37" s="619"/>
      <c r="BJ37" s="619"/>
      <c r="BK37" s="619"/>
      <c r="BL37" s="619"/>
      <c r="BM37" s="619"/>
      <c r="BN37" s="619"/>
      <c r="BO37" s="619"/>
      <c r="BP37" s="619"/>
      <c r="BQ37" s="619"/>
      <c r="BR37" s="619"/>
      <c r="BS37" s="619"/>
      <c r="BT37" s="619"/>
      <c r="BU37" s="620"/>
      <c r="BV37" s="621">
        <v>-848767</v>
      </c>
      <c r="BW37" s="622"/>
      <c r="BX37" s="622"/>
      <c r="BY37" s="622"/>
      <c r="BZ37" s="622"/>
      <c r="CA37" s="622"/>
      <c r="CB37" s="658"/>
      <c r="CD37" s="618" t="s">
        <v>336</v>
      </c>
      <c r="CE37" s="619"/>
      <c r="CF37" s="619"/>
      <c r="CG37" s="619"/>
      <c r="CH37" s="619"/>
      <c r="CI37" s="619"/>
      <c r="CJ37" s="619"/>
      <c r="CK37" s="619"/>
      <c r="CL37" s="619"/>
      <c r="CM37" s="619"/>
      <c r="CN37" s="619"/>
      <c r="CO37" s="619"/>
      <c r="CP37" s="619"/>
      <c r="CQ37" s="620"/>
      <c r="CR37" s="621">
        <v>13913</v>
      </c>
      <c r="CS37" s="634"/>
      <c r="CT37" s="634"/>
      <c r="CU37" s="634"/>
      <c r="CV37" s="634"/>
      <c r="CW37" s="634"/>
      <c r="CX37" s="634"/>
      <c r="CY37" s="635"/>
      <c r="CZ37" s="624">
        <v>0</v>
      </c>
      <c r="DA37" s="636"/>
      <c r="DB37" s="636"/>
      <c r="DC37" s="637"/>
      <c r="DD37" s="627">
        <v>13913</v>
      </c>
      <c r="DE37" s="634"/>
      <c r="DF37" s="634"/>
      <c r="DG37" s="634"/>
      <c r="DH37" s="634"/>
      <c r="DI37" s="634"/>
      <c r="DJ37" s="634"/>
      <c r="DK37" s="635"/>
      <c r="DL37" s="627" t="s">
        <v>183</v>
      </c>
      <c r="DM37" s="634"/>
      <c r="DN37" s="634"/>
      <c r="DO37" s="634"/>
      <c r="DP37" s="634"/>
      <c r="DQ37" s="634"/>
      <c r="DR37" s="634"/>
      <c r="DS37" s="634"/>
      <c r="DT37" s="634"/>
      <c r="DU37" s="634"/>
      <c r="DV37" s="635"/>
      <c r="DW37" s="624" t="s">
        <v>183</v>
      </c>
      <c r="DX37" s="636"/>
      <c r="DY37" s="636"/>
      <c r="DZ37" s="636"/>
      <c r="EA37" s="636"/>
      <c r="EB37" s="636"/>
      <c r="EC37" s="648"/>
    </row>
    <row r="38" spans="2:133" ht="11.25" customHeight="1">
      <c r="B38" s="618" t="s">
        <v>337</v>
      </c>
      <c r="C38" s="619"/>
      <c r="D38" s="619"/>
      <c r="E38" s="619"/>
      <c r="F38" s="619"/>
      <c r="G38" s="619"/>
      <c r="H38" s="619"/>
      <c r="I38" s="619"/>
      <c r="J38" s="619"/>
      <c r="K38" s="619"/>
      <c r="L38" s="619"/>
      <c r="M38" s="619"/>
      <c r="N38" s="619"/>
      <c r="O38" s="619"/>
      <c r="P38" s="619"/>
      <c r="Q38" s="620"/>
      <c r="R38" s="621">
        <v>7803049</v>
      </c>
      <c r="S38" s="622"/>
      <c r="T38" s="622"/>
      <c r="U38" s="622"/>
      <c r="V38" s="622"/>
      <c r="W38" s="622"/>
      <c r="X38" s="622"/>
      <c r="Y38" s="623"/>
      <c r="Z38" s="659">
        <v>6.1</v>
      </c>
      <c r="AA38" s="659"/>
      <c r="AB38" s="659"/>
      <c r="AC38" s="659"/>
      <c r="AD38" s="660" t="s">
        <v>183</v>
      </c>
      <c r="AE38" s="660"/>
      <c r="AF38" s="660"/>
      <c r="AG38" s="660"/>
      <c r="AH38" s="660"/>
      <c r="AI38" s="660"/>
      <c r="AJ38" s="660"/>
      <c r="AK38" s="660"/>
      <c r="AL38" s="624" t="s">
        <v>183</v>
      </c>
      <c r="AM38" s="625"/>
      <c r="AN38" s="625"/>
      <c r="AO38" s="661"/>
      <c r="AQ38" s="654" t="s">
        <v>338</v>
      </c>
      <c r="AR38" s="655"/>
      <c r="AS38" s="655"/>
      <c r="AT38" s="655"/>
      <c r="AU38" s="655"/>
      <c r="AV38" s="655"/>
      <c r="AW38" s="655"/>
      <c r="AX38" s="655"/>
      <c r="AY38" s="656"/>
      <c r="AZ38" s="621">
        <v>101832</v>
      </c>
      <c r="BA38" s="622"/>
      <c r="BB38" s="622"/>
      <c r="BC38" s="622"/>
      <c r="BD38" s="634"/>
      <c r="BE38" s="634"/>
      <c r="BF38" s="657"/>
      <c r="BG38" s="618" t="s">
        <v>339</v>
      </c>
      <c r="BH38" s="619"/>
      <c r="BI38" s="619"/>
      <c r="BJ38" s="619"/>
      <c r="BK38" s="619"/>
      <c r="BL38" s="619"/>
      <c r="BM38" s="619"/>
      <c r="BN38" s="619"/>
      <c r="BO38" s="619"/>
      <c r="BP38" s="619"/>
      <c r="BQ38" s="619"/>
      <c r="BR38" s="619"/>
      <c r="BS38" s="619"/>
      <c r="BT38" s="619"/>
      <c r="BU38" s="620"/>
      <c r="BV38" s="621">
        <v>35610</v>
      </c>
      <c r="BW38" s="622"/>
      <c r="BX38" s="622"/>
      <c r="BY38" s="622"/>
      <c r="BZ38" s="622"/>
      <c r="CA38" s="622"/>
      <c r="CB38" s="658"/>
      <c r="CD38" s="618" t="s">
        <v>340</v>
      </c>
      <c r="CE38" s="619"/>
      <c r="CF38" s="619"/>
      <c r="CG38" s="619"/>
      <c r="CH38" s="619"/>
      <c r="CI38" s="619"/>
      <c r="CJ38" s="619"/>
      <c r="CK38" s="619"/>
      <c r="CL38" s="619"/>
      <c r="CM38" s="619"/>
      <c r="CN38" s="619"/>
      <c r="CO38" s="619"/>
      <c r="CP38" s="619"/>
      <c r="CQ38" s="620"/>
      <c r="CR38" s="621">
        <v>11152008</v>
      </c>
      <c r="CS38" s="622"/>
      <c r="CT38" s="622"/>
      <c r="CU38" s="622"/>
      <c r="CV38" s="622"/>
      <c r="CW38" s="622"/>
      <c r="CX38" s="622"/>
      <c r="CY38" s="623"/>
      <c r="CZ38" s="624">
        <v>8.8000000000000007</v>
      </c>
      <c r="DA38" s="636"/>
      <c r="DB38" s="636"/>
      <c r="DC38" s="637"/>
      <c r="DD38" s="627">
        <v>9028209</v>
      </c>
      <c r="DE38" s="622"/>
      <c r="DF38" s="622"/>
      <c r="DG38" s="622"/>
      <c r="DH38" s="622"/>
      <c r="DI38" s="622"/>
      <c r="DJ38" s="622"/>
      <c r="DK38" s="623"/>
      <c r="DL38" s="627">
        <v>8024048</v>
      </c>
      <c r="DM38" s="622"/>
      <c r="DN38" s="622"/>
      <c r="DO38" s="622"/>
      <c r="DP38" s="622"/>
      <c r="DQ38" s="622"/>
      <c r="DR38" s="622"/>
      <c r="DS38" s="622"/>
      <c r="DT38" s="622"/>
      <c r="DU38" s="622"/>
      <c r="DV38" s="623"/>
      <c r="DW38" s="624">
        <v>11.7</v>
      </c>
      <c r="DX38" s="636"/>
      <c r="DY38" s="636"/>
      <c r="DZ38" s="636"/>
      <c r="EA38" s="636"/>
      <c r="EB38" s="636"/>
      <c r="EC38" s="648"/>
    </row>
    <row r="39" spans="2:133" ht="11.25" customHeight="1">
      <c r="B39" s="618" t="s">
        <v>341</v>
      </c>
      <c r="C39" s="619"/>
      <c r="D39" s="619"/>
      <c r="E39" s="619"/>
      <c r="F39" s="619"/>
      <c r="G39" s="619"/>
      <c r="H39" s="619"/>
      <c r="I39" s="619"/>
      <c r="J39" s="619"/>
      <c r="K39" s="619"/>
      <c r="L39" s="619"/>
      <c r="M39" s="619"/>
      <c r="N39" s="619"/>
      <c r="O39" s="619"/>
      <c r="P39" s="619"/>
      <c r="Q39" s="620"/>
      <c r="R39" s="621" t="s">
        <v>183</v>
      </c>
      <c r="S39" s="622"/>
      <c r="T39" s="622"/>
      <c r="U39" s="622"/>
      <c r="V39" s="622"/>
      <c r="W39" s="622"/>
      <c r="X39" s="622"/>
      <c r="Y39" s="623"/>
      <c r="Z39" s="659" t="s">
        <v>183</v>
      </c>
      <c r="AA39" s="659"/>
      <c r="AB39" s="659"/>
      <c r="AC39" s="659"/>
      <c r="AD39" s="660" t="s">
        <v>183</v>
      </c>
      <c r="AE39" s="660"/>
      <c r="AF39" s="660"/>
      <c r="AG39" s="660"/>
      <c r="AH39" s="660"/>
      <c r="AI39" s="660"/>
      <c r="AJ39" s="660"/>
      <c r="AK39" s="660"/>
      <c r="AL39" s="624" t="s">
        <v>183</v>
      </c>
      <c r="AM39" s="625"/>
      <c r="AN39" s="625"/>
      <c r="AO39" s="661"/>
      <c r="AQ39" s="654" t="s">
        <v>342</v>
      </c>
      <c r="AR39" s="655"/>
      <c r="AS39" s="655"/>
      <c r="AT39" s="655"/>
      <c r="AU39" s="655"/>
      <c r="AV39" s="655"/>
      <c r="AW39" s="655"/>
      <c r="AX39" s="655"/>
      <c r="AY39" s="656"/>
      <c r="AZ39" s="621">
        <v>17468</v>
      </c>
      <c r="BA39" s="622"/>
      <c r="BB39" s="622"/>
      <c r="BC39" s="622"/>
      <c r="BD39" s="634"/>
      <c r="BE39" s="634"/>
      <c r="BF39" s="657"/>
      <c r="BG39" s="618" t="s">
        <v>343</v>
      </c>
      <c r="BH39" s="619"/>
      <c r="BI39" s="619"/>
      <c r="BJ39" s="619"/>
      <c r="BK39" s="619"/>
      <c r="BL39" s="619"/>
      <c r="BM39" s="619"/>
      <c r="BN39" s="619"/>
      <c r="BO39" s="619"/>
      <c r="BP39" s="619"/>
      <c r="BQ39" s="619"/>
      <c r="BR39" s="619"/>
      <c r="BS39" s="619"/>
      <c r="BT39" s="619"/>
      <c r="BU39" s="620"/>
      <c r="BV39" s="621">
        <v>53279</v>
      </c>
      <c r="BW39" s="622"/>
      <c r="BX39" s="622"/>
      <c r="BY39" s="622"/>
      <c r="BZ39" s="622"/>
      <c r="CA39" s="622"/>
      <c r="CB39" s="658"/>
      <c r="CD39" s="618" t="s">
        <v>344</v>
      </c>
      <c r="CE39" s="619"/>
      <c r="CF39" s="619"/>
      <c r="CG39" s="619"/>
      <c r="CH39" s="619"/>
      <c r="CI39" s="619"/>
      <c r="CJ39" s="619"/>
      <c r="CK39" s="619"/>
      <c r="CL39" s="619"/>
      <c r="CM39" s="619"/>
      <c r="CN39" s="619"/>
      <c r="CO39" s="619"/>
      <c r="CP39" s="619"/>
      <c r="CQ39" s="620"/>
      <c r="CR39" s="621">
        <v>1066260</v>
      </c>
      <c r="CS39" s="634"/>
      <c r="CT39" s="634"/>
      <c r="CU39" s="634"/>
      <c r="CV39" s="634"/>
      <c r="CW39" s="634"/>
      <c r="CX39" s="634"/>
      <c r="CY39" s="635"/>
      <c r="CZ39" s="624">
        <v>0.8</v>
      </c>
      <c r="DA39" s="636"/>
      <c r="DB39" s="636"/>
      <c r="DC39" s="637"/>
      <c r="DD39" s="627">
        <v>762747</v>
      </c>
      <c r="DE39" s="634"/>
      <c r="DF39" s="634"/>
      <c r="DG39" s="634"/>
      <c r="DH39" s="634"/>
      <c r="DI39" s="634"/>
      <c r="DJ39" s="634"/>
      <c r="DK39" s="635"/>
      <c r="DL39" s="627" t="s">
        <v>183</v>
      </c>
      <c r="DM39" s="634"/>
      <c r="DN39" s="634"/>
      <c r="DO39" s="634"/>
      <c r="DP39" s="634"/>
      <c r="DQ39" s="634"/>
      <c r="DR39" s="634"/>
      <c r="DS39" s="634"/>
      <c r="DT39" s="634"/>
      <c r="DU39" s="634"/>
      <c r="DV39" s="635"/>
      <c r="DW39" s="624" t="s">
        <v>183</v>
      </c>
      <c r="DX39" s="636"/>
      <c r="DY39" s="636"/>
      <c r="DZ39" s="636"/>
      <c r="EA39" s="636"/>
      <c r="EB39" s="636"/>
      <c r="EC39" s="648"/>
    </row>
    <row r="40" spans="2:133" ht="11.25" customHeight="1">
      <c r="B40" s="618" t="s">
        <v>345</v>
      </c>
      <c r="C40" s="619"/>
      <c r="D40" s="619"/>
      <c r="E40" s="619"/>
      <c r="F40" s="619"/>
      <c r="G40" s="619"/>
      <c r="H40" s="619"/>
      <c r="I40" s="619"/>
      <c r="J40" s="619"/>
      <c r="K40" s="619"/>
      <c r="L40" s="619"/>
      <c r="M40" s="619"/>
      <c r="N40" s="619"/>
      <c r="O40" s="619"/>
      <c r="P40" s="619"/>
      <c r="Q40" s="620"/>
      <c r="R40" s="621">
        <v>2928249</v>
      </c>
      <c r="S40" s="622"/>
      <c r="T40" s="622"/>
      <c r="U40" s="622"/>
      <c r="V40" s="622"/>
      <c r="W40" s="622"/>
      <c r="X40" s="622"/>
      <c r="Y40" s="623"/>
      <c r="Z40" s="659">
        <v>2.2999999999999998</v>
      </c>
      <c r="AA40" s="659"/>
      <c r="AB40" s="659"/>
      <c r="AC40" s="659"/>
      <c r="AD40" s="660" t="s">
        <v>183</v>
      </c>
      <c r="AE40" s="660"/>
      <c r="AF40" s="660"/>
      <c r="AG40" s="660"/>
      <c r="AH40" s="660"/>
      <c r="AI40" s="660"/>
      <c r="AJ40" s="660"/>
      <c r="AK40" s="660"/>
      <c r="AL40" s="624" t="s">
        <v>183</v>
      </c>
      <c r="AM40" s="625"/>
      <c r="AN40" s="625"/>
      <c r="AO40" s="661"/>
      <c r="AQ40" s="654" t="s">
        <v>346</v>
      </c>
      <c r="AR40" s="655"/>
      <c r="AS40" s="655"/>
      <c r="AT40" s="655"/>
      <c r="AU40" s="655"/>
      <c r="AV40" s="655"/>
      <c r="AW40" s="655"/>
      <c r="AX40" s="655"/>
      <c r="AY40" s="656"/>
      <c r="AZ40" s="621" t="s">
        <v>183</v>
      </c>
      <c r="BA40" s="622"/>
      <c r="BB40" s="622"/>
      <c r="BC40" s="622"/>
      <c r="BD40" s="634"/>
      <c r="BE40" s="634"/>
      <c r="BF40" s="657"/>
      <c r="BG40" s="662" t="s">
        <v>347</v>
      </c>
      <c r="BH40" s="663"/>
      <c r="BI40" s="663"/>
      <c r="BJ40" s="663"/>
      <c r="BK40" s="663"/>
      <c r="BL40" s="223"/>
      <c r="BM40" s="619" t="s">
        <v>348</v>
      </c>
      <c r="BN40" s="619"/>
      <c r="BO40" s="619"/>
      <c r="BP40" s="619"/>
      <c r="BQ40" s="619"/>
      <c r="BR40" s="619"/>
      <c r="BS40" s="619"/>
      <c r="BT40" s="619"/>
      <c r="BU40" s="620"/>
      <c r="BV40" s="621">
        <v>93</v>
      </c>
      <c r="BW40" s="622"/>
      <c r="BX40" s="622"/>
      <c r="BY40" s="622"/>
      <c r="BZ40" s="622"/>
      <c r="CA40" s="622"/>
      <c r="CB40" s="658"/>
      <c r="CD40" s="618" t="s">
        <v>349</v>
      </c>
      <c r="CE40" s="619"/>
      <c r="CF40" s="619"/>
      <c r="CG40" s="619"/>
      <c r="CH40" s="619"/>
      <c r="CI40" s="619"/>
      <c r="CJ40" s="619"/>
      <c r="CK40" s="619"/>
      <c r="CL40" s="619"/>
      <c r="CM40" s="619"/>
      <c r="CN40" s="619"/>
      <c r="CO40" s="619"/>
      <c r="CP40" s="619"/>
      <c r="CQ40" s="620"/>
      <c r="CR40" s="621">
        <v>285956</v>
      </c>
      <c r="CS40" s="622"/>
      <c r="CT40" s="622"/>
      <c r="CU40" s="622"/>
      <c r="CV40" s="622"/>
      <c r="CW40" s="622"/>
      <c r="CX40" s="622"/>
      <c r="CY40" s="623"/>
      <c r="CZ40" s="624">
        <v>0.2</v>
      </c>
      <c r="DA40" s="636"/>
      <c r="DB40" s="636"/>
      <c r="DC40" s="637"/>
      <c r="DD40" s="627">
        <v>217096</v>
      </c>
      <c r="DE40" s="622"/>
      <c r="DF40" s="622"/>
      <c r="DG40" s="622"/>
      <c r="DH40" s="622"/>
      <c r="DI40" s="622"/>
      <c r="DJ40" s="622"/>
      <c r="DK40" s="623"/>
      <c r="DL40" s="627">
        <v>48</v>
      </c>
      <c r="DM40" s="622"/>
      <c r="DN40" s="622"/>
      <c r="DO40" s="622"/>
      <c r="DP40" s="622"/>
      <c r="DQ40" s="622"/>
      <c r="DR40" s="622"/>
      <c r="DS40" s="622"/>
      <c r="DT40" s="622"/>
      <c r="DU40" s="622"/>
      <c r="DV40" s="623"/>
      <c r="DW40" s="624">
        <v>0</v>
      </c>
      <c r="DX40" s="636"/>
      <c r="DY40" s="636"/>
      <c r="DZ40" s="636"/>
      <c r="EA40" s="636"/>
      <c r="EB40" s="636"/>
      <c r="EC40" s="648"/>
    </row>
    <row r="41" spans="2:133" ht="11.25" customHeight="1">
      <c r="B41" s="602" t="s">
        <v>350</v>
      </c>
      <c r="C41" s="603"/>
      <c r="D41" s="603"/>
      <c r="E41" s="603"/>
      <c r="F41" s="603"/>
      <c r="G41" s="603"/>
      <c r="H41" s="603"/>
      <c r="I41" s="603"/>
      <c r="J41" s="603"/>
      <c r="K41" s="603"/>
      <c r="L41" s="603"/>
      <c r="M41" s="603"/>
      <c r="N41" s="603"/>
      <c r="O41" s="603"/>
      <c r="P41" s="603"/>
      <c r="Q41" s="604"/>
      <c r="R41" s="605">
        <v>127828220</v>
      </c>
      <c r="S41" s="646"/>
      <c r="T41" s="646"/>
      <c r="U41" s="646"/>
      <c r="V41" s="646"/>
      <c r="W41" s="646"/>
      <c r="X41" s="646"/>
      <c r="Y41" s="649"/>
      <c r="Z41" s="650">
        <v>100</v>
      </c>
      <c r="AA41" s="650"/>
      <c r="AB41" s="650"/>
      <c r="AC41" s="650"/>
      <c r="AD41" s="651">
        <v>65611930</v>
      </c>
      <c r="AE41" s="651"/>
      <c r="AF41" s="651"/>
      <c r="AG41" s="651"/>
      <c r="AH41" s="651"/>
      <c r="AI41" s="651"/>
      <c r="AJ41" s="651"/>
      <c r="AK41" s="651"/>
      <c r="AL41" s="608">
        <v>100</v>
      </c>
      <c r="AM41" s="652"/>
      <c r="AN41" s="652"/>
      <c r="AO41" s="653"/>
      <c r="AQ41" s="654" t="s">
        <v>351</v>
      </c>
      <c r="AR41" s="655"/>
      <c r="AS41" s="655"/>
      <c r="AT41" s="655"/>
      <c r="AU41" s="655"/>
      <c r="AV41" s="655"/>
      <c r="AW41" s="655"/>
      <c r="AX41" s="655"/>
      <c r="AY41" s="656"/>
      <c r="AZ41" s="621">
        <v>3032506</v>
      </c>
      <c r="BA41" s="622"/>
      <c r="BB41" s="622"/>
      <c r="BC41" s="622"/>
      <c r="BD41" s="634"/>
      <c r="BE41" s="634"/>
      <c r="BF41" s="657"/>
      <c r="BG41" s="662"/>
      <c r="BH41" s="663"/>
      <c r="BI41" s="663"/>
      <c r="BJ41" s="663"/>
      <c r="BK41" s="663"/>
      <c r="BL41" s="223"/>
      <c r="BM41" s="619" t="s">
        <v>352</v>
      </c>
      <c r="BN41" s="619"/>
      <c r="BO41" s="619"/>
      <c r="BP41" s="619"/>
      <c r="BQ41" s="619"/>
      <c r="BR41" s="619"/>
      <c r="BS41" s="619"/>
      <c r="BT41" s="619"/>
      <c r="BU41" s="620"/>
      <c r="BV41" s="621" t="s">
        <v>183</v>
      </c>
      <c r="BW41" s="622"/>
      <c r="BX41" s="622"/>
      <c r="BY41" s="622"/>
      <c r="BZ41" s="622"/>
      <c r="CA41" s="622"/>
      <c r="CB41" s="658"/>
      <c r="CD41" s="618" t="s">
        <v>353</v>
      </c>
      <c r="CE41" s="619"/>
      <c r="CF41" s="619"/>
      <c r="CG41" s="619"/>
      <c r="CH41" s="619"/>
      <c r="CI41" s="619"/>
      <c r="CJ41" s="619"/>
      <c r="CK41" s="619"/>
      <c r="CL41" s="619"/>
      <c r="CM41" s="619"/>
      <c r="CN41" s="619"/>
      <c r="CO41" s="619"/>
      <c r="CP41" s="619"/>
      <c r="CQ41" s="620"/>
      <c r="CR41" s="621" t="s">
        <v>183</v>
      </c>
      <c r="CS41" s="634"/>
      <c r="CT41" s="634"/>
      <c r="CU41" s="634"/>
      <c r="CV41" s="634"/>
      <c r="CW41" s="634"/>
      <c r="CX41" s="634"/>
      <c r="CY41" s="635"/>
      <c r="CZ41" s="624" t="s">
        <v>183</v>
      </c>
      <c r="DA41" s="636"/>
      <c r="DB41" s="636"/>
      <c r="DC41" s="637"/>
      <c r="DD41" s="627" t="s">
        <v>183</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c r="AQ42" s="666" t="s">
        <v>354</v>
      </c>
      <c r="AR42" s="667"/>
      <c r="AS42" s="667"/>
      <c r="AT42" s="667"/>
      <c r="AU42" s="667"/>
      <c r="AV42" s="667"/>
      <c r="AW42" s="667"/>
      <c r="AX42" s="667"/>
      <c r="AY42" s="668"/>
      <c r="AZ42" s="605">
        <v>8102034</v>
      </c>
      <c r="BA42" s="646"/>
      <c r="BB42" s="646"/>
      <c r="BC42" s="646"/>
      <c r="BD42" s="606"/>
      <c r="BE42" s="606"/>
      <c r="BF42" s="669"/>
      <c r="BG42" s="664"/>
      <c r="BH42" s="665"/>
      <c r="BI42" s="665"/>
      <c r="BJ42" s="665"/>
      <c r="BK42" s="665"/>
      <c r="BL42" s="224"/>
      <c r="BM42" s="603" t="s">
        <v>355</v>
      </c>
      <c r="BN42" s="603"/>
      <c r="BO42" s="603"/>
      <c r="BP42" s="603"/>
      <c r="BQ42" s="603"/>
      <c r="BR42" s="603"/>
      <c r="BS42" s="603"/>
      <c r="BT42" s="603"/>
      <c r="BU42" s="604"/>
      <c r="BV42" s="605">
        <v>380</v>
      </c>
      <c r="BW42" s="646"/>
      <c r="BX42" s="646"/>
      <c r="BY42" s="646"/>
      <c r="BZ42" s="646"/>
      <c r="CA42" s="646"/>
      <c r="CB42" s="647"/>
      <c r="CD42" s="618" t="s">
        <v>356</v>
      </c>
      <c r="CE42" s="619"/>
      <c r="CF42" s="619"/>
      <c r="CG42" s="619"/>
      <c r="CH42" s="619"/>
      <c r="CI42" s="619"/>
      <c r="CJ42" s="619"/>
      <c r="CK42" s="619"/>
      <c r="CL42" s="619"/>
      <c r="CM42" s="619"/>
      <c r="CN42" s="619"/>
      <c r="CO42" s="619"/>
      <c r="CP42" s="619"/>
      <c r="CQ42" s="620"/>
      <c r="CR42" s="621">
        <v>8854908</v>
      </c>
      <c r="CS42" s="634"/>
      <c r="CT42" s="634"/>
      <c r="CU42" s="634"/>
      <c r="CV42" s="634"/>
      <c r="CW42" s="634"/>
      <c r="CX42" s="634"/>
      <c r="CY42" s="635"/>
      <c r="CZ42" s="624">
        <v>7</v>
      </c>
      <c r="DA42" s="636"/>
      <c r="DB42" s="636"/>
      <c r="DC42" s="637"/>
      <c r="DD42" s="627">
        <v>1301521</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c r="B43" s="214" t="s">
        <v>357</v>
      </c>
      <c r="CD43" s="618" t="s">
        <v>358</v>
      </c>
      <c r="CE43" s="619"/>
      <c r="CF43" s="619"/>
      <c r="CG43" s="619"/>
      <c r="CH43" s="619"/>
      <c r="CI43" s="619"/>
      <c r="CJ43" s="619"/>
      <c r="CK43" s="619"/>
      <c r="CL43" s="619"/>
      <c r="CM43" s="619"/>
      <c r="CN43" s="619"/>
      <c r="CO43" s="619"/>
      <c r="CP43" s="619"/>
      <c r="CQ43" s="620"/>
      <c r="CR43" s="621">
        <v>411662</v>
      </c>
      <c r="CS43" s="634"/>
      <c r="CT43" s="634"/>
      <c r="CU43" s="634"/>
      <c r="CV43" s="634"/>
      <c r="CW43" s="634"/>
      <c r="CX43" s="634"/>
      <c r="CY43" s="635"/>
      <c r="CZ43" s="624">
        <v>0.3</v>
      </c>
      <c r="DA43" s="636"/>
      <c r="DB43" s="636"/>
      <c r="DC43" s="637"/>
      <c r="DD43" s="627">
        <v>411662</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c r="B44" s="638" t="s">
        <v>359</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307</v>
      </c>
      <c r="CE44" s="641"/>
      <c r="CF44" s="618" t="s">
        <v>360</v>
      </c>
      <c r="CG44" s="619"/>
      <c r="CH44" s="619"/>
      <c r="CI44" s="619"/>
      <c r="CJ44" s="619"/>
      <c r="CK44" s="619"/>
      <c r="CL44" s="619"/>
      <c r="CM44" s="619"/>
      <c r="CN44" s="619"/>
      <c r="CO44" s="619"/>
      <c r="CP44" s="619"/>
      <c r="CQ44" s="620"/>
      <c r="CR44" s="621">
        <v>8854908</v>
      </c>
      <c r="CS44" s="622"/>
      <c r="CT44" s="622"/>
      <c r="CU44" s="622"/>
      <c r="CV44" s="622"/>
      <c r="CW44" s="622"/>
      <c r="CX44" s="622"/>
      <c r="CY44" s="623"/>
      <c r="CZ44" s="624">
        <v>7</v>
      </c>
      <c r="DA44" s="625"/>
      <c r="DB44" s="625"/>
      <c r="DC44" s="626"/>
      <c r="DD44" s="627">
        <v>1301521</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c r="B45" s="638" t="s">
        <v>361</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362</v>
      </c>
      <c r="CG45" s="619"/>
      <c r="CH45" s="619"/>
      <c r="CI45" s="619"/>
      <c r="CJ45" s="619"/>
      <c r="CK45" s="619"/>
      <c r="CL45" s="619"/>
      <c r="CM45" s="619"/>
      <c r="CN45" s="619"/>
      <c r="CO45" s="619"/>
      <c r="CP45" s="619"/>
      <c r="CQ45" s="620"/>
      <c r="CR45" s="621">
        <v>3824228</v>
      </c>
      <c r="CS45" s="634"/>
      <c r="CT45" s="634"/>
      <c r="CU45" s="634"/>
      <c r="CV45" s="634"/>
      <c r="CW45" s="634"/>
      <c r="CX45" s="634"/>
      <c r="CY45" s="635"/>
      <c r="CZ45" s="624">
        <v>3</v>
      </c>
      <c r="DA45" s="636"/>
      <c r="DB45" s="636"/>
      <c r="DC45" s="637"/>
      <c r="DD45" s="627">
        <v>159612</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c r="B46" s="225"/>
      <c r="CD46" s="642"/>
      <c r="CE46" s="643"/>
      <c r="CF46" s="618" t="s">
        <v>363</v>
      </c>
      <c r="CG46" s="619"/>
      <c r="CH46" s="619"/>
      <c r="CI46" s="619"/>
      <c r="CJ46" s="619"/>
      <c r="CK46" s="619"/>
      <c r="CL46" s="619"/>
      <c r="CM46" s="619"/>
      <c r="CN46" s="619"/>
      <c r="CO46" s="619"/>
      <c r="CP46" s="619"/>
      <c r="CQ46" s="620"/>
      <c r="CR46" s="621">
        <v>4976147</v>
      </c>
      <c r="CS46" s="622"/>
      <c r="CT46" s="622"/>
      <c r="CU46" s="622"/>
      <c r="CV46" s="622"/>
      <c r="CW46" s="622"/>
      <c r="CX46" s="622"/>
      <c r="CY46" s="623"/>
      <c r="CZ46" s="624">
        <v>3.9</v>
      </c>
      <c r="DA46" s="625"/>
      <c r="DB46" s="625"/>
      <c r="DC46" s="626"/>
      <c r="DD46" s="627">
        <v>1137076</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c r="B47" s="225"/>
      <c r="CD47" s="642"/>
      <c r="CE47" s="643"/>
      <c r="CF47" s="618" t="s">
        <v>364</v>
      </c>
      <c r="CG47" s="619"/>
      <c r="CH47" s="619"/>
      <c r="CI47" s="619"/>
      <c r="CJ47" s="619"/>
      <c r="CK47" s="619"/>
      <c r="CL47" s="619"/>
      <c r="CM47" s="619"/>
      <c r="CN47" s="619"/>
      <c r="CO47" s="619"/>
      <c r="CP47" s="619"/>
      <c r="CQ47" s="620"/>
      <c r="CR47" s="621" t="s">
        <v>183</v>
      </c>
      <c r="CS47" s="634"/>
      <c r="CT47" s="634"/>
      <c r="CU47" s="634"/>
      <c r="CV47" s="634"/>
      <c r="CW47" s="634"/>
      <c r="CX47" s="634"/>
      <c r="CY47" s="635"/>
      <c r="CZ47" s="624" t="s">
        <v>183</v>
      </c>
      <c r="DA47" s="636"/>
      <c r="DB47" s="636"/>
      <c r="DC47" s="637"/>
      <c r="DD47" s="627" t="s">
        <v>183</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c r="B48" s="225"/>
      <c r="CD48" s="644"/>
      <c r="CE48" s="645"/>
      <c r="CF48" s="618" t="s">
        <v>365</v>
      </c>
      <c r="CG48" s="619"/>
      <c r="CH48" s="619"/>
      <c r="CI48" s="619"/>
      <c r="CJ48" s="619"/>
      <c r="CK48" s="619"/>
      <c r="CL48" s="619"/>
      <c r="CM48" s="619"/>
      <c r="CN48" s="619"/>
      <c r="CO48" s="619"/>
      <c r="CP48" s="619"/>
      <c r="CQ48" s="620"/>
      <c r="CR48" s="621" t="s">
        <v>183</v>
      </c>
      <c r="CS48" s="622"/>
      <c r="CT48" s="622"/>
      <c r="CU48" s="622"/>
      <c r="CV48" s="622"/>
      <c r="CW48" s="622"/>
      <c r="CX48" s="622"/>
      <c r="CY48" s="623"/>
      <c r="CZ48" s="624" t="s">
        <v>183</v>
      </c>
      <c r="DA48" s="625"/>
      <c r="DB48" s="625"/>
      <c r="DC48" s="626"/>
      <c r="DD48" s="627" t="s">
        <v>183</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c r="B49" s="225"/>
      <c r="CD49" s="602" t="s">
        <v>366</v>
      </c>
      <c r="CE49" s="603"/>
      <c r="CF49" s="603"/>
      <c r="CG49" s="603"/>
      <c r="CH49" s="603"/>
      <c r="CI49" s="603"/>
      <c r="CJ49" s="603"/>
      <c r="CK49" s="603"/>
      <c r="CL49" s="603"/>
      <c r="CM49" s="603"/>
      <c r="CN49" s="603"/>
      <c r="CO49" s="603"/>
      <c r="CP49" s="603"/>
      <c r="CQ49" s="604"/>
      <c r="CR49" s="605">
        <v>126526263</v>
      </c>
      <c r="CS49" s="606"/>
      <c r="CT49" s="606"/>
      <c r="CU49" s="606"/>
      <c r="CV49" s="606"/>
      <c r="CW49" s="606"/>
      <c r="CX49" s="606"/>
      <c r="CY49" s="607"/>
      <c r="CZ49" s="608">
        <v>100</v>
      </c>
      <c r="DA49" s="609"/>
      <c r="DB49" s="609"/>
      <c r="DC49" s="610"/>
      <c r="DD49" s="611">
        <v>76670817</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edMQm4wc0naSgc/zQKQhOMOCHKH8/uBu36iyYDrSYBKDZl9xpzIXYy/XeoMIADnlwg07APwzI323eB7KnHtTfw==" saltValue="u1LaVQeV8AWCABMqCCnx+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cols>
    <col min="1" max="130" width="2.75" style="231" customWidth="1"/>
    <col min="131" max="131" width="1.625" style="231" customWidth="1"/>
    <col min="132" max="16384" width="9" style="231" hidden="1"/>
  </cols>
  <sheetData>
    <row r="1" spans="1:131" ht="11.25" customHeight="1" thickBot="1">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c r="A2" s="1090" t="s">
        <v>367</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368</v>
      </c>
      <c r="DK2" s="1092"/>
      <c r="DL2" s="1092"/>
      <c r="DM2" s="1092"/>
      <c r="DN2" s="1092"/>
      <c r="DO2" s="1093"/>
      <c r="DP2" s="228"/>
      <c r="DQ2" s="1091" t="s">
        <v>369</v>
      </c>
      <c r="DR2" s="1092"/>
      <c r="DS2" s="1092"/>
      <c r="DT2" s="1092"/>
      <c r="DU2" s="1092"/>
      <c r="DV2" s="1092"/>
      <c r="DW2" s="1092"/>
      <c r="DX2" s="1092"/>
      <c r="DY2" s="1092"/>
      <c r="DZ2" s="1093"/>
      <c r="EA2" s="230"/>
    </row>
    <row r="3" spans="1:131" ht="11.25" customHeight="1">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c r="A4" s="1059" t="s">
        <v>370</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371</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c r="A5" s="995" t="s">
        <v>372</v>
      </c>
      <c r="B5" s="996"/>
      <c r="C5" s="996"/>
      <c r="D5" s="996"/>
      <c r="E5" s="996"/>
      <c r="F5" s="996"/>
      <c r="G5" s="996"/>
      <c r="H5" s="996"/>
      <c r="I5" s="996"/>
      <c r="J5" s="996"/>
      <c r="K5" s="996"/>
      <c r="L5" s="996"/>
      <c r="M5" s="996"/>
      <c r="N5" s="996"/>
      <c r="O5" s="996"/>
      <c r="P5" s="997"/>
      <c r="Q5" s="1001" t="s">
        <v>373</v>
      </c>
      <c r="R5" s="1002"/>
      <c r="S5" s="1002"/>
      <c r="T5" s="1002"/>
      <c r="U5" s="1003"/>
      <c r="V5" s="1001" t="s">
        <v>374</v>
      </c>
      <c r="W5" s="1002"/>
      <c r="X5" s="1002"/>
      <c r="Y5" s="1002"/>
      <c r="Z5" s="1003"/>
      <c r="AA5" s="1001" t="s">
        <v>375</v>
      </c>
      <c r="AB5" s="1002"/>
      <c r="AC5" s="1002"/>
      <c r="AD5" s="1002"/>
      <c r="AE5" s="1002"/>
      <c r="AF5" s="1094" t="s">
        <v>376</v>
      </c>
      <c r="AG5" s="1002"/>
      <c r="AH5" s="1002"/>
      <c r="AI5" s="1002"/>
      <c r="AJ5" s="1015"/>
      <c r="AK5" s="1002" t="s">
        <v>377</v>
      </c>
      <c r="AL5" s="1002"/>
      <c r="AM5" s="1002"/>
      <c r="AN5" s="1002"/>
      <c r="AO5" s="1003"/>
      <c r="AP5" s="1001" t="s">
        <v>378</v>
      </c>
      <c r="AQ5" s="1002"/>
      <c r="AR5" s="1002"/>
      <c r="AS5" s="1002"/>
      <c r="AT5" s="1003"/>
      <c r="AU5" s="1001" t="s">
        <v>379</v>
      </c>
      <c r="AV5" s="1002"/>
      <c r="AW5" s="1002"/>
      <c r="AX5" s="1002"/>
      <c r="AY5" s="1015"/>
      <c r="AZ5" s="232"/>
      <c r="BA5" s="232"/>
      <c r="BB5" s="232"/>
      <c r="BC5" s="232"/>
      <c r="BD5" s="232"/>
      <c r="BE5" s="233"/>
      <c r="BF5" s="233"/>
      <c r="BG5" s="233"/>
      <c r="BH5" s="233"/>
      <c r="BI5" s="233"/>
      <c r="BJ5" s="233"/>
      <c r="BK5" s="233"/>
      <c r="BL5" s="233"/>
      <c r="BM5" s="233"/>
      <c r="BN5" s="233"/>
      <c r="BO5" s="233"/>
      <c r="BP5" s="233"/>
      <c r="BQ5" s="995" t="s">
        <v>380</v>
      </c>
      <c r="BR5" s="996"/>
      <c r="BS5" s="996"/>
      <c r="BT5" s="996"/>
      <c r="BU5" s="996"/>
      <c r="BV5" s="996"/>
      <c r="BW5" s="996"/>
      <c r="BX5" s="996"/>
      <c r="BY5" s="996"/>
      <c r="BZ5" s="996"/>
      <c r="CA5" s="996"/>
      <c r="CB5" s="996"/>
      <c r="CC5" s="996"/>
      <c r="CD5" s="996"/>
      <c r="CE5" s="996"/>
      <c r="CF5" s="996"/>
      <c r="CG5" s="997"/>
      <c r="CH5" s="1001" t="s">
        <v>381</v>
      </c>
      <c r="CI5" s="1002"/>
      <c r="CJ5" s="1002"/>
      <c r="CK5" s="1002"/>
      <c r="CL5" s="1003"/>
      <c r="CM5" s="1001" t="s">
        <v>382</v>
      </c>
      <c r="CN5" s="1002"/>
      <c r="CO5" s="1002"/>
      <c r="CP5" s="1002"/>
      <c r="CQ5" s="1003"/>
      <c r="CR5" s="1001" t="s">
        <v>383</v>
      </c>
      <c r="CS5" s="1002"/>
      <c r="CT5" s="1002"/>
      <c r="CU5" s="1002"/>
      <c r="CV5" s="1003"/>
      <c r="CW5" s="1001" t="s">
        <v>384</v>
      </c>
      <c r="CX5" s="1002"/>
      <c r="CY5" s="1002"/>
      <c r="CZ5" s="1002"/>
      <c r="DA5" s="1003"/>
      <c r="DB5" s="1001" t="s">
        <v>385</v>
      </c>
      <c r="DC5" s="1002"/>
      <c r="DD5" s="1002"/>
      <c r="DE5" s="1002"/>
      <c r="DF5" s="1003"/>
      <c r="DG5" s="1084" t="s">
        <v>386</v>
      </c>
      <c r="DH5" s="1085"/>
      <c r="DI5" s="1085"/>
      <c r="DJ5" s="1085"/>
      <c r="DK5" s="1086"/>
      <c r="DL5" s="1084" t="s">
        <v>387</v>
      </c>
      <c r="DM5" s="1085"/>
      <c r="DN5" s="1085"/>
      <c r="DO5" s="1085"/>
      <c r="DP5" s="1086"/>
      <c r="DQ5" s="1001" t="s">
        <v>388</v>
      </c>
      <c r="DR5" s="1002"/>
      <c r="DS5" s="1002"/>
      <c r="DT5" s="1002"/>
      <c r="DU5" s="1003"/>
      <c r="DV5" s="1001" t="s">
        <v>379</v>
      </c>
      <c r="DW5" s="1002"/>
      <c r="DX5" s="1002"/>
      <c r="DY5" s="1002"/>
      <c r="DZ5" s="1015"/>
      <c r="EA5" s="234"/>
    </row>
    <row r="6" spans="1:131" s="235" customFormat="1" ht="26.25" customHeight="1" thickBot="1">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c r="A7" s="236">
        <v>1</v>
      </c>
      <c r="B7" s="1047" t="s">
        <v>389</v>
      </c>
      <c r="C7" s="1048"/>
      <c r="D7" s="1048"/>
      <c r="E7" s="1048"/>
      <c r="F7" s="1048"/>
      <c r="G7" s="1048"/>
      <c r="H7" s="1048"/>
      <c r="I7" s="1048"/>
      <c r="J7" s="1048"/>
      <c r="K7" s="1048"/>
      <c r="L7" s="1048"/>
      <c r="M7" s="1048"/>
      <c r="N7" s="1048"/>
      <c r="O7" s="1048"/>
      <c r="P7" s="1049"/>
      <c r="Q7" s="1102">
        <v>126817</v>
      </c>
      <c r="R7" s="1103"/>
      <c r="S7" s="1103"/>
      <c r="T7" s="1103"/>
      <c r="U7" s="1103"/>
      <c r="V7" s="1103">
        <v>125856</v>
      </c>
      <c r="W7" s="1103"/>
      <c r="X7" s="1103"/>
      <c r="Y7" s="1103"/>
      <c r="Z7" s="1103"/>
      <c r="AA7" s="1103">
        <v>961</v>
      </c>
      <c r="AB7" s="1103"/>
      <c r="AC7" s="1103"/>
      <c r="AD7" s="1103"/>
      <c r="AE7" s="1104"/>
      <c r="AF7" s="1105">
        <v>716</v>
      </c>
      <c r="AG7" s="1106"/>
      <c r="AH7" s="1106"/>
      <c r="AI7" s="1106"/>
      <c r="AJ7" s="1107"/>
      <c r="AK7" s="1108">
        <v>1164</v>
      </c>
      <c r="AL7" s="1109"/>
      <c r="AM7" s="1109"/>
      <c r="AN7" s="1109"/>
      <c r="AO7" s="1109"/>
      <c r="AP7" s="1109">
        <v>112888</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599</v>
      </c>
      <c r="BT7" s="1100"/>
      <c r="BU7" s="1100"/>
      <c r="BV7" s="1100"/>
      <c r="BW7" s="1100"/>
      <c r="BX7" s="1100"/>
      <c r="BY7" s="1100"/>
      <c r="BZ7" s="1100"/>
      <c r="CA7" s="1100"/>
      <c r="CB7" s="1100"/>
      <c r="CC7" s="1100"/>
      <c r="CD7" s="1100"/>
      <c r="CE7" s="1100"/>
      <c r="CF7" s="1100"/>
      <c r="CG7" s="1112"/>
      <c r="CH7" s="1096">
        <v>-22</v>
      </c>
      <c r="CI7" s="1097"/>
      <c r="CJ7" s="1097"/>
      <c r="CK7" s="1097"/>
      <c r="CL7" s="1098"/>
      <c r="CM7" s="1096">
        <v>244</v>
      </c>
      <c r="CN7" s="1097"/>
      <c r="CO7" s="1097"/>
      <c r="CP7" s="1097"/>
      <c r="CQ7" s="1098"/>
      <c r="CR7" s="1096">
        <v>100</v>
      </c>
      <c r="CS7" s="1097"/>
      <c r="CT7" s="1097"/>
      <c r="CU7" s="1097"/>
      <c r="CV7" s="1098"/>
      <c r="CW7" s="1096" t="s">
        <v>598</v>
      </c>
      <c r="CX7" s="1097"/>
      <c r="CY7" s="1097"/>
      <c r="CZ7" s="1097"/>
      <c r="DA7" s="1098"/>
      <c r="DB7" s="1096" t="s">
        <v>598</v>
      </c>
      <c r="DC7" s="1097"/>
      <c r="DD7" s="1097"/>
      <c r="DE7" s="1097"/>
      <c r="DF7" s="1098"/>
      <c r="DG7" s="1096" t="s">
        <v>598</v>
      </c>
      <c r="DH7" s="1097"/>
      <c r="DI7" s="1097"/>
      <c r="DJ7" s="1097"/>
      <c r="DK7" s="1098"/>
      <c r="DL7" s="1096" t="s">
        <v>598</v>
      </c>
      <c r="DM7" s="1097"/>
      <c r="DN7" s="1097"/>
      <c r="DO7" s="1097"/>
      <c r="DP7" s="1098"/>
      <c r="DQ7" s="1096" t="s">
        <v>598</v>
      </c>
      <c r="DR7" s="1097"/>
      <c r="DS7" s="1097"/>
      <c r="DT7" s="1097"/>
      <c r="DU7" s="1098"/>
      <c r="DV7" s="1099"/>
      <c r="DW7" s="1100"/>
      <c r="DX7" s="1100"/>
      <c r="DY7" s="1100"/>
      <c r="DZ7" s="1101"/>
      <c r="EA7" s="234"/>
    </row>
    <row r="8" spans="1:131" s="235" customFormat="1" ht="26.25" customHeight="1">
      <c r="A8" s="238">
        <v>2</v>
      </c>
      <c r="B8" s="1030" t="s">
        <v>390</v>
      </c>
      <c r="C8" s="1031"/>
      <c r="D8" s="1031"/>
      <c r="E8" s="1031"/>
      <c r="F8" s="1031"/>
      <c r="G8" s="1031"/>
      <c r="H8" s="1031"/>
      <c r="I8" s="1031"/>
      <c r="J8" s="1031"/>
      <c r="K8" s="1031"/>
      <c r="L8" s="1031"/>
      <c r="M8" s="1031"/>
      <c r="N8" s="1031"/>
      <c r="O8" s="1031"/>
      <c r="P8" s="1032"/>
      <c r="Q8" s="1038">
        <v>505</v>
      </c>
      <c r="R8" s="1039"/>
      <c r="S8" s="1039"/>
      <c r="T8" s="1039"/>
      <c r="U8" s="1039"/>
      <c r="V8" s="1039">
        <v>505</v>
      </c>
      <c r="W8" s="1039"/>
      <c r="X8" s="1039"/>
      <c r="Y8" s="1039"/>
      <c r="Z8" s="1039"/>
      <c r="AA8" s="1039" t="s">
        <v>598</v>
      </c>
      <c r="AB8" s="1039"/>
      <c r="AC8" s="1039"/>
      <c r="AD8" s="1039"/>
      <c r="AE8" s="1040"/>
      <c r="AF8" s="1035" t="s">
        <v>391</v>
      </c>
      <c r="AG8" s="1036"/>
      <c r="AH8" s="1036"/>
      <c r="AI8" s="1036"/>
      <c r="AJ8" s="1037"/>
      <c r="AK8" s="1080">
        <v>360</v>
      </c>
      <c r="AL8" s="1081"/>
      <c r="AM8" s="1081"/>
      <c r="AN8" s="1081"/>
      <c r="AO8" s="1081"/>
      <c r="AP8" s="1081">
        <v>701</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600</v>
      </c>
      <c r="BT8" s="993"/>
      <c r="BU8" s="993"/>
      <c r="BV8" s="993"/>
      <c r="BW8" s="993"/>
      <c r="BX8" s="993"/>
      <c r="BY8" s="993"/>
      <c r="BZ8" s="993"/>
      <c r="CA8" s="993"/>
      <c r="CB8" s="993"/>
      <c r="CC8" s="993"/>
      <c r="CD8" s="993"/>
      <c r="CE8" s="993"/>
      <c r="CF8" s="993"/>
      <c r="CG8" s="1014"/>
      <c r="CH8" s="989">
        <v>-2</v>
      </c>
      <c r="CI8" s="990"/>
      <c r="CJ8" s="990"/>
      <c r="CK8" s="990"/>
      <c r="CL8" s="991"/>
      <c r="CM8" s="989">
        <v>4980</v>
      </c>
      <c r="CN8" s="990"/>
      <c r="CO8" s="990"/>
      <c r="CP8" s="990"/>
      <c r="CQ8" s="991"/>
      <c r="CR8" s="989">
        <v>4200</v>
      </c>
      <c r="CS8" s="990"/>
      <c r="CT8" s="990"/>
      <c r="CU8" s="990"/>
      <c r="CV8" s="991"/>
      <c r="CW8" s="989" t="s">
        <v>598</v>
      </c>
      <c r="CX8" s="990"/>
      <c r="CY8" s="990"/>
      <c r="CZ8" s="990"/>
      <c r="DA8" s="991"/>
      <c r="DB8" s="989">
        <v>366</v>
      </c>
      <c r="DC8" s="990"/>
      <c r="DD8" s="990"/>
      <c r="DE8" s="990"/>
      <c r="DF8" s="991"/>
      <c r="DG8" s="989" t="s">
        <v>598</v>
      </c>
      <c r="DH8" s="990"/>
      <c r="DI8" s="990"/>
      <c r="DJ8" s="990"/>
      <c r="DK8" s="991"/>
      <c r="DL8" s="989" t="s">
        <v>598</v>
      </c>
      <c r="DM8" s="990"/>
      <c r="DN8" s="990"/>
      <c r="DO8" s="990"/>
      <c r="DP8" s="991"/>
      <c r="DQ8" s="989" t="s">
        <v>598</v>
      </c>
      <c r="DR8" s="990"/>
      <c r="DS8" s="990"/>
      <c r="DT8" s="990"/>
      <c r="DU8" s="991"/>
      <c r="DV8" s="992"/>
      <c r="DW8" s="993"/>
      <c r="DX8" s="993"/>
      <c r="DY8" s="993"/>
      <c r="DZ8" s="994"/>
      <c r="EA8" s="234"/>
    </row>
    <row r="9" spans="1:131" s="235" customFormat="1" ht="26.25" customHeight="1">
      <c r="A9" s="238">
        <v>3</v>
      </c>
      <c r="B9" s="1030" t="s">
        <v>392</v>
      </c>
      <c r="C9" s="1031"/>
      <c r="D9" s="1031"/>
      <c r="E9" s="1031"/>
      <c r="F9" s="1031"/>
      <c r="G9" s="1031"/>
      <c r="H9" s="1031"/>
      <c r="I9" s="1031"/>
      <c r="J9" s="1031"/>
      <c r="K9" s="1031"/>
      <c r="L9" s="1031"/>
      <c r="M9" s="1031"/>
      <c r="N9" s="1031"/>
      <c r="O9" s="1031"/>
      <c r="P9" s="1032"/>
      <c r="Q9" s="1038">
        <v>611</v>
      </c>
      <c r="R9" s="1039"/>
      <c r="S9" s="1039"/>
      <c r="T9" s="1039"/>
      <c r="U9" s="1039"/>
      <c r="V9" s="1039">
        <v>611</v>
      </c>
      <c r="W9" s="1039"/>
      <c r="X9" s="1039"/>
      <c r="Y9" s="1039"/>
      <c r="Z9" s="1039"/>
      <c r="AA9" s="1039">
        <v>0</v>
      </c>
      <c r="AB9" s="1039"/>
      <c r="AC9" s="1039"/>
      <c r="AD9" s="1039"/>
      <c r="AE9" s="1040"/>
      <c r="AF9" s="1035" t="s">
        <v>393</v>
      </c>
      <c r="AG9" s="1036"/>
      <c r="AH9" s="1036"/>
      <c r="AI9" s="1036"/>
      <c r="AJ9" s="1037"/>
      <c r="AK9" s="1080">
        <v>0</v>
      </c>
      <c r="AL9" s="1081"/>
      <c r="AM9" s="1081"/>
      <c r="AN9" s="1081"/>
      <c r="AO9" s="1081"/>
      <c r="AP9" s="1081">
        <v>895</v>
      </c>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t="s">
        <v>611</v>
      </c>
      <c r="BS9" s="992" t="s">
        <v>601</v>
      </c>
      <c r="BT9" s="993"/>
      <c r="BU9" s="993"/>
      <c r="BV9" s="993"/>
      <c r="BW9" s="993"/>
      <c r="BX9" s="993"/>
      <c r="BY9" s="993"/>
      <c r="BZ9" s="993"/>
      <c r="CA9" s="993"/>
      <c r="CB9" s="993"/>
      <c r="CC9" s="993"/>
      <c r="CD9" s="993"/>
      <c r="CE9" s="993"/>
      <c r="CF9" s="993"/>
      <c r="CG9" s="1014"/>
      <c r="CH9" s="989">
        <v>1542</v>
      </c>
      <c r="CI9" s="990"/>
      <c r="CJ9" s="990"/>
      <c r="CK9" s="990"/>
      <c r="CL9" s="991"/>
      <c r="CM9" s="989">
        <v>6333</v>
      </c>
      <c r="CN9" s="990"/>
      <c r="CO9" s="990"/>
      <c r="CP9" s="990"/>
      <c r="CQ9" s="991"/>
      <c r="CR9" s="989">
        <v>1059</v>
      </c>
      <c r="CS9" s="990"/>
      <c r="CT9" s="990"/>
      <c r="CU9" s="990"/>
      <c r="CV9" s="991"/>
      <c r="CW9" s="989">
        <v>836</v>
      </c>
      <c r="CX9" s="990"/>
      <c r="CY9" s="990"/>
      <c r="CZ9" s="990"/>
      <c r="DA9" s="991"/>
      <c r="DB9" s="989">
        <v>1959</v>
      </c>
      <c r="DC9" s="990"/>
      <c r="DD9" s="990"/>
      <c r="DE9" s="990"/>
      <c r="DF9" s="991"/>
      <c r="DG9" s="989" t="s">
        <v>598</v>
      </c>
      <c r="DH9" s="990"/>
      <c r="DI9" s="990"/>
      <c r="DJ9" s="990"/>
      <c r="DK9" s="991"/>
      <c r="DL9" s="989" t="s">
        <v>598</v>
      </c>
      <c r="DM9" s="990"/>
      <c r="DN9" s="990"/>
      <c r="DO9" s="990"/>
      <c r="DP9" s="991"/>
      <c r="DQ9" s="989" t="s">
        <v>598</v>
      </c>
      <c r="DR9" s="990"/>
      <c r="DS9" s="990"/>
      <c r="DT9" s="990"/>
      <c r="DU9" s="991"/>
      <c r="DV9" s="992"/>
      <c r="DW9" s="993"/>
      <c r="DX9" s="993"/>
      <c r="DY9" s="993"/>
      <c r="DZ9" s="994"/>
      <c r="EA9" s="234"/>
    </row>
    <row r="10" spans="1:131" s="235" customFormat="1" ht="26.25" customHeight="1">
      <c r="A10" s="238">
        <v>4</v>
      </c>
      <c r="B10" s="1030" t="s">
        <v>394</v>
      </c>
      <c r="C10" s="1031"/>
      <c r="D10" s="1031"/>
      <c r="E10" s="1031"/>
      <c r="F10" s="1031"/>
      <c r="G10" s="1031"/>
      <c r="H10" s="1031"/>
      <c r="I10" s="1031"/>
      <c r="J10" s="1031"/>
      <c r="K10" s="1031"/>
      <c r="L10" s="1031"/>
      <c r="M10" s="1031"/>
      <c r="N10" s="1031"/>
      <c r="O10" s="1031"/>
      <c r="P10" s="1032"/>
      <c r="Q10" s="1038">
        <v>394</v>
      </c>
      <c r="R10" s="1039"/>
      <c r="S10" s="1039"/>
      <c r="T10" s="1039"/>
      <c r="U10" s="1039"/>
      <c r="V10" s="1039">
        <v>65</v>
      </c>
      <c r="W10" s="1039"/>
      <c r="X10" s="1039"/>
      <c r="Y10" s="1039"/>
      <c r="Z10" s="1039"/>
      <c r="AA10" s="1039">
        <v>329</v>
      </c>
      <c r="AB10" s="1039"/>
      <c r="AC10" s="1039"/>
      <c r="AD10" s="1039"/>
      <c r="AE10" s="1040"/>
      <c r="AF10" s="1035">
        <v>329</v>
      </c>
      <c r="AG10" s="1036"/>
      <c r="AH10" s="1036"/>
      <c r="AI10" s="1036"/>
      <c r="AJ10" s="1037"/>
      <c r="AK10" s="1080" t="s">
        <v>598</v>
      </c>
      <c r="AL10" s="1081"/>
      <c r="AM10" s="1081"/>
      <c r="AN10" s="1081"/>
      <c r="AO10" s="1081"/>
      <c r="AP10" s="1081" t="s">
        <v>598</v>
      </c>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t="s">
        <v>602</v>
      </c>
      <c r="BT10" s="993"/>
      <c r="BU10" s="993"/>
      <c r="BV10" s="993"/>
      <c r="BW10" s="993"/>
      <c r="BX10" s="993"/>
      <c r="BY10" s="993"/>
      <c r="BZ10" s="993"/>
      <c r="CA10" s="993"/>
      <c r="CB10" s="993"/>
      <c r="CC10" s="993"/>
      <c r="CD10" s="993"/>
      <c r="CE10" s="993"/>
      <c r="CF10" s="993"/>
      <c r="CG10" s="1014"/>
      <c r="CH10" s="989">
        <v>0</v>
      </c>
      <c r="CI10" s="990"/>
      <c r="CJ10" s="990"/>
      <c r="CK10" s="990"/>
      <c r="CL10" s="991"/>
      <c r="CM10" s="989">
        <v>580</v>
      </c>
      <c r="CN10" s="990"/>
      <c r="CO10" s="990"/>
      <c r="CP10" s="990"/>
      <c r="CQ10" s="991"/>
      <c r="CR10" s="989">
        <v>10</v>
      </c>
      <c r="CS10" s="990"/>
      <c r="CT10" s="990"/>
      <c r="CU10" s="990"/>
      <c r="CV10" s="991"/>
      <c r="CW10" s="989">
        <v>103</v>
      </c>
      <c r="CX10" s="990"/>
      <c r="CY10" s="990"/>
      <c r="CZ10" s="990"/>
      <c r="DA10" s="991"/>
      <c r="DB10" s="989" t="s">
        <v>598</v>
      </c>
      <c r="DC10" s="990"/>
      <c r="DD10" s="990"/>
      <c r="DE10" s="990"/>
      <c r="DF10" s="991"/>
      <c r="DG10" s="989" t="s">
        <v>598</v>
      </c>
      <c r="DH10" s="990"/>
      <c r="DI10" s="990"/>
      <c r="DJ10" s="990"/>
      <c r="DK10" s="991"/>
      <c r="DL10" s="989" t="s">
        <v>598</v>
      </c>
      <c r="DM10" s="990"/>
      <c r="DN10" s="990"/>
      <c r="DO10" s="990"/>
      <c r="DP10" s="991"/>
      <c r="DQ10" s="989" t="s">
        <v>598</v>
      </c>
      <c r="DR10" s="990"/>
      <c r="DS10" s="990"/>
      <c r="DT10" s="990"/>
      <c r="DU10" s="991"/>
      <c r="DV10" s="992"/>
      <c r="DW10" s="993"/>
      <c r="DX10" s="993"/>
      <c r="DY10" s="993"/>
      <c r="DZ10" s="994"/>
      <c r="EA10" s="234"/>
    </row>
    <row r="11" spans="1:131" s="235" customFormat="1" ht="26.25" customHeight="1">
      <c r="A11" s="238">
        <v>5</v>
      </c>
      <c r="B11" s="1030" t="s">
        <v>395</v>
      </c>
      <c r="C11" s="1031"/>
      <c r="D11" s="1031"/>
      <c r="E11" s="1031"/>
      <c r="F11" s="1031"/>
      <c r="G11" s="1031"/>
      <c r="H11" s="1031"/>
      <c r="I11" s="1031"/>
      <c r="J11" s="1031"/>
      <c r="K11" s="1031"/>
      <c r="L11" s="1031"/>
      <c r="M11" s="1031"/>
      <c r="N11" s="1031"/>
      <c r="O11" s="1031"/>
      <c r="P11" s="1032"/>
      <c r="Q11" s="1038">
        <v>23</v>
      </c>
      <c r="R11" s="1039"/>
      <c r="S11" s="1039"/>
      <c r="T11" s="1039"/>
      <c r="U11" s="1039"/>
      <c r="V11" s="1039">
        <v>26</v>
      </c>
      <c r="W11" s="1039"/>
      <c r="X11" s="1039"/>
      <c r="Y11" s="1039"/>
      <c r="Z11" s="1039"/>
      <c r="AA11" s="1039">
        <v>-3</v>
      </c>
      <c r="AB11" s="1039"/>
      <c r="AC11" s="1039"/>
      <c r="AD11" s="1039"/>
      <c r="AE11" s="1040"/>
      <c r="AF11" s="1035">
        <v>-3</v>
      </c>
      <c r="AG11" s="1036"/>
      <c r="AH11" s="1036"/>
      <c r="AI11" s="1036"/>
      <c r="AJ11" s="1037"/>
      <c r="AK11" s="1080" t="s">
        <v>598</v>
      </c>
      <c r="AL11" s="1081"/>
      <c r="AM11" s="1081"/>
      <c r="AN11" s="1081"/>
      <c r="AO11" s="1081"/>
      <c r="AP11" s="1081" t="s">
        <v>598</v>
      </c>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c r="A12" s="238">
        <v>6</v>
      </c>
      <c r="B12" s="1030" t="s">
        <v>396</v>
      </c>
      <c r="C12" s="1031"/>
      <c r="D12" s="1031"/>
      <c r="E12" s="1031"/>
      <c r="F12" s="1031"/>
      <c r="G12" s="1031"/>
      <c r="H12" s="1031"/>
      <c r="I12" s="1031"/>
      <c r="J12" s="1031"/>
      <c r="K12" s="1031"/>
      <c r="L12" s="1031"/>
      <c r="M12" s="1031"/>
      <c r="N12" s="1031"/>
      <c r="O12" s="1031"/>
      <c r="P12" s="1032"/>
      <c r="Q12" s="1038">
        <v>715</v>
      </c>
      <c r="R12" s="1039"/>
      <c r="S12" s="1039"/>
      <c r="T12" s="1039"/>
      <c r="U12" s="1039"/>
      <c r="V12" s="1039">
        <v>715</v>
      </c>
      <c r="W12" s="1039"/>
      <c r="X12" s="1039"/>
      <c r="Y12" s="1039"/>
      <c r="Z12" s="1039"/>
      <c r="AA12" s="1039" t="s">
        <v>598</v>
      </c>
      <c r="AB12" s="1039"/>
      <c r="AC12" s="1039"/>
      <c r="AD12" s="1039"/>
      <c r="AE12" s="1040"/>
      <c r="AF12" s="1035" t="s">
        <v>183</v>
      </c>
      <c r="AG12" s="1036"/>
      <c r="AH12" s="1036"/>
      <c r="AI12" s="1036"/>
      <c r="AJ12" s="1037"/>
      <c r="AK12" s="1080" t="s">
        <v>598</v>
      </c>
      <c r="AL12" s="1081"/>
      <c r="AM12" s="1081"/>
      <c r="AN12" s="1081"/>
      <c r="AO12" s="1081"/>
      <c r="AP12" s="1081">
        <v>1959</v>
      </c>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c r="A13" s="238">
        <v>7</v>
      </c>
      <c r="B13" s="1030" t="s">
        <v>397</v>
      </c>
      <c r="C13" s="1031"/>
      <c r="D13" s="1031"/>
      <c r="E13" s="1031"/>
      <c r="F13" s="1031"/>
      <c r="G13" s="1031"/>
      <c r="H13" s="1031"/>
      <c r="I13" s="1031"/>
      <c r="J13" s="1031"/>
      <c r="K13" s="1031"/>
      <c r="L13" s="1031"/>
      <c r="M13" s="1031"/>
      <c r="N13" s="1031"/>
      <c r="O13" s="1031"/>
      <c r="P13" s="1032"/>
      <c r="Q13" s="1038">
        <v>32</v>
      </c>
      <c r="R13" s="1039"/>
      <c r="S13" s="1039"/>
      <c r="T13" s="1039"/>
      <c r="U13" s="1039"/>
      <c r="V13" s="1039">
        <v>18</v>
      </c>
      <c r="W13" s="1039"/>
      <c r="X13" s="1039"/>
      <c r="Y13" s="1039"/>
      <c r="Z13" s="1039"/>
      <c r="AA13" s="1039">
        <v>14</v>
      </c>
      <c r="AB13" s="1039"/>
      <c r="AC13" s="1039"/>
      <c r="AD13" s="1039"/>
      <c r="AE13" s="1040"/>
      <c r="AF13" s="1035" t="s">
        <v>398</v>
      </c>
      <c r="AG13" s="1036"/>
      <c r="AH13" s="1036"/>
      <c r="AI13" s="1036"/>
      <c r="AJ13" s="1037"/>
      <c r="AK13" s="1080">
        <v>0</v>
      </c>
      <c r="AL13" s="1081"/>
      <c r="AM13" s="1081"/>
      <c r="AN13" s="1081"/>
      <c r="AO13" s="1081"/>
      <c r="AP13" s="1081">
        <v>27</v>
      </c>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399</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c r="A23" s="240" t="s">
        <v>400</v>
      </c>
      <c r="B23" s="937" t="s">
        <v>401</v>
      </c>
      <c r="C23" s="938"/>
      <c r="D23" s="938"/>
      <c r="E23" s="938"/>
      <c r="F23" s="938"/>
      <c r="G23" s="938"/>
      <c r="H23" s="938"/>
      <c r="I23" s="938"/>
      <c r="J23" s="938"/>
      <c r="K23" s="938"/>
      <c r="L23" s="938"/>
      <c r="M23" s="938"/>
      <c r="N23" s="938"/>
      <c r="O23" s="938"/>
      <c r="P23" s="948"/>
      <c r="Q23" s="1067">
        <v>128662</v>
      </c>
      <c r="R23" s="1061"/>
      <c r="S23" s="1061"/>
      <c r="T23" s="1061"/>
      <c r="U23" s="1061"/>
      <c r="V23" s="1061">
        <v>127360</v>
      </c>
      <c r="W23" s="1061"/>
      <c r="X23" s="1061"/>
      <c r="Y23" s="1061"/>
      <c r="Z23" s="1061"/>
      <c r="AA23" s="1061">
        <v>1302</v>
      </c>
      <c r="AB23" s="1061"/>
      <c r="AC23" s="1061"/>
      <c r="AD23" s="1061"/>
      <c r="AE23" s="1068"/>
      <c r="AF23" s="1069">
        <v>1042</v>
      </c>
      <c r="AG23" s="1061"/>
      <c r="AH23" s="1061"/>
      <c r="AI23" s="1061"/>
      <c r="AJ23" s="1070"/>
      <c r="AK23" s="1071"/>
      <c r="AL23" s="1072"/>
      <c r="AM23" s="1072"/>
      <c r="AN23" s="1072"/>
      <c r="AO23" s="1072"/>
      <c r="AP23" s="1061">
        <v>116470</v>
      </c>
      <c r="AQ23" s="1061"/>
      <c r="AR23" s="1061"/>
      <c r="AS23" s="1061"/>
      <c r="AT23" s="1061"/>
      <c r="AU23" s="1062"/>
      <c r="AV23" s="1062"/>
      <c r="AW23" s="1062"/>
      <c r="AX23" s="1062"/>
      <c r="AY23" s="1063"/>
      <c r="AZ23" s="1064" t="s">
        <v>402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c r="A24" s="1060" t="s">
        <v>403</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c r="A25" s="1059" t="s">
        <v>404</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c r="A26" s="995" t="s">
        <v>372</v>
      </c>
      <c r="B26" s="996"/>
      <c r="C26" s="996"/>
      <c r="D26" s="996"/>
      <c r="E26" s="996"/>
      <c r="F26" s="996"/>
      <c r="G26" s="996"/>
      <c r="H26" s="996"/>
      <c r="I26" s="996"/>
      <c r="J26" s="996"/>
      <c r="K26" s="996"/>
      <c r="L26" s="996"/>
      <c r="M26" s="996"/>
      <c r="N26" s="996"/>
      <c r="O26" s="996"/>
      <c r="P26" s="997"/>
      <c r="Q26" s="1001" t="s">
        <v>405</v>
      </c>
      <c r="R26" s="1002"/>
      <c r="S26" s="1002"/>
      <c r="T26" s="1002"/>
      <c r="U26" s="1003"/>
      <c r="V26" s="1001" t="s">
        <v>406</v>
      </c>
      <c r="W26" s="1002"/>
      <c r="X26" s="1002"/>
      <c r="Y26" s="1002"/>
      <c r="Z26" s="1003"/>
      <c r="AA26" s="1001" t="s">
        <v>407</v>
      </c>
      <c r="AB26" s="1002"/>
      <c r="AC26" s="1002"/>
      <c r="AD26" s="1002"/>
      <c r="AE26" s="1002"/>
      <c r="AF26" s="1055" t="s">
        <v>408</v>
      </c>
      <c r="AG26" s="1008"/>
      <c r="AH26" s="1008"/>
      <c r="AI26" s="1008"/>
      <c r="AJ26" s="1056"/>
      <c r="AK26" s="1002" t="s">
        <v>409</v>
      </c>
      <c r="AL26" s="1002"/>
      <c r="AM26" s="1002"/>
      <c r="AN26" s="1002"/>
      <c r="AO26" s="1003"/>
      <c r="AP26" s="1001" t="s">
        <v>410</v>
      </c>
      <c r="AQ26" s="1002"/>
      <c r="AR26" s="1002"/>
      <c r="AS26" s="1002"/>
      <c r="AT26" s="1003"/>
      <c r="AU26" s="1001" t="s">
        <v>411</v>
      </c>
      <c r="AV26" s="1002"/>
      <c r="AW26" s="1002"/>
      <c r="AX26" s="1002"/>
      <c r="AY26" s="1003"/>
      <c r="AZ26" s="1001" t="s">
        <v>412</v>
      </c>
      <c r="BA26" s="1002"/>
      <c r="BB26" s="1002"/>
      <c r="BC26" s="1002"/>
      <c r="BD26" s="1003"/>
      <c r="BE26" s="1001" t="s">
        <v>379</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c r="A28" s="242">
        <v>1</v>
      </c>
      <c r="B28" s="1047" t="s">
        <v>413</v>
      </c>
      <c r="C28" s="1048"/>
      <c r="D28" s="1048"/>
      <c r="E28" s="1048"/>
      <c r="F28" s="1048"/>
      <c r="G28" s="1048"/>
      <c r="H28" s="1048"/>
      <c r="I28" s="1048"/>
      <c r="J28" s="1048"/>
      <c r="K28" s="1048"/>
      <c r="L28" s="1048"/>
      <c r="M28" s="1048"/>
      <c r="N28" s="1048"/>
      <c r="O28" s="1048"/>
      <c r="P28" s="1049"/>
      <c r="Q28" s="1050">
        <v>29068</v>
      </c>
      <c r="R28" s="1051"/>
      <c r="S28" s="1051"/>
      <c r="T28" s="1051"/>
      <c r="U28" s="1051"/>
      <c r="V28" s="1051">
        <v>29046</v>
      </c>
      <c r="W28" s="1051"/>
      <c r="X28" s="1051"/>
      <c r="Y28" s="1051"/>
      <c r="Z28" s="1051"/>
      <c r="AA28" s="1051">
        <v>22</v>
      </c>
      <c r="AB28" s="1051"/>
      <c r="AC28" s="1051"/>
      <c r="AD28" s="1051"/>
      <c r="AE28" s="1052"/>
      <c r="AF28" s="1053">
        <v>22</v>
      </c>
      <c r="AG28" s="1051"/>
      <c r="AH28" s="1051"/>
      <c r="AI28" s="1051"/>
      <c r="AJ28" s="1054"/>
      <c r="AK28" s="1042">
        <v>3153</v>
      </c>
      <c r="AL28" s="1043"/>
      <c r="AM28" s="1043"/>
      <c r="AN28" s="1043"/>
      <c r="AO28" s="1043"/>
      <c r="AP28" s="1043" t="s">
        <v>598</v>
      </c>
      <c r="AQ28" s="1043"/>
      <c r="AR28" s="1043"/>
      <c r="AS28" s="1043"/>
      <c r="AT28" s="1043"/>
      <c r="AU28" s="1043" t="s">
        <v>598</v>
      </c>
      <c r="AV28" s="1043"/>
      <c r="AW28" s="1043"/>
      <c r="AX28" s="1043"/>
      <c r="AY28" s="1043"/>
      <c r="AZ28" s="1044"/>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c r="A29" s="242">
        <v>2</v>
      </c>
      <c r="B29" s="1030" t="s">
        <v>414</v>
      </c>
      <c r="C29" s="1031"/>
      <c r="D29" s="1031"/>
      <c r="E29" s="1031"/>
      <c r="F29" s="1031"/>
      <c r="G29" s="1031"/>
      <c r="H29" s="1031"/>
      <c r="I29" s="1031"/>
      <c r="J29" s="1031"/>
      <c r="K29" s="1031"/>
      <c r="L29" s="1031"/>
      <c r="M29" s="1031"/>
      <c r="N29" s="1031"/>
      <c r="O29" s="1031"/>
      <c r="P29" s="1032"/>
      <c r="Q29" s="1038">
        <v>24528</v>
      </c>
      <c r="R29" s="1039"/>
      <c r="S29" s="1039"/>
      <c r="T29" s="1039"/>
      <c r="U29" s="1039"/>
      <c r="V29" s="1039">
        <v>24188</v>
      </c>
      <c r="W29" s="1039"/>
      <c r="X29" s="1039"/>
      <c r="Y29" s="1039"/>
      <c r="Z29" s="1039"/>
      <c r="AA29" s="1039">
        <v>340</v>
      </c>
      <c r="AB29" s="1039"/>
      <c r="AC29" s="1039"/>
      <c r="AD29" s="1039"/>
      <c r="AE29" s="1040"/>
      <c r="AF29" s="1035">
        <v>340</v>
      </c>
      <c r="AG29" s="1036"/>
      <c r="AH29" s="1036"/>
      <c r="AI29" s="1036"/>
      <c r="AJ29" s="1037"/>
      <c r="AK29" s="980">
        <v>3895</v>
      </c>
      <c r="AL29" s="971"/>
      <c r="AM29" s="971"/>
      <c r="AN29" s="971"/>
      <c r="AO29" s="971"/>
      <c r="AP29" s="971" t="s">
        <v>598</v>
      </c>
      <c r="AQ29" s="971"/>
      <c r="AR29" s="971"/>
      <c r="AS29" s="971"/>
      <c r="AT29" s="971"/>
      <c r="AU29" s="971" t="s">
        <v>598</v>
      </c>
      <c r="AV29" s="971"/>
      <c r="AW29" s="971"/>
      <c r="AX29" s="971"/>
      <c r="AY29" s="971"/>
      <c r="AZ29" s="1041"/>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c r="A30" s="242">
        <v>3</v>
      </c>
      <c r="B30" s="1030" t="s">
        <v>415</v>
      </c>
      <c r="C30" s="1031"/>
      <c r="D30" s="1031"/>
      <c r="E30" s="1031"/>
      <c r="F30" s="1031"/>
      <c r="G30" s="1031"/>
      <c r="H30" s="1031"/>
      <c r="I30" s="1031"/>
      <c r="J30" s="1031"/>
      <c r="K30" s="1031"/>
      <c r="L30" s="1031"/>
      <c r="M30" s="1031"/>
      <c r="N30" s="1031"/>
      <c r="O30" s="1031"/>
      <c r="P30" s="1032"/>
      <c r="Q30" s="1038">
        <v>4447</v>
      </c>
      <c r="R30" s="1039"/>
      <c r="S30" s="1039"/>
      <c r="T30" s="1039"/>
      <c r="U30" s="1039"/>
      <c r="V30" s="1039">
        <v>4436</v>
      </c>
      <c r="W30" s="1039"/>
      <c r="X30" s="1039"/>
      <c r="Y30" s="1039"/>
      <c r="Z30" s="1039"/>
      <c r="AA30" s="1039">
        <v>11</v>
      </c>
      <c r="AB30" s="1039"/>
      <c r="AC30" s="1039"/>
      <c r="AD30" s="1039"/>
      <c r="AE30" s="1040"/>
      <c r="AF30" s="1035">
        <v>11</v>
      </c>
      <c r="AG30" s="1036"/>
      <c r="AH30" s="1036"/>
      <c r="AI30" s="1036"/>
      <c r="AJ30" s="1037"/>
      <c r="AK30" s="980">
        <v>837</v>
      </c>
      <c r="AL30" s="971"/>
      <c r="AM30" s="971"/>
      <c r="AN30" s="971"/>
      <c r="AO30" s="971"/>
      <c r="AP30" s="971" t="s">
        <v>598</v>
      </c>
      <c r="AQ30" s="971"/>
      <c r="AR30" s="971"/>
      <c r="AS30" s="971"/>
      <c r="AT30" s="971"/>
      <c r="AU30" s="971" t="s">
        <v>598</v>
      </c>
      <c r="AV30" s="971"/>
      <c r="AW30" s="971"/>
      <c r="AX30" s="971"/>
      <c r="AY30" s="971"/>
      <c r="AZ30" s="1041"/>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c r="A31" s="242">
        <v>4</v>
      </c>
      <c r="B31" s="1030" t="s">
        <v>416</v>
      </c>
      <c r="C31" s="1031"/>
      <c r="D31" s="1031"/>
      <c r="E31" s="1031"/>
      <c r="F31" s="1031"/>
      <c r="G31" s="1031"/>
      <c r="H31" s="1031"/>
      <c r="I31" s="1031"/>
      <c r="J31" s="1031"/>
      <c r="K31" s="1031"/>
      <c r="L31" s="1031"/>
      <c r="M31" s="1031"/>
      <c r="N31" s="1031"/>
      <c r="O31" s="1031"/>
      <c r="P31" s="1032"/>
      <c r="Q31" s="1038">
        <v>5881</v>
      </c>
      <c r="R31" s="1039"/>
      <c r="S31" s="1039"/>
      <c r="T31" s="1039"/>
      <c r="U31" s="1039"/>
      <c r="V31" s="1039">
        <v>5418</v>
      </c>
      <c r="W31" s="1039"/>
      <c r="X31" s="1039"/>
      <c r="Y31" s="1039"/>
      <c r="Z31" s="1039"/>
      <c r="AA31" s="1039">
        <v>463</v>
      </c>
      <c r="AB31" s="1039"/>
      <c r="AC31" s="1039"/>
      <c r="AD31" s="1039"/>
      <c r="AE31" s="1040"/>
      <c r="AF31" s="1035">
        <v>4500</v>
      </c>
      <c r="AG31" s="1036"/>
      <c r="AH31" s="1036"/>
      <c r="AI31" s="1036"/>
      <c r="AJ31" s="1037"/>
      <c r="AK31" s="980">
        <v>102</v>
      </c>
      <c r="AL31" s="971"/>
      <c r="AM31" s="971"/>
      <c r="AN31" s="971"/>
      <c r="AO31" s="971"/>
      <c r="AP31" s="971">
        <v>6689</v>
      </c>
      <c r="AQ31" s="971"/>
      <c r="AR31" s="971"/>
      <c r="AS31" s="971"/>
      <c r="AT31" s="971"/>
      <c r="AU31" s="971">
        <v>60</v>
      </c>
      <c r="AV31" s="971"/>
      <c r="AW31" s="971"/>
      <c r="AX31" s="971"/>
      <c r="AY31" s="971"/>
      <c r="AZ31" s="1041" t="s">
        <v>598</v>
      </c>
      <c r="BA31" s="1041"/>
      <c r="BB31" s="1041"/>
      <c r="BC31" s="1041"/>
      <c r="BD31" s="1041"/>
      <c r="BE31" s="972" t="s">
        <v>417</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c r="A32" s="242">
        <v>5</v>
      </c>
      <c r="B32" s="1030" t="s">
        <v>418</v>
      </c>
      <c r="C32" s="1031"/>
      <c r="D32" s="1031"/>
      <c r="E32" s="1031"/>
      <c r="F32" s="1031"/>
      <c r="G32" s="1031"/>
      <c r="H32" s="1031"/>
      <c r="I32" s="1031"/>
      <c r="J32" s="1031"/>
      <c r="K32" s="1031"/>
      <c r="L32" s="1031"/>
      <c r="M32" s="1031"/>
      <c r="N32" s="1031"/>
      <c r="O32" s="1031"/>
      <c r="P32" s="1032"/>
      <c r="Q32" s="1038">
        <v>8444</v>
      </c>
      <c r="R32" s="1039"/>
      <c r="S32" s="1039"/>
      <c r="T32" s="1039"/>
      <c r="U32" s="1039"/>
      <c r="V32" s="1039">
        <v>7671</v>
      </c>
      <c r="W32" s="1039"/>
      <c r="X32" s="1039"/>
      <c r="Y32" s="1039"/>
      <c r="Z32" s="1039"/>
      <c r="AA32" s="1039">
        <v>773</v>
      </c>
      <c r="AB32" s="1039"/>
      <c r="AC32" s="1039"/>
      <c r="AD32" s="1039"/>
      <c r="AE32" s="1040"/>
      <c r="AF32" s="1035">
        <v>3685</v>
      </c>
      <c r="AG32" s="1036"/>
      <c r="AH32" s="1036"/>
      <c r="AI32" s="1036"/>
      <c r="AJ32" s="1037"/>
      <c r="AK32" s="980">
        <v>2422</v>
      </c>
      <c r="AL32" s="971"/>
      <c r="AM32" s="971"/>
      <c r="AN32" s="971"/>
      <c r="AO32" s="971"/>
      <c r="AP32" s="971">
        <v>34515</v>
      </c>
      <c r="AQ32" s="971"/>
      <c r="AR32" s="971"/>
      <c r="AS32" s="971"/>
      <c r="AT32" s="971"/>
      <c r="AU32" s="971">
        <v>13978</v>
      </c>
      <c r="AV32" s="971"/>
      <c r="AW32" s="971"/>
      <c r="AX32" s="971"/>
      <c r="AY32" s="971"/>
      <c r="AZ32" s="1041" t="s">
        <v>598</v>
      </c>
      <c r="BA32" s="1041"/>
      <c r="BB32" s="1041"/>
      <c r="BC32" s="1041"/>
      <c r="BD32" s="1041"/>
      <c r="BE32" s="972" t="s">
        <v>417</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c r="A33" s="242">
        <v>6</v>
      </c>
      <c r="B33" s="1030" t="s">
        <v>419</v>
      </c>
      <c r="C33" s="1031"/>
      <c r="D33" s="1031"/>
      <c r="E33" s="1031"/>
      <c r="F33" s="1031"/>
      <c r="G33" s="1031"/>
      <c r="H33" s="1031"/>
      <c r="I33" s="1031"/>
      <c r="J33" s="1031"/>
      <c r="K33" s="1031"/>
      <c r="L33" s="1031"/>
      <c r="M33" s="1031"/>
      <c r="N33" s="1031"/>
      <c r="O33" s="1031"/>
      <c r="P33" s="1032"/>
      <c r="Q33" s="1038">
        <v>39</v>
      </c>
      <c r="R33" s="1039"/>
      <c r="S33" s="1039"/>
      <c r="T33" s="1039"/>
      <c r="U33" s="1039"/>
      <c r="V33" s="1039">
        <v>39</v>
      </c>
      <c r="W33" s="1039"/>
      <c r="X33" s="1039"/>
      <c r="Y33" s="1039"/>
      <c r="Z33" s="1039"/>
      <c r="AA33" s="1039" t="s">
        <v>598</v>
      </c>
      <c r="AB33" s="1039"/>
      <c r="AC33" s="1039"/>
      <c r="AD33" s="1039"/>
      <c r="AE33" s="1040"/>
      <c r="AF33" s="1035" t="s">
        <v>420</v>
      </c>
      <c r="AG33" s="1036"/>
      <c r="AH33" s="1036"/>
      <c r="AI33" s="1036"/>
      <c r="AJ33" s="1037"/>
      <c r="AK33" s="980">
        <v>17</v>
      </c>
      <c r="AL33" s="971"/>
      <c r="AM33" s="971"/>
      <c r="AN33" s="971"/>
      <c r="AO33" s="971"/>
      <c r="AP33" s="971">
        <v>278</v>
      </c>
      <c r="AQ33" s="971"/>
      <c r="AR33" s="971"/>
      <c r="AS33" s="971"/>
      <c r="AT33" s="971"/>
      <c r="AU33" s="971">
        <v>126</v>
      </c>
      <c r="AV33" s="971"/>
      <c r="AW33" s="971"/>
      <c r="AX33" s="971"/>
      <c r="AY33" s="971"/>
      <c r="AZ33" s="1041" t="s">
        <v>598</v>
      </c>
      <c r="BA33" s="1041"/>
      <c r="BB33" s="1041"/>
      <c r="BC33" s="1041"/>
      <c r="BD33" s="1041"/>
      <c r="BE33" s="972" t="s">
        <v>421</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422</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c r="A63" s="240" t="s">
        <v>400</v>
      </c>
      <c r="B63" s="937" t="s">
        <v>423</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8558</v>
      </c>
      <c r="AG63" s="959"/>
      <c r="AH63" s="959"/>
      <c r="AI63" s="959"/>
      <c r="AJ63" s="1022"/>
      <c r="AK63" s="1023"/>
      <c r="AL63" s="963"/>
      <c r="AM63" s="963"/>
      <c r="AN63" s="963"/>
      <c r="AO63" s="963"/>
      <c r="AP63" s="959">
        <v>41482</v>
      </c>
      <c r="AQ63" s="959"/>
      <c r="AR63" s="959"/>
      <c r="AS63" s="959"/>
      <c r="AT63" s="959"/>
      <c r="AU63" s="959">
        <v>14165</v>
      </c>
      <c r="AV63" s="959"/>
      <c r="AW63" s="959"/>
      <c r="AX63" s="959"/>
      <c r="AY63" s="959"/>
      <c r="AZ63" s="1017"/>
      <c r="BA63" s="1017"/>
      <c r="BB63" s="1017"/>
      <c r="BC63" s="1017"/>
      <c r="BD63" s="1017"/>
      <c r="BE63" s="960"/>
      <c r="BF63" s="960"/>
      <c r="BG63" s="960"/>
      <c r="BH63" s="960"/>
      <c r="BI63" s="961"/>
      <c r="BJ63" s="1018" t="s">
        <v>424</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c r="A65" s="232" t="s">
        <v>425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c r="A66" s="995" t="s">
        <v>426</v>
      </c>
      <c r="B66" s="996"/>
      <c r="C66" s="996"/>
      <c r="D66" s="996"/>
      <c r="E66" s="996"/>
      <c r="F66" s="996"/>
      <c r="G66" s="996"/>
      <c r="H66" s="996"/>
      <c r="I66" s="996"/>
      <c r="J66" s="996"/>
      <c r="K66" s="996"/>
      <c r="L66" s="996"/>
      <c r="M66" s="996"/>
      <c r="N66" s="996"/>
      <c r="O66" s="996"/>
      <c r="P66" s="997"/>
      <c r="Q66" s="1001" t="s">
        <v>427</v>
      </c>
      <c r="R66" s="1002"/>
      <c r="S66" s="1002"/>
      <c r="T66" s="1002"/>
      <c r="U66" s="1003"/>
      <c r="V66" s="1001" t="s">
        <v>428</v>
      </c>
      <c r="W66" s="1002"/>
      <c r="X66" s="1002"/>
      <c r="Y66" s="1002"/>
      <c r="Z66" s="1003"/>
      <c r="AA66" s="1001" t="s">
        <v>429</v>
      </c>
      <c r="AB66" s="1002"/>
      <c r="AC66" s="1002"/>
      <c r="AD66" s="1002"/>
      <c r="AE66" s="1003"/>
      <c r="AF66" s="1007" t="s">
        <v>430</v>
      </c>
      <c r="AG66" s="1008"/>
      <c r="AH66" s="1008"/>
      <c r="AI66" s="1008"/>
      <c r="AJ66" s="1009"/>
      <c r="AK66" s="1001" t="s">
        <v>431</v>
      </c>
      <c r="AL66" s="996"/>
      <c r="AM66" s="996"/>
      <c r="AN66" s="996"/>
      <c r="AO66" s="997"/>
      <c r="AP66" s="1001" t="s">
        <v>432</v>
      </c>
      <c r="AQ66" s="1002"/>
      <c r="AR66" s="1002"/>
      <c r="AS66" s="1002"/>
      <c r="AT66" s="1003"/>
      <c r="AU66" s="1001" t="s">
        <v>433</v>
      </c>
      <c r="AV66" s="1002"/>
      <c r="AW66" s="1002"/>
      <c r="AX66" s="1002"/>
      <c r="AY66" s="1003"/>
      <c r="AZ66" s="1001" t="s">
        <v>379</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c r="A68" s="236">
        <v>1</v>
      </c>
      <c r="B68" s="985" t="s">
        <v>608</v>
      </c>
      <c r="C68" s="986"/>
      <c r="D68" s="986"/>
      <c r="E68" s="986"/>
      <c r="F68" s="986"/>
      <c r="G68" s="986"/>
      <c r="H68" s="986"/>
      <c r="I68" s="986"/>
      <c r="J68" s="986"/>
      <c r="K68" s="986"/>
      <c r="L68" s="986"/>
      <c r="M68" s="986"/>
      <c r="N68" s="986"/>
      <c r="O68" s="986"/>
      <c r="P68" s="987"/>
      <c r="Q68" s="988">
        <v>561</v>
      </c>
      <c r="R68" s="982"/>
      <c r="S68" s="982"/>
      <c r="T68" s="982"/>
      <c r="U68" s="982"/>
      <c r="V68" s="982">
        <v>328</v>
      </c>
      <c r="W68" s="982"/>
      <c r="X68" s="982"/>
      <c r="Y68" s="982"/>
      <c r="Z68" s="982"/>
      <c r="AA68" s="982">
        <v>232</v>
      </c>
      <c r="AB68" s="982"/>
      <c r="AC68" s="982"/>
      <c r="AD68" s="982"/>
      <c r="AE68" s="982"/>
      <c r="AF68" s="982">
        <v>23</v>
      </c>
      <c r="AG68" s="982"/>
      <c r="AH68" s="982"/>
      <c r="AI68" s="982"/>
      <c r="AJ68" s="982"/>
      <c r="AK68" s="982">
        <v>0</v>
      </c>
      <c r="AL68" s="982"/>
      <c r="AM68" s="982"/>
      <c r="AN68" s="982"/>
      <c r="AO68" s="982"/>
      <c r="AP68" s="982" t="s">
        <v>610</v>
      </c>
      <c r="AQ68" s="982"/>
      <c r="AR68" s="982"/>
      <c r="AS68" s="982"/>
      <c r="AT68" s="982"/>
      <c r="AU68" s="982"/>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c r="A69" s="238">
        <v>2</v>
      </c>
      <c r="B69" s="974" t="s">
        <v>609</v>
      </c>
      <c r="C69" s="975"/>
      <c r="D69" s="975"/>
      <c r="E69" s="975"/>
      <c r="F69" s="975"/>
      <c r="G69" s="975"/>
      <c r="H69" s="975"/>
      <c r="I69" s="975"/>
      <c r="J69" s="975"/>
      <c r="K69" s="975"/>
      <c r="L69" s="975"/>
      <c r="M69" s="975"/>
      <c r="N69" s="975"/>
      <c r="O69" s="975"/>
      <c r="P69" s="976"/>
      <c r="Q69" s="977">
        <v>843822</v>
      </c>
      <c r="R69" s="971"/>
      <c r="S69" s="971"/>
      <c r="T69" s="971"/>
      <c r="U69" s="971"/>
      <c r="V69" s="971">
        <v>825694</v>
      </c>
      <c r="W69" s="971"/>
      <c r="X69" s="971"/>
      <c r="Y69" s="971"/>
      <c r="Z69" s="971"/>
      <c r="AA69" s="971">
        <v>18128</v>
      </c>
      <c r="AB69" s="971"/>
      <c r="AC69" s="971"/>
      <c r="AD69" s="971"/>
      <c r="AE69" s="971"/>
      <c r="AF69" s="971">
        <v>18128</v>
      </c>
      <c r="AG69" s="971"/>
      <c r="AH69" s="971"/>
      <c r="AI69" s="971"/>
      <c r="AJ69" s="971"/>
      <c r="AK69" s="971">
        <v>9864</v>
      </c>
      <c r="AL69" s="971"/>
      <c r="AM69" s="971"/>
      <c r="AN69" s="971"/>
      <c r="AO69" s="971"/>
      <c r="AP69" s="971" t="s">
        <v>610</v>
      </c>
      <c r="AQ69" s="971"/>
      <c r="AR69" s="971"/>
      <c r="AS69" s="971"/>
      <c r="AT69" s="971"/>
      <c r="AU69" s="971"/>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c r="A70" s="238">
        <v>3</v>
      </c>
      <c r="B70" s="974"/>
      <c r="C70" s="975"/>
      <c r="D70" s="975"/>
      <c r="E70" s="975"/>
      <c r="F70" s="975"/>
      <c r="G70" s="975"/>
      <c r="H70" s="975"/>
      <c r="I70" s="975"/>
      <c r="J70" s="975"/>
      <c r="K70" s="975"/>
      <c r="L70" s="975"/>
      <c r="M70" s="975"/>
      <c r="N70" s="975"/>
      <c r="O70" s="975"/>
      <c r="P70" s="976"/>
      <c r="Q70" s="977"/>
      <c r="R70" s="971"/>
      <c r="S70" s="971"/>
      <c r="T70" s="971"/>
      <c r="U70" s="971"/>
      <c r="V70" s="971"/>
      <c r="W70" s="971"/>
      <c r="X70" s="971"/>
      <c r="Y70" s="971"/>
      <c r="Z70" s="971"/>
      <c r="AA70" s="971"/>
      <c r="AB70" s="971"/>
      <c r="AC70" s="971"/>
      <c r="AD70" s="971"/>
      <c r="AE70" s="971"/>
      <c r="AF70" s="971"/>
      <c r="AG70" s="971"/>
      <c r="AH70" s="971"/>
      <c r="AI70" s="971"/>
      <c r="AJ70" s="971"/>
      <c r="AK70" s="971"/>
      <c r="AL70" s="971"/>
      <c r="AM70" s="971"/>
      <c r="AN70" s="971"/>
      <c r="AO70" s="971"/>
      <c r="AP70" s="971"/>
      <c r="AQ70" s="971"/>
      <c r="AR70" s="971"/>
      <c r="AS70" s="971"/>
      <c r="AT70" s="971"/>
      <c r="AU70" s="971"/>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c r="A71" s="238">
        <v>4</v>
      </c>
      <c r="B71" s="974"/>
      <c r="C71" s="975"/>
      <c r="D71" s="975"/>
      <c r="E71" s="975"/>
      <c r="F71" s="975"/>
      <c r="G71" s="975"/>
      <c r="H71" s="975"/>
      <c r="I71" s="975"/>
      <c r="J71" s="975"/>
      <c r="K71" s="975"/>
      <c r="L71" s="975"/>
      <c r="M71" s="975"/>
      <c r="N71" s="975"/>
      <c r="O71" s="975"/>
      <c r="P71" s="976"/>
      <c r="Q71" s="977"/>
      <c r="R71" s="971"/>
      <c r="S71" s="971"/>
      <c r="T71" s="971"/>
      <c r="U71" s="971"/>
      <c r="V71" s="971"/>
      <c r="W71" s="971"/>
      <c r="X71" s="971"/>
      <c r="Y71" s="971"/>
      <c r="Z71" s="971"/>
      <c r="AA71" s="971"/>
      <c r="AB71" s="971"/>
      <c r="AC71" s="971"/>
      <c r="AD71" s="971"/>
      <c r="AE71" s="971"/>
      <c r="AF71" s="971"/>
      <c r="AG71" s="971"/>
      <c r="AH71" s="971"/>
      <c r="AI71" s="971"/>
      <c r="AJ71" s="971"/>
      <c r="AK71" s="971"/>
      <c r="AL71" s="971"/>
      <c r="AM71" s="971"/>
      <c r="AN71" s="971"/>
      <c r="AO71" s="971"/>
      <c r="AP71" s="971"/>
      <c r="AQ71" s="971"/>
      <c r="AR71" s="971"/>
      <c r="AS71" s="971"/>
      <c r="AT71" s="971"/>
      <c r="AU71" s="971"/>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c r="A72" s="238">
        <v>5</v>
      </c>
      <c r="B72" s="974"/>
      <c r="C72" s="975"/>
      <c r="D72" s="975"/>
      <c r="E72" s="975"/>
      <c r="F72" s="975"/>
      <c r="G72" s="975"/>
      <c r="H72" s="975"/>
      <c r="I72" s="975"/>
      <c r="J72" s="975"/>
      <c r="K72" s="975"/>
      <c r="L72" s="975"/>
      <c r="M72" s="975"/>
      <c r="N72" s="975"/>
      <c r="O72" s="975"/>
      <c r="P72" s="976"/>
      <c r="Q72" s="977"/>
      <c r="R72" s="971"/>
      <c r="S72" s="971"/>
      <c r="T72" s="971"/>
      <c r="U72" s="971"/>
      <c r="V72" s="971"/>
      <c r="W72" s="971"/>
      <c r="X72" s="971"/>
      <c r="Y72" s="971"/>
      <c r="Z72" s="971"/>
      <c r="AA72" s="971"/>
      <c r="AB72" s="971"/>
      <c r="AC72" s="971"/>
      <c r="AD72" s="971"/>
      <c r="AE72" s="971"/>
      <c r="AF72" s="971"/>
      <c r="AG72" s="971"/>
      <c r="AH72" s="971"/>
      <c r="AI72" s="971"/>
      <c r="AJ72" s="971"/>
      <c r="AK72" s="971"/>
      <c r="AL72" s="971"/>
      <c r="AM72" s="971"/>
      <c r="AN72" s="971"/>
      <c r="AO72" s="971"/>
      <c r="AP72" s="971"/>
      <c r="AQ72" s="971"/>
      <c r="AR72" s="971"/>
      <c r="AS72" s="971"/>
      <c r="AT72" s="971"/>
      <c r="AU72" s="971"/>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c r="A73" s="238">
        <v>6</v>
      </c>
      <c r="B73" s="974"/>
      <c r="C73" s="975"/>
      <c r="D73" s="975"/>
      <c r="E73" s="975"/>
      <c r="F73" s="975"/>
      <c r="G73" s="975"/>
      <c r="H73" s="975"/>
      <c r="I73" s="975"/>
      <c r="J73" s="975"/>
      <c r="K73" s="975"/>
      <c r="L73" s="975"/>
      <c r="M73" s="975"/>
      <c r="N73" s="975"/>
      <c r="O73" s="975"/>
      <c r="P73" s="976"/>
      <c r="Q73" s="977"/>
      <c r="R73" s="971"/>
      <c r="S73" s="971"/>
      <c r="T73" s="971"/>
      <c r="U73" s="971"/>
      <c r="V73" s="971"/>
      <c r="W73" s="971"/>
      <c r="X73" s="971"/>
      <c r="Y73" s="971"/>
      <c r="Z73" s="971"/>
      <c r="AA73" s="971"/>
      <c r="AB73" s="971"/>
      <c r="AC73" s="971"/>
      <c r="AD73" s="971"/>
      <c r="AE73" s="971"/>
      <c r="AF73" s="971"/>
      <c r="AG73" s="971"/>
      <c r="AH73" s="971"/>
      <c r="AI73" s="971"/>
      <c r="AJ73" s="971"/>
      <c r="AK73" s="971"/>
      <c r="AL73" s="971"/>
      <c r="AM73" s="971"/>
      <c r="AN73" s="971"/>
      <c r="AO73" s="971"/>
      <c r="AP73" s="971"/>
      <c r="AQ73" s="971"/>
      <c r="AR73" s="971"/>
      <c r="AS73" s="971"/>
      <c r="AT73" s="971"/>
      <c r="AU73" s="971"/>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c r="A88" s="240" t="s">
        <v>400</v>
      </c>
      <c r="B88" s="937" t="s">
        <v>434</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18151</v>
      </c>
      <c r="AG88" s="959"/>
      <c r="AH88" s="959"/>
      <c r="AI88" s="959"/>
      <c r="AJ88" s="959"/>
      <c r="AK88" s="963"/>
      <c r="AL88" s="963"/>
      <c r="AM88" s="963"/>
      <c r="AN88" s="963"/>
      <c r="AO88" s="963"/>
      <c r="AP88" s="959" t="s">
        <v>610</v>
      </c>
      <c r="AQ88" s="959"/>
      <c r="AR88" s="959"/>
      <c r="AS88" s="959"/>
      <c r="AT88" s="959"/>
      <c r="AU88" s="959"/>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400</v>
      </c>
      <c r="BR102" s="937" t="s">
        <v>435</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5369</v>
      </c>
      <c r="CS102" s="953"/>
      <c r="CT102" s="953"/>
      <c r="CU102" s="953"/>
      <c r="CV102" s="954"/>
      <c r="CW102" s="952">
        <v>939</v>
      </c>
      <c r="CX102" s="953"/>
      <c r="CY102" s="953"/>
      <c r="CZ102" s="953"/>
      <c r="DA102" s="954"/>
      <c r="DB102" s="952">
        <v>2325</v>
      </c>
      <c r="DC102" s="953"/>
      <c r="DD102" s="953"/>
      <c r="DE102" s="953"/>
      <c r="DF102" s="954"/>
      <c r="DG102" s="952" t="s">
        <v>598</v>
      </c>
      <c r="DH102" s="953"/>
      <c r="DI102" s="953"/>
      <c r="DJ102" s="953"/>
      <c r="DK102" s="954"/>
      <c r="DL102" s="952" t="s">
        <v>598</v>
      </c>
      <c r="DM102" s="953"/>
      <c r="DN102" s="953"/>
      <c r="DO102" s="953"/>
      <c r="DP102" s="954"/>
      <c r="DQ102" s="952" t="s">
        <v>598</v>
      </c>
      <c r="DR102" s="953"/>
      <c r="DS102" s="953"/>
      <c r="DT102" s="953"/>
      <c r="DU102" s="954"/>
      <c r="DV102" s="937"/>
      <c r="DW102" s="938"/>
      <c r="DX102" s="938"/>
      <c r="DY102" s="938"/>
      <c r="DZ102" s="939"/>
      <c r="EA102" s="230"/>
    </row>
    <row r="103" spans="1:131" ht="26.25" customHeight="1">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436</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437</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c r="A107" s="249" t="s">
        <v>438</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439</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c r="A108" s="942" t="s">
        <v>440</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441</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c r="A109" s="895" t="s">
        <v>442</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443</v>
      </c>
      <c r="AB109" s="896"/>
      <c r="AC109" s="896"/>
      <c r="AD109" s="896"/>
      <c r="AE109" s="897"/>
      <c r="AF109" s="898" t="s">
        <v>444</v>
      </c>
      <c r="AG109" s="896"/>
      <c r="AH109" s="896"/>
      <c r="AI109" s="896"/>
      <c r="AJ109" s="897"/>
      <c r="AK109" s="898" t="s">
        <v>309</v>
      </c>
      <c r="AL109" s="896"/>
      <c r="AM109" s="896"/>
      <c r="AN109" s="896"/>
      <c r="AO109" s="897"/>
      <c r="AP109" s="898" t="s">
        <v>445</v>
      </c>
      <c r="AQ109" s="896"/>
      <c r="AR109" s="896"/>
      <c r="AS109" s="896"/>
      <c r="AT109" s="929"/>
      <c r="AU109" s="895" t="s">
        <v>442</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443</v>
      </c>
      <c r="BR109" s="896"/>
      <c r="BS109" s="896"/>
      <c r="BT109" s="896"/>
      <c r="BU109" s="897"/>
      <c r="BV109" s="898" t="s">
        <v>444</v>
      </c>
      <c r="BW109" s="896"/>
      <c r="BX109" s="896"/>
      <c r="BY109" s="896"/>
      <c r="BZ109" s="897"/>
      <c r="CA109" s="898" t="s">
        <v>309</v>
      </c>
      <c r="CB109" s="896"/>
      <c r="CC109" s="896"/>
      <c r="CD109" s="896"/>
      <c r="CE109" s="897"/>
      <c r="CF109" s="936" t="s">
        <v>445</v>
      </c>
      <c r="CG109" s="936"/>
      <c r="CH109" s="936"/>
      <c r="CI109" s="936"/>
      <c r="CJ109" s="936"/>
      <c r="CK109" s="898" t="s">
        <v>446</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443</v>
      </c>
      <c r="DH109" s="896"/>
      <c r="DI109" s="896"/>
      <c r="DJ109" s="896"/>
      <c r="DK109" s="897"/>
      <c r="DL109" s="898" t="s">
        <v>444</v>
      </c>
      <c r="DM109" s="896"/>
      <c r="DN109" s="896"/>
      <c r="DO109" s="896"/>
      <c r="DP109" s="897"/>
      <c r="DQ109" s="898" t="s">
        <v>309</v>
      </c>
      <c r="DR109" s="896"/>
      <c r="DS109" s="896"/>
      <c r="DT109" s="896"/>
      <c r="DU109" s="897"/>
      <c r="DV109" s="898" t="s">
        <v>445</v>
      </c>
      <c r="DW109" s="896"/>
      <c r="DX109" s="896"/>
      <c r="DY109" s="896"/>
      <c r="DZ109" s="929"/>
    </row>
    <row r="110" spans="1:131" s="230" customFormat="1" ht="26.25" customHeight="1">
      <c r="A110" s="807" t="s">
        <v>447</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11508153</v>
      </c>
      <c r="AB110" s="889"/>
      <c r="AC110" s="889"/>
      <c r="AD110" s="889"/>
      <c r="AE110" s="890"/>
      <c r="AF110" s="891">
        <v>11668152</v>
      </c>
      <c r="AG110" s="889"/>
      <c r="AH110" s="889"/>
      <c r="AI110" s="889"/>
      <c r="AJ110" s="890"/>
      <c r="AK110" s="891">
        <v>12227621</v>
      </c>
      <c r="AL110" s="889"/>
      <c r="AM110" s="889"/>
      <c r="AN110" s="889"/>
      <c r="AO110" s="890"/>
      <c r="AP110" s="892">
        <v>20.9</v>
      </c>
      <c r="AQ110" s="893"/>
      <c r="AR110" s="893"/>
      <c r="AS110" s="893"/>
      <c r="AT110" s="894"/>
      <c r="AU110" s="930" t="s">
        <v>75</v>
      </c>
      <c r="AV110" s="931"/>
      <c r="AW110" s="931"/>
      <c r="AX110" s="931"/>
      <c r="AY110" s="931"/>
      <c r="AZ110" s="860" t="s">
        <v>448</v>
      </c>
      <c r="BA110" s="808"/>
      <c r="BB110" s="808"/>
      <c r="BC110" s="808"/>
      <c r="BD110" s="808"/>
      <c r="BE110" s="808"/>
      <c r="BF110" s="808"/>
      <c r="BG110" s="808"/>
      <c r="BH110" s="808"/>
      <c r="BI110" s="808"/>
      <c r="BJ110" s="808"/>
      <c r="BK110" s="808"/>
      <c r="BL110" s="808"/>
      <c r="BM110" s="808"/>
      <c r="BN110" s="808"/>
      <c r="BO110" s="808"/>
      <c r="BP110" s="809"/>
      <c r="BQ110" s="861">
        <v>122422788</v>
      </c>
      <c r="BR110" s="842"/>
      <c r="BS110" s="842"/>
      <c r="BT110" s="842"/>
      <c r="BU110" s="842"/>
      <c r="BV110" s="842">
        <v>120152239</v>
      </c>
      <c r="BW110" s="842"/>
      <c r="BX110" s="842"/>
      <c r="BY110" s="842"/>
      <c r="BZ110" s="842"/>
      <c r="CA110" s="842">
        <v>116470279</v>
      </c>
      <c r="CB110" s="842"/>
      <c r="CC110" s="842"/>
      <c r="CD110" s="842"/>
      <c r="CE110" s="842"/>
      <c r="CF110" s="866">
        <v>199.4</v>
      </c>
      <c r="CG110" s="867"/>
      <c r="CH110" s="867"/>
      <c r="CI110" s="867"/>
      <c r="CJ110" s="867"/>
      <c r="CK110" s="926" t="s">
        <v>449</v>
      </c>
      <c r="CL110" s="819"/>
      <c r="CM110" s="860" t="s">
        <v>450</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451</v>
      </c>
      <c r="DH110" s="842"/>
      <c r="DI110" s="842"/>
      <c r="DJ110" s="842"/>
      <c r="DK110" s="842"/>
      <c r="DL110" s="842" t="s">
        <v>452</v>
      </c>
      <c r="DM110" s="842"/>
      <c r="DN110" s="842"/>
      <c r="DO110" s="842"/>
      <c r="DP110" s="842"/>
      <c r="DQ110" s="842" t="s">
        <v>453</v>
      </c>
      <c r="DR110" s="842"/>
      <c r="DS110" s="842"/>
      <c r="DT110" s="842"/>
      <c r="DU110" s="842"/>
      <c r="DV110" s="843" t="s">
        <v>452</v>
      </c>
      <c r="DW110" s="843"/>
      <c r="DX110" s="843"/>
      <c r="DY110" s="843"/>
      <c r="DZ110" s="844"/>
    </row>
    <row r="111" spans="1:131" s="230" customFormat="1" ht="26.25" customHeight="1">
      <c r="A111" s="774" t="s">
        <v>454</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455</v>
      </c>
      <c r="AB111" s="919"/>
      <c r="AC111" s="919"/>
      <c r="AD111" s="919"/>
      <c r="AE111" s="920"/>
      <c r="AF111" s="921" t="s">
        <v>183</v>
      </c>
      <c r="AG111" s="919"/>
      <c r="AH111" s="919"/>
      <c r="AI111" s="919"/>
      <c r="AJ111" s="920"/>
      <c r="AK111" s="921" t="s">
        <v>183</v>
      </c>
      <c r="AL111" s="919"/>
      <c r="AM111" s="919"/>
      <c r="AN111" s="919"/>
      <c r="AO111" s="920"/>
      <c r="AP111" s="922" t="s">
        <v>183</v>
      </c>
      <c r="AQ111" s="923"/>
      <c r="AR111" s="923"/>
      <c r="AS111" s="923"/>
      <c r="AT111" s="924"/>
      <c r="AU111" s="932"/>
      <c r="AV111" s="933"/>
      <c r="AW111" s="933"/>
      <c r="AX111" s="933"/>
      <c r="AY111" s="933"/>
      <c r="AZ111" s="815" t="s">
        <v>456</v>
      </c>
      <c r="BA111" s="752"/>
      <c r="BB111" s="752"/>
      <c r="BC111" s="752"/>
      <c r="BD111" s="752"/>
      <c r="BE111" s="752"/>
      <c r="BF111" s="752"/>
      <c r="BG111" s="752"/>
      <c r="BH111" s="752"/>
      <c r="BI111" s="752"/>
      <c r="BJ111" s="752"/>
      <c r="BK111" s="752"/>
      <c r="BL111" s="752"/>
      <c r="BM111" s="752"/>
      <c r="BN111" s="752"/>
      <c r="BO111" s="752"/>
      <c r="BP111" s="753"/>
      <c r="BQ111" s="816" t="s">
        <v>452</v>
      </c>
      <c r="BR111" s="817"/>
      <c r="BS111" s="817"/>
      <c r="BT111" s="817"/>
      <c r="BU111" s="817"/>
      <c r="BV111" s="817" t="s">
        <v>183</v>
      </c>
      <c r="BW111" s="817"/>
      <c r="BX111" s="817"/>
      <c r="BY111" s="817"/>
      <c r="BZ111" s="817"/>
      <c r="CA111" s="817" t="s">
        <v>452</v>
      </c>
      <c r="CB111" s="817"/>
      <c r="CC111" s="817"/>
      <c r="CD111" s="817"/>
      <c r="CE111" s="817"/>
      <c r="CF111" s="875" t="s">
        <v>452</v>
      </c>
      <c r="CG111" s="876"/>
      <c r="CH111" s="876"/>
      <c r="CI111" s="876"/>
      <c r="CJ111" s="876"/>
      <c r="CK111" s="927"/>
      <c r="CL111" s="821"/>
      <c r="CM111" s="815" t="s">
        <v>457</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458</v>
      </c>
      <c r="DH111" s="817"/>
      <c r="DI111" s="817"/>
      <c r="DJ111" s="817"/>
      <c r="DK111" s="817"/>
      <c r="DL111" s="817" t="s">
        <v>183</v>
      </c>
      <c r="DM111" s="817"/>
      <c r="DN111" s="817"/>
      <c r="DO111" s="817"/>
      <c r="DP111" s="817"/>
      <c r="DQ111" s="817" t="s">
        <v>451</v>
      </c>
      <c r="DR111" s="817"/>
      <c r="DS111" s="817"/>
      <c r="DT111" s="817"/>
      <c r="DU111" s="817"/>
      <c r="DV111" s="794" t="s">
        <v>183</v>
      </c>
      <c r="DW111" s="794"/>
      <c r="DX111" s="794"/>
      <c r="DY111" s="794"/>
      <c r="DZ111" s="795"/>
    </row>
    <row r="112" spans="1:131" s="230" customFormat="1" ht="26.25" customHeight="1">
      <c r="A112" s="912" t="s">
        <v>459</v>
      </c>
      <c r="B112" s="913"/>
      <c r="C112" s="752" t="s">
        <v>460</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458</v>
      </c>
      <c r="AB112" s="780"/>
      <c r="AC112" s="780"/>
      <c r="AD112" s="780"/>
      <c r="AE112" s="781"/>
      <c r="AF112" s="782" t="s">
        <v>452</v>
      </c>
      <c r="AG112" s="780"/>
      <c r="AH112" s="780"/>
      <c r="AI112" s="780"/>
      <c r="AJ112" s="781"/>
      <c r="AK112" s="782" t="s">
        <v>458</v>
      </c>
      <c r="AL112" s="780"/>
      <c r="AM112" s="780"/>
      <c r="AN112" s="780"/>
      <c r="AO112" s="781"/>
      <c r="AP112" s="824" t="s">
        <v>452</v>
      </c>
      <c r="AQ112" s="825"/>
      <c r="AR112" s="825"/>
      <c r="AS112" s="825"/>
      <c r="AT112" s="826"/>
      <c r="AU112" s="932"/>
      <c r="AV112" s="933"/>
      <c r="AW112" s="933"/>
      <c r="AX112" s="933"/>
      <c r="AY112" s="933"/>
      <c r="AZ112" s="815" t="s">
        <v>461</v>
      </c>
      <c r="BA112" s="752"/>
      <c r="BB112" s="752"/>
      <c r="BC112" s="752"/>
      <c r="BD112" s="752"/>
      <c r="BE112" s="752"/>
      <c r="BF112" s="752"/>
      <c r="BG112" s="752"/>
      <c r="BH112" s="752"/>
      <c r="BI112" s="752"/>
      <c r="BJ112" s="752"/>
      <c r="BK112" s="752"/>
      <c r="BL112" s="752"/>
      <c r="BM112" s="752"/>
      <c r="BN112" s="752"/>
      <c r="BO112" s="752"/>
      <c r="BP112" s="753"/>
      <c r="BQ112" s="816">
        <v>16919724</v>
      </c>
      <c r="BR112" s="817"/>
      <c r="BS112" s="817"/>
      <c r="BT112" s="817"/>
      <c r="BU112" s="817"/>
      <c r="BV112" s="817">
        <v>15376682</v>
      </c>
      <c r="BW112" s="817"/>
      <c r="BX112" s="817"/>
      <c r="BY112" s="817"/>
      <c r="BZ112" s="817"/>
      <c r="CA112" s="817">
        <v>14164951</v>
      </c>
      <c r="CB112" s="817"/>
      <c r="CC112" s="817"/>
      <c r="CD112" s="817"/>
      <c r="CE112" s="817"/>
      <c r="CF112" s="875">
        <v>24.3</v>
      </c>
      <c r="CG112" s="876"/>
      <c r="CH112" s="876"/>
      <c r="CI112" s="876"/>
      <c r="CJ112" s="876"/>
      <c r="CK112" s="927"/>
      <c r="CL112" s="821"/>
      <c r="CM112" s="815" t="s">
        <v>462</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183</v>
      </c>
      <c r="DH112" s="817"/>
      <c r="DI112" s="817"/>
      <c r="DJ112" s="817"/>
      <c r="DK112" s="817"/>
      <c r="DL112" s="817" t="s">
        <v>452</v>
      </c>
      <c r="DM112" s="817"/>
      <c r="DN112" s="817"/>
      <c r="DO112" s="817"/>
      <c r="DP112" s="817"/>
      <c r="DQ112" s="817" t="s">
        <v>451</v>
      </c>
      <c r="DR112" s="817"/>
      <c r="DS112" s="817"/>
      <c r="DT112" s="817"/>
      <c r="DU112" s="817"/>
      <c r="DV112" s="794" t="s">
        <v>452</v>
      </c>
      <c r="DW112" s="794"/>
      <c r="DX112" s="794"/>
      <c r="DY112" s="794"/>
      <c r="DZ112" s="795"/>
    </row>
    <row r="113" spans="1:130" s="230" customFormat="1" ht="26.25" customHeight="1">
      <c r="A113" s="914"/>
      <c r="B113" s="915"/>
      <c r="C113" s="752" t="s">
        <v>463</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1892440</v>
      </c>
      <c r="AB113" s="919"/>
      <c r="AC113" s="919"/>
      <c r="AD113" s="919"/>
      <c r="AE113" s="920"/>
      <c r="AF113" s="921">
        <v>1849667</v>
      </c>
      <c r="AG113" s="919"/>
      <c r="AH113" s="919"/>
      <c r="AI113" s="919"/>
      <c r="AJ113" s="920"/>
      <c r="AK113" s="921">
        <v>1752887</v>
      </c>
      <c r="AL113" s="919"/>
      <c r="AM113" s="919"/>
      <c r="AN113" s="919"/>
      <c r="AO113" s="920"/>
      <c r="AP113" s="922">
        <v>3</v>
      </c>
      <c r="AQ113" s="923"/>
      <c r="AR113" s="923"/>
      <c r="AS113" s="923"/>
      <c r="AT113" s="924"/>
      <c r="AU113" s="932"/>
      <c r="AV113" s="933"/>
      <c r="AW113" s="933"/>
      <c r="AX113" s="933"/>
      <c r="AY113" s="933"/>
      <c r="AZ113" s="815" t="s">
        <v>464</v>
      </c>
      <c r="BA113" s="752"/>
      <c r="BB113" s="752"/>
      <c r="BC113" s="752"/>
      <c r="BD113" s="752"/>
      <c r="BE113" s="752"/>
      <c r="BF113" s="752"/>
      <c r="BG113" s="752"/>
      <c r="BH113" s="752"/>
      <c r="BI113" s="752"/>
      <c r="BJ113" s="752"/>
      <c r="BK113" s="752"/>
      <c r="BL113" s="752"/>
      <c r="BM113" s="752"/>
      <c r="BN113" s="752"/>
      <c r="BO113" s="752"/>
      <c r="BP113" s="753"/>
      <c r="BQ113" s="816" t="s">
        <v>183</v>
      </c>
      <c r="BR113" s="817"/>
      <c r="BS113" s="817"/>
      <c r="BT113" s="817"/>
      <c r="BU113" s="817"/>
      <c r="BV113" s="817" t="s">
        <v>452</v>
      </c>
      <c r="BW113" s="817"/>
      <c r="BX113" s="817"/>
      <c r="BY113" s="817"/>
      <c r="BZ113" s="817"/>
      <c r="CA113" s="817" t="s">
        <v>452</v>
      </c>
      <c r="CB113" s="817"/>
      <c r="CC113" s="817"/>
      <c r="CD113" s="817"/>
      <c r="CE113" s="817"/>
      <c r="CF113" s="875" t="s">
        <v>451</v>
      </c>
      <c r="CG113" s="876"/>
      <c r="CH113" s="876"/>
      <c r="CI113" s="876"/>
      <c r="CJ113" s="876"/>
      <c r="CK113" s="927"/>
      <c r="CL113" s="821"/>
      <c r="CM113" s="815" t="s">
        <v>465</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452</v>
      </c>
      <c r="DH113" s="780"/>
      <c r="DI113" s="780"/>
      <c r="DJ113" s="780"/>
      <c r="DK113" s="781"/>
      <c r="DL113" s="782" t="s">
        <v>458</v>
      </c>
      <c r="DM113" s="780"/>
      <c r="DN113" s="780"/>
      <c r="DO113" s="780"/>
      <c r="DP113" s="781"/>
      <c r="DQ113" s="782" t="s">
        <v>458</v>
      </c>
      <c r="DR113" s="780"/>
      <c r="DS113" s="780"/>
      <c r="DT113" s="780"/>
      <c r="DU113" s="781"/>
      <c r="DV113" s="824" t="s">
        <v>451</v>
      </c>
      <c r="DW113" s="825"/>
      <c r="DX113" s="825"/>
      <c r="DY113" s="825"/>
      <c r="DZ113" s="826"/>
    </row>
    <row r="114" spans="1:130" s="230" customFormat="1" ht="26.25" customHeight="1">
      <c r="A114" s="914"/>
      <c r="B114" s="915"/>
      <c r="C114" s="752" t="s">
        <v>466</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t="s">
        <v>452</v>
      </c>
      <c r="AB114" s="780"/>
      <c r="AC114" s="780"/>
      <c r="AD114" s="780"/>
      <c r="AE114" s="781"/>
      <c r="AF114" s="782" t="s">
        <v>458</v>
      </c>
      <c r="AG114" s="780"/>
      <c r="AH114" s="780"/>
      <c r="AI114" s="780"/>
      <c r="AJ114" s="781"/>
      <c r="AK114" s="782" t="s">
        <v>458</v>
      </c>
      <c r="AL114" s="780"/>
      <c r="AM114" s="780"/>
      <c r="AN114" s="780"/>
      <c r="AO114" s="781"/>
      <c r="AP114" s="824" t="s">
        <v>183</v>
      </c>
      <c r="AQ114" s="825"/>
      <c r="AR114" s="825"/>
      <c r="AS114" s="825"/>
      <c r="AT114" s="826"/>
      <c r="AU114" s="932"/>
      <c r="AV114" s="933"/>
      <c r="AW114" s="933"/>
      <c r="AX114" s="933"/>
      <c r="AY114" s="933"/>
      <c r="AZ114" s="815" t="s">
        <v>467</v>
      </c>
      <c r="BA114" s="752"/>
      <c r="BB114" s="752"/>
      <c r="BC114" s="752"/>
      <c r="BD114" s="752"/>
      <c r="BE114" s="752"/>
      <c r="BF114" s="752"/>
      <c r="BG114" s="752"/>
      <c r="BH114" s="752"/>
      <c r="BI114" s="752"/>
      <c r="BJ114" s="752"/>
      <c r="BK114" s="752"/>
      <c r="BL114" s="752"/>
      <c r="BM114" s="752"/>
      <c r="BN114" s="752"/>
      <c r="BO114" s="752"/>
      <c r="BP114" s="753"/>
      <c r="BQ114" s="816">
        <v>13840104</v>
      </c>
      <c r="BR114" s="817"/>
      <c r="BS114" s="817"/>
      <c r="BT114" s="817"/>
      <c r="BU114" s="817"/>
      <c r="BV114" s="817">
        <v>13892816</v>
      </c>
      <c r="BW114" s="817"/>
      <c r="BX114" s="817"/>
      <c r="BY114" s="817"/>
      <c r="BZ114" s="817"/>
      <c r="CA114" s="817">
        <v>13734574</v>
      </c>
      <c r="CB114" s="817"/>
      <c r="CC114" s="817"/>
      <c r="CD114" s="817"/>
      <c r="CE114" s="817"/>
      <c r="CF114" s="875">
        <v>23.5</v>
      </c>
      <c r="CG114" s="876"/>
      <c r="CH114" s="876"/>
      <c r="CI114" s="876"/>
      <c r="CJ114" s="876"/>
      <c r="CK114" s="927"/>
      <c r="CL114" s="821"/>
      <c r="CM114" s="815" t="s">
        <v>468</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183</v>
      </c>
      <c r="DH114" s="780"/>
      <c r="DI114" s="780"/>
      <c r="DJ114" s="780"/>
      <c r="DK114" s="781"/>
      <c r="DL114" s="782" t="s">
        <v>183</v>
      </c>
      <c r="DM114" s="780"/>
      <c r="DN114" s="780"/>
      <c r="DO114" s="780"/>
      <c r="DP114" s="781"/>
      <c r="DQ114" s="782" t="s">
        <v>458</v>
      </c>
      <c r="DR114" s="780"/>
      <c r="DS114" s="780"/>
      <c r="DT114" s="780"/>
      <c r="DU114" s="781"/>
      <c r="DV114" s="824" t="s">
        <v>451</v>
      </c>
      <c r="DW114" s="825"/>
      <c r="DX114" s="825"/>
      <c r="DY114" s="825"/>
      <c r="DZ114" s="826"/>
    </row>
    <row r="115" spans="1:130" s="230" customFormat="1" ht="26.25" customHeight="1">
      <c r="A115" s="914"/>
      <c r="B115" s="915"/>
      <c r="C115" s="752" t="s">
        <v>469</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458</v>
      </c>
      <c r="AB115" s="919"/>
      <c r="AC115" s="919"/>
      <c r="AD115" s="919"/>
      <c r="AE115" s="920"/>
      <c r="AF115" s="921" t="s">
        <v>458</v>
      </c>
      <c r="AG115" s="919"/>
      <c r="AH115" s="919"/>
      <c r="AI115" s="919"/>
      <c r="AJ115" s="920"/>
      <c r="AK115" s="921" t="s">
        <v>458</v>
      </c>
      <c r="AL115" s="919"/>
      <c r="AM115" s="919"/>
      <c r="AN115" s="919"/>
      <c r="AO115" s="920"/>
      <c r="AP115" s="922" t="s">
        <v>183</v>
      </c>
      <c r="AQ115" s="923"/>
      <c r="AR115" s="923"/>
      <c r="AS115" s="923"/>
      <c r="AT115" s="924"/>
      <c r="AU115" s="932"/>
      <c r="AV115" s="933"/>
      <c r="AW115" s="933"/>
      <c r="AX115" s="933"/>
      <c r="AY115" s="933"/>
      <c r="AZ115" s="815" t="s">
        <v>470</v>
      </c>
      <c r="BA115" s="752"/>
      <c r="BB115" s="752"/>
      <c r="BC115" s="752"/>
      <c r="BD115" s="752"/>
      <c r="BE115" s="752"/>
      <c r="BF115" s="752"/>
      <c r="BG115" s="752"/>
      <c r="BH115" s="752"/>
      <c r="BI115" s="752"/>
      <c r="BJ115" s="752"/>
      <c r="BK115" s="752"/>
      <c r="BL115" s="752"/>
      <c r="BM115" s="752"/>
      <c r="BN115" s="752"/>
      <c r="BO115" s="752"/>
      <c r="BP115" s="753"/>
      <c r="BQ115" s="816">
        <v>6900</v>
      </c>
      <c r="BR115" s="817"/>
      <c r="BS115" s="817"/>
      <c r="BT115" s="817"/>
      <c r="BU115" s="817"/>
      <c r="BV115" s="817">
        <v>6838</v>
      </c>
      <c r="BW115" s="817"/>
      <c r="BX115" s="817"/>
      <c r="BY115" s="817"/>
      <c r="BZ115" s="817"/>
      <c r="CA115" s="817">
        <v>4281</v>
      </c>
      <c r="CB115" s="817"/>
      <c r="CC115" s="817"/>
      <c r="CD115" s="817"/>
      <c r="CE115" s="817"/>
      <c r="CF115" s="875">
        <v>0</v>
      </c>
      <c r="CG115" s="876"/>
      <c r="CH115" s="876"/>
      <c r="CI115" s="876"/>
      <c r="CJ115" s="876"/>
      <c r="CK115" s="927"/>
      <c r="CL115" s="821"/>
      <c r="CM115" s="815" t="s">
        <v>471</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458</v>
      </c>
      <c r="DH115" s="780"/>
      <c r="DI115" s="780"/>
      <c r="DJ115" s="780"/>
      <c r="DK115" s="781"/>
      <c r="DL115" s="782" t="s">
        <v>452</v>
      </c>
      <c r="DM115" s="780"/>
      <c r="DN115" s="780"/>
      <c r="DO115" s="780"/>
      <c r="DP115" s="781"/>
      <c r="DQ115" s="782" t="s">
        <v>452</v>
      </c>
      <c r="DR115" s="780"/>
      <c r="DS115" s="780"/>
      <c r="DT115" s="780"/>
      <c r="DU115" s="781"/>
      <c r="DV115" s="824" t="s">
        <v>458</v>
      </c>
      <c r="DW115" s="825"/>
      <c r="DX115" s="825"/>
      <c r="DY115" s="825"/>
      <c r="DZ115" s="826"/>
    </row>
    <row r="116" spans="1:130" s="230" customFormat="1" ht="26.25" customHeight="1">
      <c r="A116" s="916"/>
      <c r="B116" s="917"/>
      <c r="C116" s="839" t="s">
        <v>472</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458</v>
      </c>
      <c r="AB116" s="780"/>
      <c r="AC116" s="780"/>
      <c r="AD116" s="780"/>
      <c r="AE116" s="781"/>
      <c r="AF116" s="782" t="s">
        <v>458</v>
      </c>
      <c r="AG116" s="780"/>
      <c r="AH116" s="780"/>
      <c r="AI116" s="780"/>
      <c r="AJ116" s="781"/>
      <c r="AK116" s="782" t="s">
        <v>452</v>
      </c>
      <c r="AL116" s="780"/>
      <c r="AM116" s="780"/>
      <c r="AN116" s="780"/>
      <c r="AO116" s="781"/>
      <c r="AP116" s="824" t="s">
        <v>451</v>
      </c>
      <c r="AQ116" s="825"/>
      <c r="AR116" s="825"/>
      <c r="AS116" s="825"/>
      <c r="AT116" s="826"/>
      <c r="AU116" s="932"/>
      <c r="AV116" s="933"/>
      <c r="AW116" s="933"/>
      <c r="AX116" s="933"/>
      <c r="AY116" s="933"/>
      <c r="AZ116" s="909" t="s">
        <v>473</v>
      </c>
      <c r="BA116" s="910"/>
      <c r="BB116" s="910"/>
      <c r="BC116" s="910"/>
      <c r="BD116" s="910"/>
      <c r="BE116" s="910"/>
      <c r="BF116" s="910"/>
      <c r="BG116" s="910"/>
      <c r="BH116" s="910"/>
      <c r="BI116" s="910"/>
      <c r="BJ116" s="910"/>
      <c r="BK116" s="910"/>
      <c r="BL116" s="910"/>
      <c r="BM116" s="910"/>
      <c r="BN116" s="910"/>
      <c r="BO116" s="910"/>
      <c r="BP116" s="911"/>
      <c r="BQ116" s="816" t="s">
        <v>183</v>
      </c>
      <c r="BR116" s="817"/>
      <c r="BS116" s="817"/>
      <c r="BT116" s="817"/>
      <c r="BU116" s="817"/>
      <c r="BV116" s="817" t="s">
        <v>183</v>
      </c>
      <c r="BW116" s="817"/>
      <c r="BX116" s="817"/>
      <c r="BY116" s="817"/>
      <c r="BZ116" s="817"/>
      <c r="CA116" s="817" t="s">
        <v>183</v>
      </c>
      <c r="CB116" s="817"/>
      <c r="CC116" s="817"/>
      <c r="CD116" s="817"/>
      <c r="CE116" s="817"/>
      <c r="CF116" s="875" t="s">
        <v>458</v>
      </c>
      <c r="CG116" s="876"/>
      <c r="CH116" s="876"/>
      <c r="CI116" s="876"/>
      <c r="CJ116" s="876"/>
      <c r="CK116" s="927"/>
      <c r="CL116" s="821"/>
      <c r="CM116" s="815" t="s">
        <v>474</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452</v>
      </c>
      <c r="DH116" s="780"/>
      <c r="DI116" s="780"/>
      <c r="DJ116" s="780"/>
      <c r="DK116" s="781"/>
      <c r="DL116" s="782" t="s">
        <v>452</v>
      </c>
      <c r="DM116" s="780"/>
      <c r="DN116" s="780"/>
      <c r="DO116" s="780"/>
      <c r="DP116" s="781"/>
      <c r="DQ116" s="782" t="s">
        <v>458</v>
      </c>
      <c r="DR116" s="780"/>
      <c r="DS116" s="780"/>
      <c r="DT116" s="780"/>
      <c r="DU116" s="781"/>
      <c r="DV116" s="824" t="s">
        <v>452</v>
      </c>
      <c r="DW116" s="825"/>
      <c r="DX116" s="825"/>
      <c r="DY116" s="825"/>
      <c r="DZ116" s="826"/>
    </row>
    <row r="117" spans="1:130" s="230" customFormat="1" ht="26.25" customHeight="1">
      <c r="A117" s="895" t="s">
        <v>192</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475</v>
      </c>
      <c r="Z117" s="897"/>
      <c r="AA117" s="902">
        <v>13400593</v>
      </c>
      <c r="AB117" s="903"/>
      <c r="AC117" s="903"/>
      <c r="AD117" s="903"/>
      <c r="AE117" s="904"/>
      <c r="AF117" s="905">
        <v>13517819</v>
      </c>
      <c r="AG117" s="903"/>
      <c r="AH117" s="903"/>
      <c r="AI117" s="903"/>
      <c r="AJ117" s="904"/>
      <c r="AK117" s="905">
        <v>13980508</v>
      </c>
      <c r="AL117" s="903"/>
      <c r="AM117" s="903"/>
      <c r="AN117" s="903"/>
      <c r="AO117" s="904"/>
      <c r="AP117" s="906"/>
      <c r="AQ117" s="907"/>
      <c r="AR117" s="907"/>
      <c r="AS117" s="907"/>
      <c r="AT117" s="908"/>
      <c r="AU117" s="932"/>
      <c r="AV117" s="933"/>
      <c r="AW117" s="933"/>
      <c r="AX117" s="933"/>
      <c r="AY117" s="933"/>
      <c r="AZ117" s="863" t="s">
        <v>476</v>
      </c>
      <c r="BA117" s="864"/>
      <c r="BB117" s="864"/>
      <c r="BC117" s="864"/>
      <c r="BD117" s="864"/>
      <c r="BE117" s="864"/>
      <c r="BF117" s="864"/>
      <c r="BG117" s="864"/>
      <c r="BH117" s="864"/>
      <c r="BI117" s="864"/>
      <c r="BJ117" s="864"/>
      <c r="BK117" s="864"/>
      <c r="BL117" s="864"/>
      <c r="BM117" s="864"/>
      <c r="BN117" s="864"/>
      <c r="BO117" s="864"/>
      <c r="BP117" s="865"/>
      <c r="BQ117" s="816" t="s">
        <v>477</v>
      </c>
      <c r="BR117" s="817"/>
      <c r="BS117" s="817"/>
      <c r="BT117" s="817"/>
      <c r="BU117" s="817"/>
      <c r="BV117" s="817" t="s">
        <v>477</v>
      </c>
      <c r="BW117" s="817"/>
      <c r="BX117" s="817"/>
      <c r="BY117" s="817"/>
      <c r="BZ117" s="817"/>
      <c r="CA117" s="817" t="s">
        <v>477</v>
      </c>
      <c r="CB117" s="817"/>
      <c r="CC117" s="817"/>
      <c r="CD117" s="817"/>
      <c r="CE117" s="817"/>
      <c r="CF117" s="875" t="s">
        <v>477</v>
      </c>
      <c r="CG117" s="876"/>
      <c r="CH117" s="876"/>
      <c r="CI117" s="876"/>
      <c r="CJ117" s="876"/>
      <c r="CK117" s="927"/>
      <c r="CL117" s="821"/>
      <c r="CM117" s="815" t="s">
        <v>478</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477</v>
      </c>
      <c r="DH117" s="780"/>
      <c r="DI117" s="780"/>
      <c r="DJ117" s="780"/>
      <c r="DK117" s="781"/>
      <c r="DL117" s="782" t="s">
        <v>477</v>
      </c>
      <c r="DM117" s="780"/>
      <c r="DN117" s="780"/>
      <c r="DO117" s="780"/>
      <c r="DP117" s="781"/>
      <c r="DQ117" s="782" t="s">
        <v>477</v>
      </c>
      <c r="DR117" s="780"/>
      <c r="DS117" s="780"/>
      <c r="DT117" s="780"/>
      <c r="DU117" s="781"/>
      <c r="DV117" s="824" t="s">
        <v>477</v>
      </c>
      <c r="DW117" s="825"/>
      <c r="DX117" s="825"/>
      <c r="DY117" s="825"/>
      <c r="DZ117" s="826"/>
    </row>
    <row r="118" spans="1:130" s="230" customFormat="1" ht="26.25" customHeight="1">
      <c r="A118" s="895" t="s">
        <v>446</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443</v>
      </c>
      <c r="AB118" s="896"/>
      <c r="AC118" s="896"/>
      <c r="AD118" s="896"/>
      <c r="AE118" s="897"/>
      <c r="AF118" s="898" t="s">
        <v>444</v>
      </c>
      <c r="AG118" s="896"/>
      <c r="AH118" s="896"/>
      <c r="AI118" s="896"/>
      <c r="AJ118" s="897"/>
      <c r="AK118" s="898" t="s">
        <v>309</v>
      </c>
      <c r="AL118" s="896"/>
      <c r="AM118" s="896"/>
      <c r="AN118" s="896"/>
      <c r="AO118" s="897"/>
      <c r="AP118" s="899" t="s">
        <v>445</v>
      </c>
      <c r="AQ118" s="900"/>
      <c r="AR118" s="900"/>
      <c r="AS118" s="900"/>
      <c r="AT118" s="901"/>
      <c r="AU118" s="932"/>
      <c r="AV118" s="933"/>
      <c r="AW118" s="933"/>
      <c r="AX118" s="933"/>
      <c r="AY118" s="933"/>
      <c r="AZ118" s="838" t="s">
        <v>479</v>
      </c>
      <c r="BA118" s="839"/>
      <c r="BB118" s="839"/>
      <c r="BC118" s="839"/>
      <c r="BD118" s="839"/>
      <c r="BE118" s="839"/>
      <c r="BF118" s="839"/>
      <c r="BG118" s="839"/>
      <c r="BH118" s="839"/>
      <c r="BI118" s="839"/>
      <c r="BJ118" s="839"/>
      <c r="BK118" s="839"/>
      <c r="BL118" s="839"/>
      <c r="BM118" s="839"/>
      <c r="BN118" s="839"/>
      <c r="BO118" s="839"/>
      <c r="BP118" s="840"/>
      <c r="BQ118" s="879" t="s">
        <v>477</v>
      </c>
      <c r="BR118" s="845"/>
      <c r="BS118" s="845"/>
      <c r="BT118" s="845"/>
      <c r="BU118" s="845"/>
      <c r="BV118" s="845" t="s">
        <v>477</v>
      </c>
      <c r="BW118" s="845"/>
      <c r="BX118" s="845"/>
      <c r="BY118" s="845"/>
      <c r="BZ118" s="845"/>
      <c r="CA118" s="845" t="s">
        <v>477</v>
      </c>
      <c r="CB118" s="845"/>
      <c r="CC118" s="845"/>
      <c r="CD118" s="845"/>
      <c r="CE118" s="845"/>
      <c r="CF118" s="875" t="s">
        <v>477</v>
      </c>
      <c r="CG118" s="876"/>
      <c r="CH118" s="876"/>
      <c r="CI118" s="876"/>
      <c r="CJ118" s="876"/>
      <c r="CK118" s="927"/>
      <c r="CL118" s="821"/>
      <c r="CM118" s="815" t="s">
        <v>480</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477</v>
      </c>
      <c r="DH118" s="780"/>
      <c r="DI118" s="780"/>
      <c r="DJ118" s="780"/>
      <c r="DK118" s="781"/>
      <c r="DL118" s="782" t="s">
        <v>477</v>
      </c>
      <c r="DM118" s="780"/>
      <c r="DN118" s="780"/>
      <c r="DO118" s="780"/>
      <c r="DP118" s="781"/>
      <c r="DQ118" s="782" t="s">
        <v>477</v>
      </c>
      <c r="DR118" s="780"/>
      <c r="DS118" s="780"/>
      <c r="DT118" s="780"/>
      <c r="DU118" s="781"/>
      <c r="DV118" s="824" t="s">
        <v>477</v>
      </c>
      <c r="DW118" s="825"/>
      <c r="DX118" s="825"/>
      <c r="DY118" s="825"/>
      <c r="DZ118" s="826"/>
    </row>
    <row r="119" spans="1:130" s="230" customFormat="1" ht="26.25" customHeight="1">
      <c r="A119" s="818" t="s">
        <v>449</v>
      </c>
      <c r="B119" s="819"/>
      <c r="C119" s="860" t="s">
        <v>450</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477</v>
      </c>
      <c r="AB119" s="889"/>
      <c r="AC119" s="889"/>
      <c r="AD119" s="889"/>
      <c r="AE119" s="890"/>
      <c r="AF119" s="891" t="s">
        <v>477</v>
      </c>
      <c r="AG119" s="889"/>
      <c r="AH119" s="889"/>
      <c r="AI119" s="889"/>
      <c r="AJ119" s="890"/>
      <c r="AK119" s="891" t="s">
        <v>477</v>
      </c>
      <c r="AL119" s="889"/>
      <c r="AM119" s="889"/>
      <c r="AN119" s="889"/>
      <c r="AO119" s="890"/>
      <c r="AP119" s="892" t="s">
        <v>477</v>
      </c>
      <c r="AQ119" s="893"/>
      <c r="AR119" s="893"/>
      <c r="AS119" s="893"/>
      <c r="AT119" s="894"/>
      <c r="AU119" s="934"/>
      <c r="AV119" s="935"/>
      <c r="AW119" s="935"/>
      <c r="AX119" s="935"/>
      <c r="AY119" s="935"/>
      <c r="AZ119" s="251" t="s">
        <v>192</v>
      </c>
      <c r="BA119" s="251"/>
      <c r="BB119" s="251"/>
      <c r="BC119" s="251"/>
      <c r="BD119" s="251"/>
      <c r="BE119" s="251"/>
      <c r="BF119" s="251"/>
      <c r="BG119" s="251"/>
      <c r="BH119" s="251"/>
      <c r="BI119" s="251"/>
      <c r="BJ119" s="251"/>
      <c r="BK119" s="251"/>
      <c r="BL119" s="251"/>
      <c r="BM119" s="251"/>
      <c r="BN119" s="251"/>
      <c r="BO119" s="877" t="s">
        <v>481</v>
      </c>
      <c r="BP119" s="878"/>
      <c r="BQ119" s="879">
        <v>153189516</v>
      </c>
      <c r="BR119" s="845"/>
      <c r="BS119" s="845"/>
      <c r="BT119" s="845"/>
      <c r="BU119" s="845"/>
      <c r="BV119" s="845">
        <v>149428575</v>
      </c>
      <c r="BW119" s="845"/>
      <c r="BX119" s="845"/>
      <c r="BY119" s="845"/>
      <c r="BZ119" s="845"/>
      <c r="CA119" s="845">
        <v>144374085</v>
      </c>
      <c r="CB119" s="845"/>
      <c r="CC119" s="845"/>
      <c r="CD119" s="845"/>
      <c r="CE119" s="845"/>
      <c r="CF119" s="748"/>
      <c r="CG119" s="749"/>
      <c r="CH119" s="749"/>
      <c r="CI119" s="749"/>
      <c r="CJ119" s="834"/>
      <c r="CK119" s="928"/>
      <c r="CL119" s="823"/>
      <c r="CM119" s="838" t="s">
        <v>482</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477</v>
      </c>
      <c r="DH119" s="764"/>
      <c r="DI119" s="764"/>
      <c r="DJ119" s="764"/>
      <c r="DK119" s="765"/>
      <c r="DL119" s="766" t="s">
        <v>477</v>
      </c>
      <c r="DM119" s="764"/>
      <c r="DN119" s="764"/>
      <c r="DO119" s="764"/>
      <c r="DP119" s="765"/>
      <c r="DQ119" s="766" t="s">
        <v>477</v>
      </c>
      <c r="DR119" s="764"/>
      <c r="DS119" s="764"/>
      <c r="DT119" s="764"/>
      <c r="DU119" s="765"/>
      <c r="DV119" s="848" t="s">
        <v>477</v>
      </c>
      <c r="DW119" s="849"/>
      <c r="DX119" s="849"/>
      <c r="DY119" s="849"/>
      <c r="DZ119" s="850"/>
    </row>
    <row r="120" spans="1:130" s="230" customFormat="1" ht="26.25" customHeight="1">
      <c r="A120" s="820"/>
      <c r="B120" s="821"/>
      <c r="C120" s="815" t="s">
        <v>457</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477</v>
      </c>
      <c r="AB120" s="780"/>
      <c r="AC120" s="780"/>
      <c r="AD120" s="780"/>
      <c r="AE120" s="781"/>
      <c r="AF120" s="782" t="s">
        <v>477</v>
      </c>
      <c r="AG120" s="780"/>
      <c r="AH120" s="780"/>
      <c r="AI120" s="780"/>
      <c r="AJ120" s="781"/>
      <c r="AK120" s="782" t="s">
        <v>477</v>
      </c>
      <c r="AL120" s="780"/>
      <c r="AM120" s="780"/>
      <c r="AN120" s="780"/>
      <c r="AO120" s="781"/>
      <c r="AP120" s="824" t="s">
        <v>477</v>
      </c>
      <c r="AQ120" s="825"/>
      <c r="AR120" s="825"/>
      <c r="AS120" s="825"/>
      <c r="AT120" s="826"/>
      <c r="AU120" s="880" t="s">
        <v>483</v>
      </c>
      <c r="AV120" s="881"/>
      <c r="AW120" s="881"/>
      <c r="AX120" s="881"/>
      <c r="AY120" s="882"/>
      <c r="AZ120" s="860" t="s">
        <v>484</v>
      </c>
      <c r="BA120" s="808"/>
      <c r="BB120" s="808"/>
      <c r="BC120" s="808"/>
      <c r="BD120" s="808"/>
      <c r="BE120" s="808"/>
      <c r="BF120" s="808"/>
      <c r="BG120" s="808"/>
      <c r="BH120" s="808"/>
      <c r="BI120" s="808"/>
      <c r="BJ120" s="808"/>
      <c r="BK120" s="808"/>
      <c r="BL120" s="808"/>
      <c r="BM120" s="808"/>
      <c r="BN120" s="808"/>
      <c r="BO120" s="808"/>
      <c r="BP120" s="809"/>
      <c r="BQ120" s="861">
        <v>20703749</v>
      </c>
      <c r="BR120" s="842"/>
      <c r="BS120" s="842"/>
      <c r="BT120" s="842"/>
      <c r="BU120" s="842"/>
      <c r="BV120" s="842">
        <v>20891109</v>
      </c>
      <c r="BW120" s="842"/>
      <c r="BX120" s="842"/>
      <c r="BY120" s="842"/>
      <c r="BZ120" s="842"/>
      <c r="CA120" s="842">
        <v>20870179</v>
      </c>
      <c r="CB120" s="842"/>
      <c r="CC120" s="842"/>
      <c r="CD120" s="842"/>
      <c r="CE120" s="842"/>
      <c r="CF120" s="866">
        <v>35.700000000000003</v>
      </c>
      <c r="CG120" s="867"/>
      <c r="CH120" s="867"/>
      <c r="CI120" s="867"/>
      <c r="CJ120" s="867"/>
      <c r="CK120" s="868" t="s">
        <v>485</v>
      </c>
      <c r="CL120" s="852"/>
      <c r="CM120" s="852"/>
      <c r="CN120" s="852"/>
      <c r="CO120" s="853"/>
      <c r="CP120" s="872" t="s">
        <v>486</v>
      </c>
      <c r="CQ120" s="873"/>
      <c r="CR120" s="873"/>
      <c r="CS120" s="873"/>
      <c r="CT120" s="873"/>
      <c r="CU120" s="873"/>
      <c r="CV120" s="873"/>
      <c r="CW120" s="873"/>
      <c r="CX120" s="873"/>
      <c r="CY120" s="873"/>
      <c r="CZ120" s="873"/>
      <c r="DA120" s="873"/>
      <c r="DB120" s="873"/>
      <c r="DC120" s="873"/>
      <c r="DD120" s="873"/>
      <c r="DE120" s="873"/>
      <c r="DF120" s="874"/>
      <c r="DG120" s="861">
        <v>16665065</v>
      </c>
      <c r="DH120" s="842"/>
      <c r="DI120" s="842"/>
      <c r="DJ120" s="842"/>
      <c r="DK120" s="842"/>
      <c r="DL120" s="842">
        <v>15171106</v>
      </c>
      <c r="DM120" s="842"/>
      <c r="DN120" s="842"/>
      <c r="DO120" s="842"/>
      <c r="DP120" s="842"/>
      <c r="DQ120" s="842">
        <v>13978395</v>
      </c>
      <c r="DR120" s="842"/>
      <c r="DS120" s="842"/>
      <c r="DT120" s="842"/>
      <c r="DU120" s="842"/>
      <c r="DV120" s="843">
        <v>23.9</v>
      </c>
      <c r="DW120" s="843"/>
      <c r="DX120" s="843"/>
      <c r="DY120" s="843"/>
      <c r="DZ120" s="844"/>
    </row>
    <row r="121" spans="1:130" s="230" customFormat="1" ht="26.25" customHeight="1">
      <c r="A121" s="820"/>
      <c r="B121" s="821"/>
      <c r="C121" s="863" t="s">
        <v>487</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477</v>
      </c>
      <c r="AB121" s="780"/>
      <c r="AC121" s="780"/>
      <c r="AD121" s="780"/>
      <c r="AE121" s="781"/>
      <c r="AF121" s="782" t="s">
        <v>477</v>
      </c>
      <c r="AG121" s="780"/>
      <c r="AH121" s="780"/>
      <c r="AI121" s="780"/>
      <c r="AJ121" s="781"/>
      <c r="AK121" s="782" t="s">
        <v>477</v>
      </c>
      <c r="AL121" s="780"/>
      <c r="AM121" s="780"/>
      <c r="AN121" s="780"/>
      <c r="AO121" s="781"/>
      <c r="AP121" s="824" t="s">
        <v>477</v>
      </c>
      <c r="AQ121" s="825"/>
      <c r="AR121" s="825"/>
      <c r="AS121" s="825"/>
      <c r="AT121" s="826"/>
      <c r="AU121" s="883"/>
      <c r="AV121" s="884"/>
      <c r="AW121" s="884"/>
      <c r="AX121" s="884"/>
      <c r="AY121" s="885"/>
      <c r="AZ121" s="815" t="s">
        <v>488</v>
      </c>
      <c r="BA121" s="752"/>
      <c r="BB121" s="752"/>
      <c r="BC121" s="752"/>
      <c r="BD121" s="752"/>
      <c r="BE121" s="752"/>
      <c r="BF121" s="752"/>
      <c r="BG121" s="752"/>
      <c r="BH121" s="752"/>
      <c r="BI121" s="752"/>
      <c r="BJ121" s="752"/>
      <c r="BK121" s="752"/>
      <c r="BL121" s="752"/>
      <c r="BM121" s="752"/>
      <c r="BN121" s="752"/>
      <c r="BO121" s="752"/>
      <c r="BP121" s="753"/>
      <c r="BQ121" s="816">
        <v>30852622</v>
      </c>
      <c r="BR121" s="817"/>
      <c r="BS121" s="817"/>
      <c r="BT121" s="817"/>
      <c r="BU121" s="817"/>
      <c r="BV121" s="817">
        <v>28729481</v>
      </c>
      <c r="BW121" s="817"/>
      <c r="BX121" s="817"/>
      <c r="BY121" s="817"/>
      <c r="BZ121" s="817"/>
      <c r="CA121" s="817">
        <v>27061353</v>
      </c>
      <c r="CB121" s="817"/>
      <c r="CC121" s="817"/>
      <c r="CD121" s="817"/>
      <c r="CE121" s="817"/>
      <c r="CF121" s="875">
        <v>46.3</v>
      </c>
      <c r="CG121" s="876"/>
      <c r="CH121" s="876"/>
      <c r="CI121" s="876"/>
      <c r="CJ121" s="876"/>
      <c r="CK121" s="869"/>
      <c r="CL121" s="855"/>
      <c r="CM121" s="855"/>
      <c r="CN121" s="855"/>
      <c r="CO121" s="856"/>
      <c r="CP121" s="835" t="s">
        <v>489</v>
      </c>
      <c r="CQ121" s="836"/>
      <c r="CR121" s="836"/>
      <c r="CS121" s="836"/>
      <c r="CT121" s="836"/>
      <c r="CU121" s="836"/>
      <c r="CV121" s="836"/>
      <c r="CW121" s="836"/>
      <c r="CX121" s="836"/>
      <c r="CY121" s="836"/>
      <c r="CZ121" s="836"/>
      <c r="DA121" s="836"/>
      <c r="DB121" s="836"/>
      <c r="DC121" s="836"/>
      <c r="DD121" s="836"/>
      <c r="DE121" s="836"/>
      <c r="DF121" s="837"/>
      <c r="DG121" s="816">
        <v>177450</v>
      </c>
      <c r="DH121" s="817"/>
      <c r="DI121" s="817"/>
      <c r="DJ121" s="817"/>
      <c r="DK121" s="817"/>
      <c r="DL121" s="817">
        <v>145708</v>
      </c>
      <c r="DM121" s="817"/>
      <c r="DN121" s="817"/>
      <c r="DO121" s="817"/>
      <c r="DP121" s="817"/>
      <c r="DQ121" s="817">
        <v>126358</v>
      </c>
      <c r="DR121" s="817"/>
      <c r="DS121" s="817"/>
      <c r="DT121" s="817"/>
      <c r="DU121" s="817"/>
      <c r="DV121" s="794">
        <v>0.2</v>
      </c>
      <c r="DW121" s="794"/>
      <c r="DX121" s="794"/>
      <c r="DY121" s="794"/>
      <c r="DZ121" s="795"/>
    </row>
    <row r="122" spans="1:130" s="230" customFormat="1" ht="26.25" customHeight="1">
      <c r="A122" s="820"/>
      <c r="B122" s="821"/>
      <c r="C122" s="815" t="s">
        <v>468</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477</v>
      </c>
      <c r="AB122" s="780"/>
      <c r="AC122" s="780"/>
      <c r="AD122" s="780"/>
      <c r="AE122" s="781"/>
      <c r="AF122" s="782" t="s">
        <v>477</v>
      </c>
      <c r="AG122" s="780"/>
      <c r="AH122" s="780"/>
      <c r="AI122" s="780"/>
      <c r="AJ122" s="781"/>
      <c r="AK122" s="782" t="s">
        <v>477</v>
      </c>
      <c r="AL122" s="780"/>
      <c r="AM122" s="780"/>
      <c r="AN122" s="780"/>
      <c r="AO122" s="781"/>
      <c r="AP122" s="824" t="s">
        <v>477</v>
      </c>
      <c r="AQ122" s="825"/>
      <c r="AR122" s="825"/>
      <c r="AS122" s="825"/>
      <c r="AT122" s="826"/>
      <c r="AU122" s="883"/>
      <c r="AV122" s="884"/>
      <c r="AW122" s="884"/>
      <c r="AX122" s="884"/>
      <c r="AY122" s="885"/>
      <c r="AZ122" s="838" t="s">
        <v>490</v>
      </c>
      <c r="BA122" s="839"/>
      <c r="BB122" s="839"/>
      <c r="BC122" s="839"/>
      <c r="BD122" s="839"/>
      <c r="BE122" s="839"/>
      <c r="BF122" s="839"/>
      <c r="BG122" s="839"/>
      <c r="BH122" s="839"/>
      <c r="BI122" s="839"/>
      <c r="BJ122" s="839"/>
      <c r="BK122" s="839"/>
      <c r="BL122" s="839"/>
      <c r="BM122" s="839"/>
      <c r="BN122" s="839"/>
      <c r="BO122" s="839"/>
      <c r="BP122" s="840"/>
      <c r="BQ122" s="879">
        <v>87539395</v>
      </c>
      <c r="BR122" s="845"/>
      <c r="BS122" s="845"/>
      <c r="BT122" s="845"/>
      <c r="BU122" s="845"/>
      <c r="BV122" s="845">
        <v>86647757</v>
      </c>
      <c r="BW122" s="845"/>
      <c r="BX122" s="845"/>
      <c r="BY122" s="845"/>
      <c r="BZ122" s="845"/>
      <c r="CA122" s="845">
        <v>84167503</v>
      </c>
      <c r="CB122" s="845"/>
      <c r="CC122" s="845"/>
      <c r="CD122" s="845"/>
      <c r="CE122" s="845"/>
      <c r="CF122" s="846">
        <v>144.1</v>
      </c>
      <c r="CG122" s="847"/>
      <c r="CH122" s="847"/>
      <c r="CI122" s="847"/>
      <c r="CJ122" s="847"/>
      <c r="CK122" s="869"/>
      <c r="CL122" s="855"/>
      <c r="CM122" s="855"/>
      <c r="CN122" s="855"/>
      <c r="CO122" s="856"/>
      <c r="CP122" s="835" t="s">
        <v>491</v>
      </c>
      <c r="CQ122" s="836"/>
      <c r="CR122" s="836"/>
      <c r="CS122" s="836"/>
      <c r="CT122" s="836"/>
      <c r="CU122" s="836"/>
      <c r="CV122" s="836"/>
      <c r="CW122" s="836"/>
      <c r="CX122" s="836"/>
      <c r="CY122" s="836"/>
      <c r="CZ122" s="836"/>
      <c r="DA122" s="836"/>
      <c r="DB122" s="836"/>
      <c r="DC122" s="836"/>
      <c r="DD122" s="836"/>
      <c r="DE122" s="836"/>
      <c r="DF122" s="837"/>
      <c r="DG122" s="816">
        <v>77209</v>
      </c>
      <c r="DH122" s="817"/>
      <c r="DI122" s="817"/>
      <c r="DJ122" s="817"/>
      <c r="DK122" s="817"/>
      <c r="DL122" s="817">
        <v>59868</v>
      </c>
      <c r="DM122" s="817"/>
      <c r="DN122" s="817"/>
      <c r="DO122" s="817"/>
      <c r="DP122" s="817"/>
      <c r="DQ122" s="817">
        <v>60198</v>
      </c>
      <c r="DR122" s="817"/>
      <c r="DS122" s="817"/>
      <c r="DT122" s="817"/>
      <c r="DU122" s="817"/>
      <c r="DV122" s="794">
        <v>0.1</v>
      </c>
      <c r="DW122" s="794"/>
      <c r="DX122" s="794"/>
      <c r="DY122" s="794"/>
      <c r="DZ122" s="795"/>
    </row>
    <row r="123" spans="1:130" s="230" customFormat="1" ht="26.25" customHeight="1">
      <c r="A123" s="820"/>
      <c r="B123" s="821"/>
      <c r="C123" s="815" t="s">
        <v>474</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477</v>
      </c>
      <c r="AB123" s="780"/>
      <c r="AC123" s="780"/>
      <c r="AD123" s="780"/>
      <c r="AE123" s="781"/>
      <c r="AF123" s="782" t="s">
        <v>477</v>
      </c>
      <c r="AG123" s="780"/>
      <c r="AH123" s="780"/>
      <c r="AI123" s="780"/>
      <c r="AJ123" s="781"/>
      <c r="AK123" s="782" t="s">
        <v>477</v>
      </c>
      <c r="AL123" s="780"/>
      <c r="AM123" s="780"/>
      <c r="AN123" s="780"/>
      <c r="AO123" s="781"/>
      <c r="AP123" s="824" t="s">
        <v>477</v>
      </c>
      <c r="AQ123" s="825"/>
      <c r="AR123" s="825"/>
      <c r="AS123" s="825"/>
      <c r="AT123" s="826"/>
      <c r="AU123" s="886"/>
      <c r="AV123" s="887"/>
      <c r="AW123" s="887"/>
      <c r="AX123" s="887"/>
      <c r="AY123" s="887"/>
      <c r="AZ123" s="251" t="s">
        <v>192</v>
      </c>
      <c r="BA123" s="251"/>
      <c r="BB123" s="251"/>
      <c r="BC123" s="251"/>
      <c r="BD123" s="251"/>
      <c r="BE123" s="251"/>
      <c r="BF123" s="251"/>
      <c r="BG123" s="251"/>
      <c r="BH123" s="251"/>
      <c r="BI123" s="251"/>
      <c r="BJ123" s="251"/>
      <c r="BK123" s="251"/>
      <c r="BL123" s="251"/>
      <c r="BM123" s="251"/>
      <c r="BN123" s="251"/>
      <c r="BO123" s="877" t="s">
        <v>492</v>
      </c>
      <c r="BP123" s="878"/>
      <c r="BQ123" s="832">
        <v>139095766</v>
      </c>
      <c r="BR123" s="833"/>
      <c r="BS123" s="833"/>
      <c r="BT123" s="833"/>
      <c r="BU123" s="833"/>
      <c r="BV123" s="833">
        <v>136268347</v>
      </c>
      <c r="BW123" s="833"/>
      <c r="BX123" s="833"/>
      <c r="BY123" s="833"/>
      <c r="BZ123" s="833"/>
      <c r="CA123" s="833">
        <v>132099035</v>
      </c>
      <c r="CB123" s="833"/>
      <c r="CC123" s="833"/>
      <c r="CD123" s="833"/>
      <c r="CE123" s="833"/>
      <c r="CF123" s="748"/>
      <c r="CG123" s="749"/>
      <c r="CH123" s="749"/>
      <c r="CI123" s="749"/>
      <c r="CJ123" s="834"/>
      <c r="CK123" s="869"/>
      <c r="CL123" s="855"/>
      <c r="CM123" s="855"/>
      <c r="CN123" s="855"/>
      <c r="CO123" s="856"/>
      <c r="CP123" s="835" t="s">
        <v>493</v>
      </c>
      <c r="CQ123" s="836"/>
      <c r="CR123" s="836"/>
      <c r="CS123" s="836"/>
      <c r="CT123" s="836"/>
      <c r="CU123" s="836"/>
      <c r="CV123" s="836"/>
      <c r="CW123" s="836"/>
      <c r="CX123" s="836"/>
      <c r="CY123" s="836"/>
      <c r="CZ123" s="836"/>
      <c r="DA123" s="836"/>
      <c r="DB123" s="836"/>
      <c r="DC123" s="836"/>
      <c r="DD123" s="836"/>
      <c r="DE123" s="836"/>
      <c r="DF123" s="837"/>
      <c r="DG123" s="779" t="s">
        <v>477</v>
      </c>
      <c r="DH123" s="780"/>
      <c r="DI123" s="780"/>
      <c r="DJ123" s="780"/>
      <c r="DK123" s="781"/>
      <c r="DL123" s="782" t="s">
        <v>477</v>
      </c>
      <c r="DM123" s="780"/>
      <c r="DN123" s="780"/>
      <c r="DO123" s="780"/>
      <c r="DP123" s="781"/>
      <c r="DQ123" s="782" t="s">
        <v>477</v>
      </c>
      <c r="DR123" s="780"/>
      <c r="DS123" s="780"/>
      <c r="DT123" s="780"/>
      <c r="DU123" s="781"/>
      <c r="DV123" s="824" t="s">
        <v>477</v>
      </c>
      <c r="DW123" s="825"/>
      <c r="DX123" s="825"/>
      <c r="DY123" s="825"/>
      <c r="DZ123" s="826"/>
    </row>
    <row r="124" spans="1:130" s="230" customFormat="1" ht="26.25" customHeight="1" thickBot="1">
      <c r="A124" s="820"/>
      <c r="B124" s="821"/>
      <c r="C124" s="815" t="s">
        <v>478</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477</v>
      </c>
      <c r="AB124" s="780"/>
      <c r="AC124" s="780"/>
      <c r="AD124" s="780"/>
      <c r="AE124" s="781"/>
      <c r="AF124" s="782" t="s">
        <v>477</v>
      </c>
      <c r="AG124" s="780"/>
      <c r="AH124" s="780"/>
      <c r="AI124" s="780"/>
      <c r="AJ124" s="781"/>
      <c r="AK124" s="782" t="s">
        <v>477</v>
      </c>
      <c r="AL124" s="780"/>
      <c r="AM124" s="780"/>
      <c r="AN124" s="780"/>
      <c r="AO124" s="781"/>
      <c r="AP124" s="824" t="s">
        <v>477</v>
      </c>
      <c r="AQ124" s="825"/>
      <c r="AR124" s="825"/>
      <c r="AS124" s="825"/>
      <c r="AT124" s="826"/>
      <c r="AU124" s="827" t="s">
        <v>494</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25.5</v>
      </c>
      <c r="BR124" s="831"/>
      <c r="BS124" s="831"/>
      <c r="BT124" s="831"/>
      <c r="BU124" s="831"/>
      <c r="BV124" s="831">
        <v>22</v>
      </c>
      <c r="BW124" s="831"/>
      <c r="BX124" s="831"/>
      <c r="BY124" s="831"/>
      <c r="BZ124" s="831"/>
      <c r="CA124" s="831">
        <v>21</v>
      </c>
      <c r="CB124" s="831"/>
      <c r="CC124" s="831"/>
      <c r="CD124" s="831"/>
      <c r="CE124" s="831"/>
      <c r="CF124" s="726"/>
      <c r="CG124" s="727"/>
      <c r="CH124" s="727"/>
      <c r="CI124" s="727"/>
      <c r="CJ124" s="862"/>
      <c r="CK124" s="870"/>
      <c r="CL124" s="870"/>
      <c r="CM124" s="870"/>
      <c r="CN124" s="870"/>
      <c r="CO124" s="871"/>
      <c r="CP124" s="835" t="s">
        <v>495</v>
      </c>
      <c r="CQ124" s="836"/>
      <c r="CR124" s="836"/>
      <c r="CS124" s="836"/>
      <c r="CT124" s="836"/>
      <c r="CU124" s="836"/>
      <c r="CV124" s="836"/>
      <c r="CW124" s="836"/>
      <c r="CX124" s="836"/>
      <c r="CY124" s="836"/>
      <c r="CZ124" s="836"/>
      <c r="DA124" s="836"/>
      <c r="DB124" s="836"/>
      <c r="DC124" s="836"/>
      <c r="DD124" s="836"/>
      <c r="DE124" s="836"/>
      <c r="DF124" s="837"/>
      <c r="DG124" s="763" t="s">
        <v>183</v>
      </c>
      <c r="DH124" s="764"/>
      <c r="DI124" s="764"/>
      <c r="DJ124" s="764"/>
      <c r="DK124" s="765"/>
      <c r="DL124" s="766" t="s">
        <v>183</v>
      </c>
      <c r="DM124" s="764"/>
      <c r="DN124" s="764"/>
      <c r="DO124" s="764"/>
      <c r="DP124" s="765"/>
      <c r="DQ124" s="766" t="s">
        <v>496</v>
      </c>
      <c r="DR124" s="764"/>
      <c r="DS124" s="764"/>
      <c r="DT124" s="764"/>
      <c r="DU124" s="765"/>
      <c r="DV124" s="848" t="s">
        <v>183</v>
      </c>
      <c r="DW124" s="849"/>
      <c r="DX124" s="849"/>
      <c r="DY124" s="849"/>
      <c r="DZ124" s="850"/>
    </row>
    <row r="125" spans="1:130" s="230" customFormat="1" ht="26.25" customHeight="1">
      <c r="A125" s="820"/>
      <c r="B125" s="821"/>
      <c r="C125" s="815" t="s">
        <v>480</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496</v>
      </c>
      <c r="AB125" s="780"/>
      <c r="AC125" s="780"/>
      <c r="AD125" s="780"/>
      <c r="AE125" s="781"/>
      <c r="AF125" s="782" t="s">
        <v>496</v>
      </c>
      <c r="AG125" s="780"/>
      <c r="AH125" s="780"/>
      <c r="AI125" s="780"/>
      <c r="AJ125" s="781"/>
      <c r="AK125" s="782" t="s">
        <v>496</v>
      </c>
      <c r="AL125" s="780"/>
      <c r="AM125" s="780"/>
      <c r="AN125" s="780"/>
      <c r="AO125" s="781"/>
      <c r="AP125" s="824" t="s">
        <v>496</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497</v>
      </c>
      <c r="CL125" s="852"/>
      <c r="CM125" s="852"/>
      <c r="CN125" s="852"/>
      <c r="CO125" s="853"/>
      <c r="CP125" s="860" t="s">
        <v>498</v>
      </c>
      <c r="CQ125" s="808"/>
      <c r="CR125" s="808"/>
      <c r="CS125" s="808"/>
      <c r="CT125" s="808"/>
      <c r="CU125" s="808"/>
      <c r="CV125" s="808"/>
      <c r="CW125" s="808"/>
      <c r="CX125" s="808"/>
      <c r="CY125" s="808"/>
      <c r="CZ125" s="808"/>
      <c r="DA125" s="808"/>
      <c r="DB125" s="808"/>
      <c r="DC125" s="808"/>
      <c r="DD125" s="808"/>
      <c r="DE125" s="808"/>
      <c r="DF125" s="809"/>
      <c r="DG125" s="861" t="s">
        <v>496</v>
      </c>
      <c r="DH125" s="842"/>
      <c r="DI125" s="842"/>
      <c r="DJ125" s="842"/>
      <c r="DK125" s="842"/>
      <c r="DL125" s="842" t="s">
        <v>183</v>
      </c>
      <c r="DM125" s="842"/>
      <c r="DN125" s="842"/>
      <c r="DO125" s="842"/>
      <c r="DP125" s="842"/>
      <c r="DQ125" s="842" t="s">
        <v>496</v>
      </c>
      <c r="DR125" s="842"/>
      <c r="DS125" s="842"/>
      <c r="DT125" s="842"/>
      <c r="DU125" s="842"/>
      <c r="DV125" s="843" t="s">
        <v>496</v>
      </c>
      <c r="DW125" s="843"/>
      <c r="DX125" s="843"/>
      <c r="DY125" s="843"/>
      <c r="DZ125" s="844"/>
    </row>
    <row r="126" spans="1:130" s="230" customFormat="1" ht="26.25" customHeight="1" thickBot="1">
      <c r="A126" s="820"/>
      <c r="B126" s="821"/>
      <c r="C126" s="815" t="s">
        <v>482</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496</v>
      </c>
      <c r="AB126" s="780"/>
      <c r="AC126" s="780"/>
      <c r="AD126" s="780"/>
      <c r="AE126" s="781"/>
      <c r="AF126" s="782" t="s">
        <v>496</v>
      </c>
      <c r="AG126" s="780"/>
      <c r="AH126" s="780"/>
      <c r="AI126" s="780"/>
      <c r="AJ126" s="781"/>
      <c r="AK126" s="782" t="s">
        <v>496</v>
      </c>
      <c r="AL126" s="780"/>
      <c r="AM126" s="780"/>
      <c r="AN126" s="780"/>
      <c r="AO126" s="781"/>
      <c r="AP126" s="824" t="s">
        <v>499</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500</v>
      </c>
      <c r="CQ126" s="752"/>
      <c r="CR126" s="752"/>
      <c r="CS126" s="752"/>
      <c r="CT126" s="752"/>
      <c r="CU126" s="752"/>
      <c r="CV126" s="752"/>
      <c r="CW126" s="752"/>
      <c r="CX126" s="752"/>
      <c r="CY126" s="752"/>
      <c r="CZ126" s="752"/>
      <c r="DA126" s="752"/>
      <c r="DB126" s="752"/>
      <c r="DC126" s="752"/>
      <c r="DD126" s="752"/>
      <c r="DE126" s="752"/>
      <c r="DF126" s="753"/>
      <c r="DG126" s="816" t="s">
        <v>183</v>
      </c>
      <c r="DH126" s="817"/>
      <c r="DI126" s="817"/>
      <c r="DJ126" s="817"/>
      <c r="DK126" s="817"/>
      <c r="DL126" s="817" t="s">
        <v>496</v>
      </c>
      <c r="DM126" s="817"/>
      <c r="DN126" s="817"/>
      <c r="DO126" s="817"/>
      <c r="DP126" s="817"/>
      <c r="DQ126" s="817" t="s">
        <v>183</v>
      </c>
      <c r="DR126" s="817"/>
      <c r="DS126" s="817"/>
      <c r="DT126" s="817"/>
      <c r="DU126" s="817"/>
      <c r="DV126" s="794" t="s">
        <v>183</v>
      </c>
      <c r="DW126" s="794"/>
      <c r="DX126" s="794"/>
      <c r="DY126" s="794"/>
      <c r="DZ126" s="795"/>
    </row>
    <row r="127" spans="1:130" s="230" customFormat="1" ht="26.25" customHeight="1">
      <c r="A127" s="822"/>
      <c r="B127" s="823"/>
      <c r="C127" s="838" t="s">
        <v>501</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183</v>
      </c>
      <c r="AB127" s="780"/>
      <c r="AC127" s="780"/>
      <c r="AD127" s="780"/>
      <c r="AE127" s="781"/>
      <c r="AF127" s="782" t="s">
        <v>496</v>
      </c>
      <c r="AG127" s="780"/>
      <c r="AH127" s="780"/>
      <c r="AI127" s="780"/>
      <c r="AJ127" s="781"/>
      <c r="AK127" s="782" t="s">
        <v>183</v>
      </c>
      <c r="AL127" s="780"/>
      <c r="AM127" s="780"/>
      <c r="AN127" s="780"/>
      <c r="AO127" s="781"/>
      <c r="AP127" s="824" t="s">
        <v>496</v>
      </c>
      <c r="AQ127" s="825"/>
      <c r="AR127" s="825"/>
      <c r="AS127" s="825"/>
      <c r="AT127" s="826"/>
      <c r="AU127" s="232"/>
      <c r="AV127" s="232"/>
      <c r="AW127" s="232"/>
      <c r="AX127" s="841" t="s">
        <v>502</v>
      </c>
      <c r="AY127" s="812"/>
      <c r="AZ127" s="812"/>
      <c r="BA127" s="812"/>
      <c r="BB127" s="812"/>
      <c r="BC127" s="812"/>
      <c r="BD127" s="812"/>
      <c r="BE127" s="813"/>
      <c r="BF127" s="811" t="s">
        <v>503</v>
      </c>
      <c r="BG127" s="812"/>
      <c r="BH127" s="812"/>
      <c r="BI127" s="812"/>
      <c r="BJ127" s="812"/>
      <c r="BK127" s="812"/>
      <c r="BL127" s="813"/>
      <c r="BM127" s="811" t="s">
        <v>504</v>
      </c>
      <c r="BN127" s="812"/>
      <c r="BO127" s="812"/>
      <c r="BP127" s="812"/>
      <c r="BQ127" s="812"/>
      <c r="BR127" s="812"/>
      <c r="BS127" s="813"/>
      <c r="BT127" s="811" t="s">
        <v>505</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506</v>
      </c>
      <c r="CQ127" s="752"/>
      <c r="CR127" s="752"/>
      <c r="CS127" s="752"/>
      <c r="CT127" s="752"/>
      <c r="CU127" s="752"/>
      <c r="CV127" s="752"/>
      <c r="CW127" s="752"/>
      <c r="CX127" s="752"/>
      <c r="CY127" s="752"/>
      <c r="CZ127" s="752"/>
      <c r="DA127" s="752"/>
      <c r="DB127" s="752"/>
      <c r="DC127" s="752"/>
      <c r="DD127" s="752"/>
      <c r="DE127" s="752"/>
      <c r="DF127" s="753"/>
      <c r="DG127" s="816" t="s">
        <v>496</v>
      </c>
      <c r="DH127" s="817"/>
      <c r="DI127" s="817"/>
      <c r="DJ127" s="817"/>
      <c r="DK127" s="817"/>
      <c r="DL127" s="817" t="s">
        <v>496</v>
      </c>
      <c r="DM127" s="817"/>
      <c r="DN127" s="817"/>
      <c r="DO127" s="817"/>
      <c r="DP127" s="817"/>
      <c r="DQ127" s="817" t="s">
        <v>499</v>
      </c>
      <c r="DR127" s="817"/>
      <c r="DS127" s="817"/>
      <c r="DT127" s="817"/>
      <c r="DU127" s="817"/>
      <c r="DV127" s="794" t="s">
        <v>499</v>
      </c>
      <c r="DW127" s="794"/>
      <c r="DX127" s="794"/>
      <c r="DY127" s="794"/>
      <c r="DZ127" s="795"/>
    </row>
    <row r="128" spans="1:130" s="230" customFormat="1" ht="26.25" customHeight="1" thickBot="1">
      <c r="A128" s="796" t="s">
        <v>507</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508</v>
      </c>
      <c r="X128" s="798"/>
      <c r="Y128" s="798"/>
      <c r="Z128" s="799"/>
      <c r="AA128" s="800">
        <v>3587873</v>
      </c>
      <c r="AB128" s="801"/>
      <c r="AC128" s="801"/>
      <c r="AD128" s="801"/>
      <c r="AE128" s="802"/>
      <c r="AF128" s="803">
        <v>3548850</v>
      </c>
      <c r="AG128" s="801"/>
      <c r="AH128" s="801"/>
      <c r="AI128" s="801"/>
      <c r="AJ128" s="802"/>
      <c r="AK128" s="803">
        <v>3604007</v>
      </c>
      <c r="AL128" s="801"/>
      <c r="AM128" s="801"/>
      <c r="AN128" s="801"/>
      <c r="AO128" s="802"/>
      <c r="AP128" s="804"/>
      <c r="AQ128" s="805"/>
      <c r="AR128" s="805"/>
      <c r="AS128" s="805"/>
      <c r="AT128" s="806"/>
      <c r="AU128" s="232"/>
      <c r="AV128" s="232"/>
      <c r="AW128" s="232"/>
      <c r="AX128" s="807" t="s">
        <v>509</v>
      </c>
      <c r="AY128" s="808"/>
      <c r="AZ128" s="808"/>
      <c r="BA128" s="808"/>
      <c r="BB128" s="808"/>
      <c r="BC128" s="808"/>
      <c r="BD128" s="808"/>
      <c r="BE128" s="809"/>
      <c r="BF128" s="786" t="s">
        <v>496</v>
      </c>
      <c r="BG128" s="787"/>
      <c r="BH128" s="787"/>
      <c r="BI128" s="787"/>
      <c r="BJ128" s="787"/>
      <c r="BK128" s="787"/>
      <c r="BL128" s="810"/>
      <c r="BM128" s="786">
        <v>11.25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510</v>
      </c>
      <c r="CQ128" s="730"/>
      <c r="CR128" s="730"/>
      <c r="CS128" s="730"/>
      <c r="CT128" s="730"/>
      <c r="CU128" s="730"/>
      <c r="CV128" s="730"/>
      <c r="CW128" s="730"/>
      <c r="CX128" s="730"/>
      <c r="CY128" s="730"/>
      <c r="CZ128" s="730"/>
      <c r="DA128" s="730"/>
      <c r="DB128" s="730"/>
      <c r="DC128" s="730"/>
      <c r="DD128" s="730"/>
      <c r="DE128" s="730"/>
      <c r="DF128" s="731"/>
      <c r="DG128" s="790">
        <v>6900</v>
      </c>
      <c r="DH128" s="791"/>
      <c r="DI128" s="791"/>
      <c r="DJ128" s="791"/>
      <c r="DK128" s="791"/>
      <c r="DL128" s="791">
        <v>6838</v>
      </c>
      <c r="DM128" s="791"/>
      <c r="DN128" s="791"/>
      <c r="DO128" s="791"/>
      <c r="DP128" s="791"/>
      <c r="DQ128" s="791">
        <v>4281</v>
      </c>
      <c r="DR128" s="791"/>
      <c r="DS128" s="791"/>
      <c r="DT128" s="791"/>
      <c r="DU128" s="791"/>
      <c r="DV128" s="792">
        <v>0</v>
      </c>
      <c r="DW128" s="792"/>
      <c r="DX128" s="792"/>
      <c r="DY128" s="792"/>
      <c r="DZ128" s="793"/>
    </row>
    <row r="129" spans="1:131" s="230" customFormat="1" ht="26.25" customHeight="1">
      <c r="A129" s="774" t="s">
        <v>110</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511</v>
      </c>
      <c r="X129" s="777"/>
      <c r="Y129" s="777"/>
      <c r="Z129" s="778"/>
      <c r="AA129" s="779">
        <v>62890264</v>
      </c>
      <c r="AB129" s="780"/>
      <c r="AC129" s="780"/>
      <c r="AD129" s="780"/>
      <c r="AE129" s="781"/>
      <c r="AF129" s="782">
        <v>67466047</v>
      </c>
      <c r="AG129" s="780"/>
      <c r="AH129" s="780"/>
      <c r="AI129" s="780"/>
      <c r="AJ129" s="781"/>
      <c r="AK129" s="782">
        <v>66050299</v>
      </c>
      <c r="AL129" s="780"/>
      <c r="AM129" s="780"/>
      <c r="AN129" s="780"/>
      <c r="AO129" s="781"/>
      <c r="AP129" s="783"/>
      <c r="AQ129" s="784"/>
      <c r="AR129" s="784"/>
      <c r="AS129" s="784"/>
      <c r="AT129" s="785"/>
      <c r="AU129" s="233"/>
      <c r="AV129" s="233"/>
      <c r="AW129" s="233"/>
      <c r="AX129" s="751" t="s">
        <v>512</v>
      </c>
      <c r="AY129" s="752"/>
      <c r="AZ129" s="752"/>
      <c r="BA129" s="752"/>
      <c r="BB129" s="752"/>
      <c r="BC129" s="752"/>
      <c r="BD129" s="752"/>
      <c r="BE129" s="753"/>
      <c r="BF129" s="770" t="s">
        <v>496</v>
      </c>
      <c r="BG129" s="771"/>
      <c r="BH129" s="771"/>
      <c r="BI129" s="771"/>
      <c r="BJ129" s="771"/>
      <c r="BK129" s="771"/>
      <c r="BL129" s="772"/>
      <c r="BM129" s="770">
        <v>16.25</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c r="A130" s="774" t="s">
        <v>513</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514</v>
      </c>
      <c r="X130" s="777"/>
      <c r="Y130" s="777"/>
      <c r="Z130" s="778"/>
      <c r="AA130" s="779">
        <v>7814489</v>
      </c>
      <c r="AB130" s="780"/>
      <c r="AC130" s="780"/>
      <c r="AD130" s="780"/>
      <c r="AE130" s="781"/>
      <c r="AF130" s="782">
        <v>7717121</v>
      </c>
      <c r="AG130" s="780"/>
      <c r="AH130" s="780"/>
      <c r="AI130" s="780"/>
      <c r="AJ130" s="781"/>
      <c r="AK130" s="782">
        <v>7641283</v>
      </c>
      <c r="AL130" s="780"/>
      <c r="AM130" s="780"/>
      <c r="AN130" s="780"/>
      <c r="AO130" s="781"/>
      <c r="AP130" s="783"/>
      <c r="AQ130" s="784"/>
      <c r="AR130" s="784"/>
      <c r="AS130" s="784"/>
      <c r="AT130" s="785"/>
      <c r="AU130" s="233"/>
      <c r="AV130" s="233"/>
      <c r="AW130" s="233"/>
      <c r="AX130" s="751" t="s">
        <v>515</v>
      </c>
      <c r="AY130" s="752"/>
      <c r="AZ130" s="752"/>
      <c r="BA130" s="752"/>
      <c r="BB130" s="752"/>
      <c r="BC130" s="752"/>
      <c r="BD130" s="752"/>
      <c r="BE130" s="753"/>
      <c r="BF130" s="754">
        <v>4</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516</v>
      </c>
      <c r="X131" s="761"/>
      <c r="Y131" s="761"/>
      <c r="Z131" s="762"/>
      <c r="AA131" s="763">
        <v>55075775</v>
      </c>
      <c r="AB131" s="764"/>
      <c r="AC131" s="764"/>
      <c r="AD131" s="764"/>
      <c r="AE131" s="765"/>
      <c r="AF131" s="766">
        <v>59748926</v>
      </c>
      <c r="AG131" s="764"/>
      <c r="AH131" s="764"/>
      <c r="AI131" s="764"/>
      <c r="AJ131" s="765"/>
      <c r="AK131" s="766">
        <v>58409016</v>
      </c>
      <c r="AL131" s="764"/>
      <c r="AM131" s="764"/>
      <c r="AN131" s="764"/>
      <c r="AO131" s="765"/>
      <c r="AP131" s="767"/>
      <c r="AQ131" s="768"/>
      <c r="AR131" s="768"/>
      <c r="AS131" s="768"/>
      <c r="AT131" s="769"/>
      <c r="AU131" s="233"/>
      <c r="AV131" s="233"/>
      <c r="AW131" s="233"/>
      <c r="AX131" s="729" t="s">
        <v>517</v>
      </c>
      <c r="AY131" s="730"/>
      <c r="AZ131" s="730"/>
      <c r="BA131" s="730"/>
      <c r="BB131" s="730"/>
      <c r="BC131" s="730"/>
      <c r="BD131" s="730"/>
      <c r="BE131" s="731"/>
      <c r="BF131" s="732">
        <v>21</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c r="A132" s="738" t="s">
        <v>518</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519</v>
      </c>
      <c r="W132" s="742"/>
      <c r="X132" s="742"/>
      <c r="Y132" s="742"/>
      <c r="Z132" s="743"/>
      <c r="AA132" s="744">
        <v>3.6281486730000001</v>
      </c>
      <c r="AB132" s="745"/>
      <c r="AC132" s="745"/>
      <c r="AD132" s="745"/>
      <c r="AE132" s="746"/>
      <c r="AF132" s="747">
        <v>3.7688510079999999</v>
      </c>
      <c r="AG132" s="745"/>
      <c r="AH132" s="745"/>
      <c r="AI132" s="745"/>
      <c r="AJ132" s="746"/>
      <c r="AK132" s="747">
        <v>4.6828697530000003</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520</v>
      </c>
      <c r="W133" s="721"/>
      <c r="X133" s="721"/>
      <c r="Y133" s="721"/>
      <c r="Z133" s="722"/>
      <c r="AA133" s="723">
        <v>3.4</v>
      </c>
      <c r="AB133" s="724"/>
      <c r="AC133" s="724"/>
      <c r="AD133" s="724"/>
      <c r="AE133" s="725"/>
      <c r="AF133" s="723">
        <v>3.6</v>
      </c>
      <c r="AG133" s="724"/>
      <c r="AH133" s="724"/>
      <c r="AI133" s="724"/>
      <c r="AJ133" s="725"/>
      <c r="AK133" s="723">
        <v>4</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WeCifUv9CsNQcJ5NSBXmIiq3RFXHKt0puMODdogdg08vYgZJlTYtxsMqkp4He/mJ9t/V0d3PRwxy2WMFuvNHCg==" saltValue="IK+CT5KGidqtjJ4sN5y7h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cols>
    <col min="1" max="120" width="2.75" style="260" customWidth="1"/>
    <col min="121" max="121" width="0" style="259" hidden="1" customWidth="1"/>
    <col min="122" max="16384" width="9" style="259" hidden="1"/>
  </cols>
  <sheetData>
    <row r="1" spans="1:120">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row r="3" spans="1:120"/>
    <row r="4" spans="1:120"/>
    <row r="5" spans="1:120"/>
    <row r="6" spans="1:120"/>
    <row r="7" spans="1:120"/>
    <row r="8" spans="1:120"/>
    <row r="9" spans="1:120"/>
    <row r="10" spans="1:120"/>
    <row r="11" spans="1:120"/>
    <row r="12" spans="1:120"/>
    <row r="13" spans="1:120"/>
    <row r="14" spans="1:120"/>
    <row r="15" spans="1:120"/>
    <row r="16" spans="1:120">
      <c r="DP16" s="259"/>
    </row>
    <row r="17" spans="119:120">
      <c r="DP17" s="259"/>
    </row>
    <row r="18" spans="119:120"/>
    <row r="19" spans="119:120"/>
    <row r="20" spans="119:120">
      <c r="DO20" s="259"/>
      <c r="DP20" s="259"/>
    </row>
    <row r="21" spans="119:120">
      <c r="DP21" s="259"/>
    </row>
    <row r="22" spans="119:120"/>
    <row r="23" spans="119:120">
      <c r="DO23" s="259"/>
      <c r="DP23" s="259"/>
    </row>
    <row r="24" spans="119:120">
      <c r="DP24" s="259"/>
    </row>
    <row r="25" spans="119:120">
      <c r="DP25" s="259"/>
    </row>
    <row r="26" spans="119:120">
      <c r="DO26" s="259"/>
      <c r="DP26" s="259"/>
    </row>
    <row r="27" spans="119:120"/>
    <row r="28" spans="119:120">
      <c r="DO28" s="259"/>
      <c r="DP28" s="259"/>
    </row>
    <row r="29" spans="119:120">
      <c r="DP29" s="259"/>
    </row>
    <row r="30" spans="119:120"/>
    <row r="31" spans="119:120">
      <c r="DO31" s="259"/>
      <c r="DP31" s="259"/>
    </row>
    <row r="32" spans="119:120"/>
    <row r="33" spans="98:120">
      <c r="DO33" s="259"/>
      <c r="DP33" s="259"/>
    </row>
    <row r="34" spans="98:120">
      <c r="DM34" s="259"/>
    </row>
    <row r="35" spans="98:120">
      <c r="CT35" s="259"/>
      <c r="CU35" s="259"/>
      <c r="CV35" s="259"/>
      <c r="CY35" s="259"/>
      <c r="CZ35" s="259"/>
      <c r="DA35" s="259"/>
      <c r="DD35" s="259"/>
      <c r="DE35" s="259"/>
      <c r="DF35" s="259"/>
      <c r="DI35" s="259"/>
      <c r="DJ35" s="259"/>
      <c r="DK35" s="259"/>
      <c r="DM35" s="259"/>
      <c r="DN35" s="259"/>
      <c r="DO35" s="259"/>
      <c r="DP35" s="259"/>
    </row>
    <row r="36" spans="98:120"/>
    <row r="37" spans="98:120">
      <c r="CW37" s="259"/>
      <c r="DB37" s="259"/>
      <c r="DG37" s="259"/>
      <c r="DL37" s="259"/>
      <c r="DP37" s="259"/>
    </row>
    <row r="38" spans="98:120">
      <c r="CT38" s="259"/>
      <c r="CU38" s="259"/>
      <c r="CV38" s="259"/>
      <c r="CW38" s="259"/>
      <c r="CY38" s="259"/>
      <c r="CZ38" s="259"/>
      <c r="DA38" s="259"/>
      <c r="DB38" s="259"/>
      <c r="DD38" s="259"/>
      <c r="DE38" s="259"/>
      <c r="DF38" s="259"/>
      <c r="DG38" s="259"/>
      <c r="DI38" s="259"/>
      <c r="DJ38" s="259"/>
      <c r="DK38" s="259"/>
      <c r="DL38" s="259"/>
      <c r="DN38" s="259"/>
      <c r="DO38" s="259"/>
      <c r="DP38" s="259"/>
    </row>
    <row r="39" spans="98:120"/>
    <row r="40" spans="98:120"/>
    <row r="41" spans="98:120"/>
    <row r="42" spans="98:120"/>
    <row r="43" spans="98:120"/>
    <row r="44" spans="98:120"/>
    <row r="45" spans="98:120"/>
    <row r="46" spans="98:120"/>
    <row r="47" spans="98:120"/>
    <row r="48" spans="98:120"/>
    <row r="49" spans="22:120">
      <c r="DN49" s="259"/>
      <c r="DO49" s="259"/>
      <c r="DP49" s="259"/>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9"/>
      <c r="CS63" s="259"/>
      <c r="CX63" s="259"/>
      <c r="DC63" s="259"/>
      <c r="DH63" s="259"/>
    </row>
    <row r="64" spans="22:120">
      <c r="V64" s="259"/>
    </row>
    <row r="65" spans="15:120">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c r="Q66" s="259"/>
      <c r="S66" s="259"/>
      <c r="U66" s="259"/>
      <c r="DM66" s="259"/>
    </row>
    <row r="67" spans="15:120">
      <c r="O67" s="259"/>
      <c r="P67" s="259"/>
      <c r="R67" s="259"/>
      <c r="T67" s="259"/>
      <c r="Y67" s="259"/>
      <c r="CT67" s="259"/>
      <c r="CV67" s="259"/>
      <c r="CW67" s="259"/>
      <c r="CY67" s="259"/>
      <c r="DA67" s="259"/>
      <c r="DB67" s="259"/>
      <c r="DD67" s="259"/>
      <c r="DF67" s="259"/>
      <c r="DG67" s="259"/>
      <c r="DI67" s="259"/>
      <c r="DK67" s="259"/>
      <c r="DL67" s="259"/>
      <c r="DN67" s="259"/>
      <c r="DO67" s="259"/>
      <c r="DP67" s="259"/>
    </row>
    <row r="68" spans="15:120"/>
    <row r="69" spans="15:120"/>
    <row r="70" spans="15:120"/>
    <row r="71" spans="15:120"/>
    <row r="72" spans="15:120">
      <c r="DP72" s="259"/>
    </row>
    <row r="73" spans="15:120">
      <c r="DP73" s="259"/>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9"/>
      <c r="CX96" s="259"/>
      <c r="DC96" s="259"/>
      <c r="DH96" s="259"/>
    </row>
    <row r="97" spans="24:120">
      <c r="CS97" s="259"/>
      <c r="CX97" s="259"/>
      <c r="DC97" s="259"/>
      <c r="DH97" s="259"/>
      <c r="DP97" s="260" t="s">
        <v>521</v>
      </c>
    </row>
    <row r="98" spans="24:120" hidden="1">
      <c r="CS98" s="259"/>
      <c r="CX98" s="259"/>
      <c r="DC98" s="259"/>
      <c r="DH98" s="259"/>
    </row>
    <row r="99" spans="24:120" hidden="1">
      <c r="CS99" s="259"/>
      <c r="CX99" s="259"/>
      <c r="DC99" s="259"/>
      <c r="DH99" s="259"/>
    </row>
    <row r="101" spans="24:120" ht="12" hidden="1" customHeight="1">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c r="CU102" s="259"/>
      <c r="CZ102" s="259"/>
      <c r="DE102" s="259"/>
      <c r="DJ102" s="259"/>
      <c r="DM102" s="259"/>
    </row>
    <row r="103" spans="24:120" hidden="1">
      <c r="CT103" s="259"/>
      <c r="CV103" s="259"/>
      <c r="CW103" s="259"/>
      <c r="CY103" s="259"/>
      <c r="DA103" s="259"/>
      <c r="DB103" s="259"/>
      <c r="DD103" s="259"/>
      <c r="DF103" s="259"/>
      <c r="DG103" s="259"/>
      <c r="DI103" s="259"/>
      <c r="DK103" s="259"/>
      <c r="DL103" s="259"/>
      <c r="DM103" s="259"/>
      <c r="DN103" s="259"/>
      <c r="DO103" s="259"/>
      <c r="DP103" s="259"/>
    </row>
    <row r="104" spans="24:120" hidden="1">
      <c r="CV104" s="259"/>
      <c r="CW104" s="259"/>
      <c r="DA104" s="259"/>
      <c r="DB104" s="259"/>
      <c r="DF104" s="259"/>
      <c r="DG104" s="259"/>
      <c r="DK104" s="259"/>
      <c r="DL104" s="259"/>
      <c r="DN104" s="259"/>
      <c r="DO104" s="259"/>
      <c r="DP104" s="259"/>
    </row>
    <row r="105" spans="24:120" ht="12.75" hidden="1" customHeight="1"/>
  </sheetData>
  <sheetProtection algorithmName="SHA-512" hashValue="sFkNmdIk6nau/uXNr+tqwhGT7tTgftjI+mMG8AQ70nIHbnNtRqQOwz6qRdkTO9pblxm7V9WKW3U3d5vZfelOSA==" saltValue="D9N9lyOmtf/w8ELVTlG89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cols>
    <col min="1" max="116" width="2.625" style="260" customWidth="1"/>
    <col min="117" max="16384" width="9" style="259" hidden="1"/>
  </cols>
  <sheetData>
    <row r="1" spans="2:116">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row r="3" spans="2:116"/>
    <row r="4" spans="2:116">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row r="7" spans="2:116"/>
    <row r="8" spans="2:116"/>
    <row r="9" spans="2:116"/>
    <row r="10" spans="2:116"/>
    <row r="11" spans="2:116"/>
    <row r="12" spans="2:116"/>
    <row r="13" spans="2:116"/>
    <row r="14" spans="2:116"/>
    <row r="15" spans="2:116"/>
    <row r="16" spans="2:116"/>
    <row r="17" spans="9:116"/>
    <row r="18" spans="9:116">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row r="20" spans="9:116"/>
    <row r="21" spans="9:116">
      <c r="DL21" s="259"/>
    </row>
    <row r="22" spans="9:116">
      <c r="DI22" s="259"/>
      <c r="DJ22" s="259"/>
      <c r="DK22" s="259"/>
      <c r="DL22" s="259"/>
    </row>
    <row r="23" spans="9:116">
      <c r="CY23" s="259"/>
      <c r="CZ23" s="259"/>
      <c r="DA23" s="259"/>
      <c r="DB23" s="259"/>
      <c r="DC23" s="259"/>
      <c r="DD23" s="259"/>
      <c r="DE23" s="259"/>
      <c r="DF23" s="259"/>
      <c r="DG23" s="259"/>
      <c r="DH23" s="259"/>
      <c r="DI23" s="259"/>
      <c r="DJ23" s="259"/>
      <c r="DK23" s="259"/>
      <c r="DL23" s="259"/>
    </row>
    <row r="24" spans="9:116"/>
    <row r="25" spans="9:116"/>
    <row r="26" spans="9:116"/>
    <row r="27" spans="9:116"/>
    <row r="28" spans="9:116"/>
    <row r="29" spans="9:116"/>
    <row r="30" spans="9:116"/>
    <row r="31" spans="9:116"/>
    <row r="32" spans="9:116"/>
    <row r="33" spans="15:116"/>
    <row r="34" spans="15:116"/>
    <row r="35" spans="15:116">
      <c r="CZ35" s="259"/>
      <c r="DA35" s="259"/>
      <c r="DB35" s="259"/>
      <c r="DC35" s="259"/>
      <c r="DD35" s="259"/>
      <c r="DE35" s="259"/>
      <c r="DF35" s="259"/>
      <c r="DG35" s="259"/>
      <c r="DH35" s="259"/>
      <c r="DI35" s="259"/>
      <c r="DJ35" s="259"/>
      <c r="DK35" s="259"/>
      <c r="DL35" s="259"/>
    </row>
    <row r="36" spans="15:116"/>
    <row r="37" spans="15:116">
      <c r="DL37" s="259"/>
    </row>
    <row r="38" spans="15:116">
      <c r="DI38" s="259"/>
      <c r="DJ38" s="259"/>
      <c r="DK38" s="259"/>
      <c r="DL38" s="259"/>
    </row>
    <row r="39" spans="15:116"/>
    <row r="40" spans="15:116"/>
    <row r="41" spans="15:116"/>
    <row r="42" spans="15:116"/>
    <row r="43" spans="15:116">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c r="DL44" s="259"/>
    </row>
    <row r="45" spans="15:116"/>
    <row r="46" spans="15:116">
      <c r="DA46" s="259"/>
      <c r="DB46" s="259"/>
      <c r="DC46" s="259"/>
      <c r="DD46" s="259"/>
      <c r="DE46" s="259"/>
      <c r="DF46" s="259"/>
      <c r="DG46" s="259"/>
      <c r="DH46" s="259"/>
      <c r="DI46" s="259"/>
      <c r="DJ46" s="259"/>
      <c r="DK46" s="259"/>
      <c r="DL46" s="259"/>
    </row>
    <row r="47" spans="15:116"/>
    <row r="48" spans="15:116"/>
    <row r="49" spans="104:116"/>
    <row r="50" spans="104:116">
      <c r="CZ50" s="259"/>
      <c r="DA50" s="259"/>
      <c r="DB50" s="259"/>
      <c r="DC50" s="259"/>
      <c r="DD50" s="259"/>
      <c r="DE50" s="259"/>
      <c r="DF50" s="259"/>
      <c r="DG50" s="259"/>
      <c r="DH50" s="259"/>
      <c r="DI50" s="259"/>
      <c r="DJ50" s="259"/>
      <c r="DK50" s="259"/>
      <c r="DL50" s="259"/>
    </row>
    <row r="51" spans="104:116"/>
    <row r="52" spans="104:116"/>
    <row r="53" spans="104:116">
      <c r="DL53" s="259"/>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9"/>
      <c r="DD67" s="259"/>
      <c r="DE67" s="259"/>
      <c r="DF67" s="259"/>
      <c r="DG67" s="259"/>
      <c r="DH67" s="259"/>
      <c r="DI67" s="259"/>
      <c r="DJ67" s="259"/>
      <c r="DK67" s="259"/>
      <c r="DL67" s="259"/>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n2ifBKyyDx/MdCrJBaZ5Hb5pto1K3ZFivh7ku5UCjEXMAyJ4WGomqIoL/Rp6yYKzaLnuNznLGJVivxyvxfhT7A==" saltValue="AtHx+Vq0xpsr8z3GbMPd5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c r="AS1" s="262"/>
      <c r="AT1" s="262"/>
    </row>
    <row r="2" spans="1:46">
      <c r="AS2" s="262"/>
      <c r="AT2" s="262"/>
    </row>
    <row r="3" spans="1:46">
      <c r="AS3" s="262"/>
      <c r="AT3" s="262"/>
    </row>
    <row r="4" spans="1:46">
      <c r="AS4" s="262"/>
      <c r="AT4" s="262"/>
    </row>
    <row r="5" spans="1:46" ht="17.25">
      <c r="A5" s="263" t="s">
        <v>522</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523</v>
      </c>
      <c r="AL6" s="267"/>
      <c r="AM6" s="267"/>
      <c r="AN6" s="267"/>
      <c r="AO6" s="262"/>
      <c r="AP6" s="262"/>
      <c r="AQ6" s="262"/>
      <c r="AR6" s="262"/>
    </row>
    <row r="7" spans="1:46" ht="13.5" customHeight="1">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524</v>
      </c>
      <c r="AP7" s="272"/>
      <c r="AQ7" s="273" t="s">
        <v>525</v>
      </c>
      <c r="AR7" s="274"/>
    </row>
    <row r="8" spans="1:46">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526</v>
      </c>
      <c r="AQ8" s="279" t="s">
        <v>527</v>
      </c>
      <c r="AR8" s="280" t="s">
        <v>528</v>
      </c>
    </row>
    <row r="9" spans="1:46">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529</v>
      </c>
      <c r="AL9" s="1131"/>
      <c r="AM9" s="1131"/>
      <c r="AN9" s="1132"/>
      <c r="AO9" s="281">
        <v>20677911</v>
      </c>
      <c r="AP9" s="281">
        <v>67707</v>
      </c>
      <c r="AQ9" s="282">
        <v>63571</v>
      </c>
      <c r="AR9" s="283">
        <v>6.5</v>
      </c>
    </row>
    <row r="10" spans="1:46" ht="13.5" customHeight="1">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530</v>
      </c>
      <c r="AL10" s="1131"/>
      <c r="AM10" s="1131"/>
      <c r="AN10" s="1132"/>
      <c r="AO10" s="284">
        <v>60</v>
      </c>
      <c r="AP10" s="284">
        <v>0</v>
      </c>
      <c r="AQ10" s="285">
        <v>1690</v>
      </c>
      <c r="AR10" s="286">
        <v>-100</v>
      </c>
    </row>
    <row r="11" spans="1:46" ht="13.5" customHeight="1">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531</v>
      </c>
      <c r="AL11" s="1131"/>
      <c r="AM11" s="1131"/>
      <c r="AN11" s="1132"/>
      <c r="AO11" s="284">
        <v>4972</v>
      </c>
      <c r="AP11" s="284">
        <v>16</v>
      </c>
      <c r="AQ11" s="285">
        <v>679</v>
      </c>
      <c r="AR11" s="286">
        <v>-97.6</v>
      </c>
    </row>
    <row r="12" spans="1:46" ht="13.5" customHeight="1">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532</v>
      </c>
      <c r="AL12" s="1131"/>
      <c r="AM12" s="1131"/>
      <c r="AN12" s="1132"/>
      <c r="AO12" s="284" t="s">
        <v>533</v>
      </c>
      <c r="AP12" s="284" t="s">
        <v>533</v>
      </c>
      <c r="AQ12" s="285">
        <v>23</v>
      </c>
      <c r="AR12" s="286" t="s">
        <v>533</v>
      </c>
    </row>
    <row r="13" spans="1:46" ht="13.5" customHeight="1">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534</v>
      </c>
      <c r="AL13" s="1131"/>
      <c r="AM13" s="1131"/>
      <c r="AN13" s="1132"/>
      <c r="AO13" s="284">
        <v>724324</v>
      </c>
      <c r="AP13" s="284">
        <v>2372</v>
      </c>
      <c r="AQ13" s="285">
        <v>1992</v>
      </c>
      <c r="AR13" s="286">
        <v>19.100000000000001</v>
      </c>
    </row>
    <row r="14" spans="1:46" ht="13.5" customHeight="1">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535</v>
      </c>
      <c r="AL14" s="1131"/>
      <c r="AM14" s="1131"/>
      <c r="AN14" s="1132"/>
      <c r="AO14" s="284">
        <v>411662</v>
      </c>
      <c r="AP14" s="284">
        <v>1348</v>
      </c>
      <c r="AQ14" s="285">
        <v>1254</v>
      </c>
      <c r="AR14" s="286">
        <v>7.5</v>
      </c>
    </row>
    <row r="15" spans="1:46" ht="13.5" customHeight="1">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536</v>
      </c>
      <c r="AL15" s="1134"/>
      <c r="AM15" s="1134"/>
      <c r="AN15" s="1135"/>
      <c r="AO15" s="284">
        <v>-1238046</v>
      </c>
      <c r="AP15" s="284">
        <v>-4054</v>
      </c>
      <c r="AQ15" s="285">
        <v>-3845</v>
      </c>
      <c r="AR15" s="286">
        <v>5.4</v>
      </c>
    </row>
    <row r="16" spans="1:46">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192</v>
      </c>
      <c r="AL16" s="1134"/>
      <c r="AM16" s="1134"/>
      <c r="AN16" s="1135"/>
      <c r="AO16" s="284">
        <v>20580883</v>
      </c>
      <c r="AP16" s="284">
        <v>67389</v>
      </c>
      <c r="AQ16" s="285">
        <v>65365</v>
      </c>
      <c r="AR16" s="286">
        <v>3.1</v>
      </c>
    </row>
    <row r="17" spans="1:46">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537</v>
      </c>
      <c r="AL19" s="262"/>
      <c r="AM19" s="262"/>
      <c r="AN19" s="262"/>
      <c r="AO19" s="262"/>
      <c r="AP19" s="262"/>
      <c r="AQ19" s="262"/>
      <c r="AR19" s="262"/>
    </row>
    <row r="20" spans="1:46">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538</v>
      </c>
      <c r="AP20" s="293" t="s">
        <v>539</v>
      </c>
      <c r="AQ20" s="294" t="s">
        <v>540</v>
      </c>
      <c r="AR20" s="295"/>
    </row>
    <row r="21" spans="1:46" s="301" customFormat="1">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541</v>
      </c>
      <c r="AL21" s="1137"/>
      <c r="AM21" s="1137"/>
      <c r="AN21" s="1138"/>
      <c r="AO21" s="297">
        <v>6.18</v>
      </c>
      <c r="AP21" s="298">
        <v>6.46</v>
      </c>
      <c r="AQ21" s="299">
        <v>-0.28000000000000003</v>
      </c>
      <c r="AR21" s="267"/>
      <c r="AS21" s="300"/>
      <c r="AT21" s="296"/>
    </row>
    <row r="22" spans="1:46" s="301" customFormat="1">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542</v>
      </c>
      <c r="AL22" s="1137"/>
      <c r="AM22" s="1137"/>
      <c r="AN22" s="1138"/>
      <c r="AO22" s="302">
        <v>100.4</v>
      </c>
      <c r="AP22" s="303">
        <v>99.4</v>
      </c>
      <c r="AQ22" s="304">
        <v>1</v>
      </c>
      <c r="AR22" s="288"/>
      <c r="AS22" s="300"/>
      <c r="AT22" s="296"/>
    </row>
    <row r="23" spans="1:46" s="301" customFormat="1">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c r="A26" s="1129" t="s">
        <v>543</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c r="A27" s="309"/>
      <c r="AO27" s="262"/>
      <c r="AP27" s="262"/>
      <c r="AQ27" s="262"/>
      <c r="AR27" s="262"/>
      <c r="AS27" s="262"/>
      <c r="AT27" s="262"/>
    </row>
    <row r="28" spans="1:46" ht="17.25">
      <c r="A28" s="263" t="s">
        <v>544</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545</v>
      </c>
      <c r="AL29" s="267"/>
      <c r="AM29" s="267"/>
      <c r="AN29" s="267"/>
      <c r="AO29" s="262"/>
      <c r="AP29" s="262"/>
      <c r="AQ29" s="262"/>
      <c r="AR29" s="262"/>
      <c r="AS29" s="311"/>
    </row>
    <row r="30" spans="1:46" ht="13.5" customHeight="1">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524</v>
      </c>
      <c r="AP30" s="272"/>
      <c r="AQ30" s="273" t="s">
        <v>525</v>
      </c>
      <c r="AR30" s="274"/>
    </row>
    <row r="31" spans="1:46">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526</v>
      </c>
      <c r="AQ31" s="279" t="s">
        <v>527</v>
      </c>
      <c r="AR31" s="280" t="s">
        <v>528</v>
      </c>
    </row>
    <row r="32" spans="1:46" ht="27" customHeight="1">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546</v>
      </c>
      <c r="AL32" s="1121"/>
      <c r="AM32" s="1121"/>
      <c r="AN32" s="1122"/>
      <c r="AO32" s="312">
        <v>12227621</v>
      </c>
      <c r="AP32" s="312">
        <v>40038</v>
      </c>
      <c r="AQ32" s="313">
        <v>37452</v>
      </c>
      <c r="AR32" s="314">
        <v>6.9</v>
      </c>
    </row>
    <row r="33" spans="1:46" ht="13.5" customHeight="1">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547</v>
      </c>
      <c r="AL33" s="1121"/>
      <c r="AM33" s="1121"/>
      <c r="AN33" s="1122"/>
      <c r="AO33" s="312" t="s">
        <v>533</v>
      </c>
      <c r="AP33" s="312" t="s">
        <v>533</v>
      </c>
      <c r="AQ33" s="313" t="s">
        <v>533</v>
      </c>
      <c r="AR33" s="314" t="s">
        <v>533</v>
      </c>
    </row>
    <row r="34" spans="1:46" ht="27" customHeight="1">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548</v>
      </c>
      <c r="AL34" s="1121"/>
      <c r="AM34" s="1121"/>
      <c r="AN34" s="1122"/>
      <c r="AO34" s="312" t="s">
        <v>533</v>
      </c>
      <c r="AP34" s="312" t="s">
        <v>533</v>
      </c>
      <c r="AQ34" s="313">
        <v>45</v>
      </c>
      <c r="AR34" s="314" t="s">
        <v>533</v>
      </c>
    </row>
    <row r="35" spans="1:46" ht="27" customHeight="1">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549</v>
      </c>
      <c r="AL35" s="1121"/>
      <c r="AM35" s="1121"/>
      <c r="AN35" s="1122"/>
      <c r="AO35" s="312">
        <v>1752887</v>
      </c>
      <c r="AP35" s="312">
        <v>5740</v>
      </c>
      <c r="AQ35" s="313">
        <v>8356</v>
      </c>
      <c r="AR35" s="314">
        <v>-31.3</v>
      </c>
    </row>
    <row r="36" spans="1:46" ht="27" customHeight="1">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550</v>
      </c>
      <c r="AL36" s="1121"/>
      <c r="AM36" s="1121"/>
      <c r="AN36" s="1122"/>
      <c r="AO36" s="312" t="s">
        <v>533</v>
      </c>
      <c r="AP36" s="312" t="s">
        <v>533</v>
      </c>
      <c r="AQ36" s="313">
        <v>443</v>
      </c>
      <c r="AR36" s="314" t="s">
        <v>533</v>
      </c>
    </row>
    <row r="37" spans="1:46" ht="13.5" customHeight="1">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551</v>
      </c>
      <c r="AL37" s="1121"/>
      <c r="AM37" s="1121"/>
      <c r="AN37" s="1122"/>
      <c r="AO37" s="312" t="s">
        <v>533</v>
      </c>
      <c r="AP37" s="312" t="s">
        <v>533</v>
      </c>
      <c r="AQ37" s="313">
        <v>649</v>
      </c>
      <c r="AR37" s="314" t="s">
        <v>533</v>
      </c>
    </row>
    <row r="38" spans="1:46" ht="27" customHeight="1">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552</v>
      </c>
      <c r="AL38" s="1124"/>
      <c r="AM38" s="1124"/>
      <c r="AN38" s="1125"/>
      <c r="AO38" s="315" t="s">
        <v>533</v>
      </c>
      <c r="AP38" s="315" t="s">
        <v>533</v>
      </c>
      <c r="AQ38" s="316">
        <v>1</v>
      </c>
      <c r="AR38" s="304" t="s">
        <v>533</v>
      </c>
      <c r="AS38" s="311"/>
    </row>
    <row r="39" spans="1:46">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553</v>
      </c>
      <c r="AL39" s="1124"/>
      <c r="AM39" s="1124"/>
      <c r="AN39" s="1125"/>
      <c r="AO39" s="312">
        <v>-3604007</v>
      </c>
      <c r="AP39" s="312">
        <v>-11801</v>
      </c>
      <c r="AQ39" s="313">
        <v>-7867</v>
      </c>
      <c r="AR39" s="314">
        <v>50</v>
      </c>
      <c r="AS39" s="311"/>
    </row>
    <row r="40" spans="1:46" ht="27" customHeight="1">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554</v>
      </c>
      <c r="AL40" s="1121"/>
      <c r="AM40" s="1121"/>
      <c r="AN40" s="1122"/>
      <c r="AO40" s="312">
        <v>-7641283</v>
      </c>
      <c r="AP40" s="312">
        <v>-25020</v>
      </c>
      <c r="AQ40" s="313">
        <v>-28343</v>
      </c>
      <c r="AR40" s="314">
        <v>-11.7</v>
      </c>
      <c r="AS40" s="311"/>
    </row>
    <row r="41" spans="1:46">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302</v>
      </c>
      <c r="AL41" s="1127"/>
      <c r="AM41" s="1127"/>
      <c r="AN41" s="1128"/>
      <c r="AO41" s="312">
        <v>2735218</v>
      </c>
      <c r="AP41" s="312">
        <v>8956</v>
      </c>
      <c r="AQ41" s="313">
        <v>10736</v>
      </c>
      <c r="AR41" s="314">
        <v>-16.600000000000001</v>
      </c>
      <c r="AS41" s="311"/>
    </row>
    <row r="42" spans="1:46">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555</v>
      </c>
      <c r="AL42" s="262"/>
      <c r="AM42" s="262"/>
      <c r="AN42" s="262"/>
      <c r="AO42" s="262"/>
      <c r="AP42" s="262"/>
      <c r="AQ42" s="288"/>
      <c r="AR42" s="288"/>
      <c r="AS42" s="311"/>
    </row>
    <row r="43" spans="1:46">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c r="A47" s="321" t="s">
        <v>556</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557</v>
      </c>
      <c r="AL48" s="322"/>
      <c r="AM48" s="322"/>
      <c r="AN48" s="322"/>
      <c r="AO48" s="322"/>
      <c r="AP48" s="322"/>
      <c r="AQ48" s="323"/>
      <c r="AR48" s="322"/>
    </row>
    <row r="49" spans="1:44" ht="13.5" customHeight="1">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524</v>
      </c>
      <c r="AN49" s="1115" t="s">
        <v>558</v>
      </c>
      <c r="AO49" s="1116"/>
      <c r="AP49" s="1116"/>
      <c r="AQ49" s="1116"/>
      <c r="AR49" s="1117"/>
    </row>
    <row r="50" spans="1:44">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559</v>
      </c>
      <c r="AO50" s="329" t="s">
        <v>560</v>
      </c>
      <c r="AP50" s="330" t="s">
        <v>561</v>
      </c>
      <c r="AQ50" s="331" t="s">
        <v>562</v>
      </c>
      <c r="AR50" s="332" t="s">
        <v>563</v>
      </c>
    </row>
    <row r="51" spans="1:44">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564</v>
      </c>
      <c r="AL51" s="325"/>
      <c r="AM51" s="333">
        <v>12970690</v>
      </c>
      <c r="AN51" s="334">
        <v>42789</v>
      </c>
      <c r="AO51" s="335">
        <v>23.5</v>
      </c>
      <c r="AP51" s="336">
        <v>46457</v>
      </c>
      <c r="AQ51" s="337">
        <v>2.2999999999999998</v>
      </c>
      <c r="AR51" s="338">
        <v>21.2</v>
      </c>
    </row>
    <row r="52" spans="1:44">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565</v>
      </c>
      <c r="AM52" s="341">
        <v>8363634</v>
      </c>
      <c r="AN52" s="342">
        <v>27591</v>
      </c>
      <c r="AO52" s="343">
        <v>32</v>
      </c>
      <c r="AP52" s="344">
        <v>24020</v>
      </c>
      <c r="AQ52" s="345">
        <v>-2</v>
      </c>
      <c r="AR52" s="346">
        <v>34</v>
      </c>
    </row>
    <row r="53" spans="1:44">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566</v>
      </c>
      <c r="AL53" s="325"/>
      <c r="AM53" s="333">
        <v>7948659</v>
      </c>
      <c r="AN53" s="334">
        <v>26150</v>
      </c>
      <c r="AO53" s="335">
        <v>-38.9</v>
      </c>
      <c r="AP53" s="336">
        <v>51849</v>
      </c>
      <c r="AQ53" s="337">
        <v>11.6</v>
      </c>
      <c r="AR53" s="338">
        <v>-50.5</v>
      </c>
    </row>
    <row r="54" spans="1:44">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565</v>
      </c>
      <c r="AM54" s="341">
        <v>4068697</v>
      </c>
      <c r="AN54" s="342">
        <v>13386</v>
      </c>
      <c r="AO54" s="343">
        <v>-51.5</v>
      </c>
      <c r="AP54" s="344">
        <v>26326</v>
      </c>
      <c r="AQ54" s="345">
        <v>9.6</v>
      </c>
      <c r="AR54" s="346">
        <v>-61.1</v>
      </c>
    </row>
    <row r="55" spans="1:44">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567</v>
      </c>
      <c r="AL55" s="325"/>
      <c r="AM55" s="333">
        <v>10538033</v>
      </c>
      <c r="AN55" s="334">
        <v>34621</v>
      </c>
      <c r="AO55" s="335">
        <v>32.4</v>
      </c>
      <c r="AP55" s="336">
        <v>52191</v>
      </c>
      <c r="AQ55" s="337">
        <v>0.7</v>
      </c>
      <c r="AR55" s="338">
        <v>31.7</v>
      </c>
    </row>
    <row r="56" spans="1:44">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565</v>
      </c>
      <c r="AM56" s="341">
        <v>4681066</v>
      </c>
      <c r="AN56" s="342">
        <v>15379</v>
      </c>
      <c r="AO56" s="343">
        <v>14.9</v>
      </c>
      <c r="AP56" s="344">
        <v>26807</v>
      </c>
      <c r="AQ56" s="345">
        <v>1.8</v>
      </c>
      <c r="AR56" s="346">
        <v>13.1</v>
      </c>
    </row>
    <row r="57" spans="1:44">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568</v>
      </c>
      <c r="AL57" s="325"/>
      <c r="AM57" s="333">
        <v>8580768</v>
      </c>
      <c r="AN57" s="334">
        <v>28142</v>
      </c>
      <c r="AO57" s="335">
        <v>-18.7</v>
      </c>
      <c r="AP57" s="336">
        <v>48105</v>
      </c>
      <c r="AQ57" s="337">
        <v>-7.8</v>
      </c>
      <c r="AR57" s="338">
        <v>-10.9</v>
      </c>
    </row>
    <row r="58" spans="1:44">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565</v>
      </c>
      <c r="AM58" s="341">
        <v>4727851</v>
      </c>
      <c r="AN58" s="342">
        <v>15506</v>
      </c>
      <c r="AO58" s="343">
        <v>0.8</v>
      </c>
      <c r="AP58" s="344">
        <v>24072</v>
      </c>
      <c r="AQ58" s="345">
        <v>-10.199999999999999</v>
      </c>
      <c r="AR58" s="346">
        <v>11</v>
      </c>
    </row>
    <row r="59" spans="1:44">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569</v>
      </c>
      <c r="AL59" s="325"/>
      <c r="AM59" s="333">
        <v>8854908</v>
      </c>
      <c r="AN59" s="334">
        <v>28994</v>
      </c>
      <c r="AO59" s="335">
        <v>3</v>
      </c>
      <c r="AP59" s="336">
        <v>47446</v>
      </c>
      <c r="AQ59" s="337">
        <v>-1.4</v>
      </c>
      <c r="AR59" s="338">
        <v>4.4000000000000004</v>
      </c>
    </row>
    <row r="60" spans="1:44">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565</v>
      </c>
      <c r="AM60" s="341">
        <v>4976147</v>
      </c>
      <c r="AN60" s="342">
        <v>16294</v>
      </c>
      <c r="AO60" s="343">
        <v>5.0999999999999996</v>
      </c>
      <c r="AP60" s="344">
        <v>24371</v>
      </c>
      <c r="AQ60" s="345">
        <v>1.2</v>
      </c>
      <c r="AR60" s="346">
        <v>3.9</v>
      </c>
    </row>
    <row r="61" spans="1:44">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570</v>
      </c>
      <c r="AL61" s="347"/>
      <c r="AM61" s="348">
        <v>9778612</v>
      </c>
      <c r="AN61" s="349">
        <v>32139</v>
      </c>
      <c r="AO61" s="350">
        <v>0.3</v>
      </c>
      <c r="AP61" s="351">
        <v>49210</v>
      </c>
      <c r="AQ61" s="352">
        <v>1.1000000000000001</v>
      </c>
      <c r="AR61" s="338">
        <v>-0.8</v>
      </c>
    </row>
    <row r="62" spans="1:44">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565</v>
      </c>
      <c r="AM62" s="341">
        <v>5363479</v>
      </c>
      <c r="AN62" s="342">
        <v>17631</v>
      </c>
      <c r="AO62" s="343">
        <v>0.3</v>
      </c>
      <c r="AP62" s="344">
        <v>25119</v>
      </c>
      <c r="AQ62" s="345">
        <v>0.1</v>
      </c>
      <c r="AR62" s="346">
        <v>0.2</v>
      </c>
    </row>
    <row r="63" spans="1:44">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c r="AK67" s="262"/>
      <c r="AL67" s="262"/>
      <c r="AM67" s="262"/>
      <c r="AN67" s="262"/>
      <c r="AO67" s="262"/>
      <c r="AP67" s="262"/>
      <c r="AQ67" s="262"/>
      <c r="AR67" s="262"/>
      <c r="AS67" s="262"/>
      <c r="AT67" s="262"/>
    </row>
    <row r="68" spans="1:46" ht="13.5" hidden="1" customHeight="1">
      <c r="AK68" s="262"/>
      <c r="AL68" s="262"/>
      <c r="AM68" s="262"/>
      <c r="AN68" s="262"/>
      <c r="AO68" s="262"/>
      <c r="AP68" s="262"/>
      <c r="AQ68" s="262"/>
      <c r="AR68" s="262"/>
    </row>
    <row r="69" spans="1:46" ht="13.5" hidden="1" customHeight="1">
      <c r="AK69" s="262"/>
      <c r="AL69" s="262"/>
      <c r="AM69" s="262"/>
      <c r="AN69" s="262"/>
      <c r="AO69" s="262"/>
      <c r="AP69" s="262"/>
      <c r="AQ69" s="262"/>
      <c r="AR69" s="262"/>
    </row>
    <row r="70" spans="1:46" hidden="1">
      <c r="AK70" s="262"/>
      <c r="AL70" s="262"/>
      <c r="AM70" s="262"/>
      <c r="AN70" s="262"/>
      <c r="AO70" s="262"/>
      <c r="AP70" s="262"/>
      <c r="AQ70" s="262"/>
      <c r="AR70" s="262"/>
    </row>
    <row r="71" spans="1:46" hidden="1">
      <c r="AK71" s="262"/>
      <c r="AL71" s="262"/>
      <c r="AM71" s="262"/>
      <c r="AN71" s="262"/>
      <c r="AO71" s="262"/>
      <c r="AP71" s="262"/>
      <c r="AQ71" s="262"/>
      <c r="AR71" s="262"/>
    </row>
    <row r="72" spans="1:46" hidden="1">
      <c r="AK72" s="262"/>
      <c r="AL72" s="262"/>
      <c r="AM72" s="262"/>
      <c r="AN72" s="262"/>
      <c r="AO72" s="262"/>
      <c r="AP72" s="262"/>
      <c r="AQ72" s="262"/>
      <c r="AR72" s="262"/>
    </row>
    <row r="73" spans="1:46" hidden="1">
      <c r="AK73" s="262"/>
      <c r="AL73" s="262"/>
      <c r="AM73" s="262"/>
      <c r="AN73" s="262"/>
      <c r="AO73" s="262"/>
      <c r="AP73" s="262"/>
      <c r="AQ73" s="262"/>
      <c r="AR73" s="262"/>
    </row>
  </sheetData>
  <sheetProtection algorithmName="SHA-512" hashValue="OGP5YJNrSmFC3GNiahWuCWr1+vuvsC637CmSH5CIYr1GLwcT94uRXLqUgVh2YDz0rPVE62gk4P9LQT/A2fEivQ==" saltValue="GLpSCC3Cz/IeWtQbYDeYY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cols>
    <col min="1" max="125" width="2.5" style="260" customWidth="1"/>
    <col min="126" max="16384" width="9" style="259" hidden="1"/>
  </cols>
  <sheetData>
    <row r="1" spans="2:125" ht="13.5" customHeight="1">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c r="B2" s="259"/>
      <c r="DG2" s="259"/>
    </row>
    <row r="3" spans="2:12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row r="5" spans="2:125"/>
    <row r="6" spans="2:125"/>
    <row r="7" spans="2:125"/>
    <row r="8" spans="2:125"/>
    <row r="9" spans="2:125">
      <c r="DU9" s="259"/>
    </row>
    <row r="10" spans="2:125"/>
    <row r="11" spans="2:125"/>
    <row r="12" spans="2:125"/>
    <row r="13" spans="2:125"/>
    <row r="14" spans="2:125"/>
    <row r="15" spans="2:125"/>
    <row r="16" spans="2:125"/>
    <row r="17" spans="125:125">
      <c r="DU17" s="259"/>
    </row>
    <row r="18" spans="125:125"/>
    <row r="19" spans="125:125"/>
    <row r="20" spans="125:125">
      <c r="DU20" s="259"/>
    </row>
    <row r="21" spans="125:125">
      <c r="DU21" s="259"/>
    </row>
    <row r="22" spans="125:125"/>
    <row r="23" spans="125:125"/>
    <row r="24" spans="125:125"/>
    <row r="25" spans="125:125"/>
    <row r="26" spans="125:125"/>
    <row r="27" spans="125:125"/>
    <row r="28" spans="125:125">
      <c r="DU28" s="259"/>
    </row>
    <row r="29" spans="125:125"/>
    <row r="30" spans="125:125"/>
    <row r="31" spans="125:125"/>
    <row r="32" spans="125:125"/>
    <row r="33" spans="2:125">
      <c r="B33" s="259"/>
      <c r="G33" s="259"/>
      <c r="I33" s="259"/>
    </row>
    <row r="34" spans="2:125">
      <c r="C34" s="259"/>
      <c r="P34" s="259"/>
      <c r="DE34" s="259"/>
      <c r="DH34" s="259"/>
    </row>
    <row r="35" spans="2:125">
      <c r="D35" s="259"/>
      <c r="E35" s="259"/>
      <c r="DG35" s="259"/>
      <c r="DJ35" s="259"/>
      <c r="DP35" s="259"/>
      <c r="DQ35" s="259"/>
      <c r="DR35" s="259"/>
      <c r="DS35" s="259"/>
      <c r="DT35" s="259"/>
      <c r="DU35" s="259"/>
    </row>
    <row r="36" spans="2:12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c r="DU37" s="259"/>
    </row>
    <row r="38" spans="2:125">
      <c r="DT38" s="259"/>
      <c r="DU38" s="259"/>
    </row>
    <row r="39" spans="2:125"/>
    <row r="40" spans="2:125">
      <c r="DH40" s="259"/>
    </row>
    <row r="41" spans="2:125">
      <c r="DE41" s="259"/>
    </row>
    <row r="42" spans="2:125">
      <c r="DG42" s="259"/>
      <c r="DJ42" s="259"/>
    </row>
    <row r="43" spans="2:12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c r="DU44" s="259"/>
    </row>
    <row r="45" spans="2:125"/>
    <row r="46" spans="2:125"/>
    <row r="47" spans="2:125"/>
    <row r="48" spans="2:125">
      <c r="DT48" s="259"/>
      <c r="DU48" s="259"/>
    </row>
    <row r="49" spans="120:125">
      <c r="DU49" s="259"/>
    </row>
    <row r="50" spans="120:125">
      <c r="DU50" s="259"/>
    </row>
    <row r="51" spans="120:125">
      <c r="DP51" s="259"/>
      <c r="DQ51" s="259"/>
      <c r="DR51" s="259"/>
      <c r="DS51" s="259"/>
      <c r="DT51" s="259"/>
      <c r="DU51" s="259"/>
    </row>
    <row r="52" spans="120:125"/>
    <row r="53" spans="120:125"/>
    <row r="54" spans="120:125">
      <c r="DU54" s="259"/>
    </row>
    <row r="55" spans="120:125"/>
    <row r="56" spans="120:125"/>
    <row r="57" spans="120:125"/>
    <row r="58" spans="120:125">
      <c r="DU58" s="259"/>
    </row>
    <row r="59" spans="120:125"/>
    <row r="60" spans="120:125"/>
    <row r="61" spans="120:125"/>
    <row r="62" spans="120:125"/>
    <row r="63" spans="120:125">
      <c r="DU63" s="259"/>
    </row>
    <row r="64" spans="120:125">
      <c r="DT64" s="259"/>
      <c r="DU64" s="259"/>
    </row>
    <row r="65" spans="123:125"/>
    <row r="66" spans="123:125"/>
    <row r="67" spans="123:125"/>
    <row r="68" spans="123:125"/>
    <row r="69" spans="123:125">
      <c r="DS69" s="259"/>
      <c r="DT69" s="259"/>
      <c r="DU69" s="259"/>
    </row>
    <row r="70" spans="123:125"/>
    <row r="71" spans="123:125"/>
    <row r="72" spans="123:125"/>
    <row r="73" spans="123:125"/>
    <row r="74" spans="123:125"/>
    <row r="75" spans="123:125"/>
    <row r="76" spans="123:125"/>
    <row r="77" spans="123:125"/>
    <row r="78" spans="123:125"/>
    <row r="79" spans="123:125"/>
    <row r="80" spans="123:125"/>
    <row r="81" spans="116:125"/>
    <row r="82" spans="116:125">
      <c r="DL82" s="259"/>
    </row>
    <row r="83" spans="116:125">
      <c r="DM83" s="259"/>
      <c r="DN83" s="259"/>
      <c r="DO83" s="259"/>
      <c r="DP83" s="259"/>
      <c r="DQ83" s="259"/>
      <c r="DR83" s="259"/>
      <c r="DS83" s="259"/>
      <c r="DT83" s="259"/>
      <c r="DU83" s="259"/>
    </row>
    <row r="84" spans="116:125"/>
    <row r="85" spans="116:125"/>
    <row r="86" spans="116:125"/>
    <row r="87" spans="116:125"/>
    <row r="88" spans="116:125">
      <c r="DU88" s="259"/>
    </row>
    <row r="89" spans="116:125"/>
    <row r="90" spans="116:125"/>
    <row r="91" spans="116:125"/>
    <row r="92" spans="116:125" ht="13.5" customHeight="1"/>
    <row r="93" spans="116:125" ht="13.5" customHeight="1"/>
    <row r="94" spans="116:125" ht="13.5" customHeight="1">
      <c r="DS94" s="259"/>
      <c r="DT94" s="259"/>
      <c r="DU94" s="259"/>
    </row>
    <row r="95" spans="116:125" ht="13.5" customHeight="1">
      <c r="DU95" s="259"/>
    </row>
    <row r="96" spans="116:125" ht="13.5" customHeight="1"/>
    <row r="97" spans="124:125" ht="13.5" customHeight="1"/>
    <row r="98" spans="124:125" ht="13.5" customHeight="1"/>
    <row r="99" spans="124:125" ht="13.5" customHeight="1"/>
    <row r="100" spans="124:125" ht="13.5" customHeight="1"/>
    <row r="101" spans="124:125" ht="13.5" customHeight="1">
      <c r="DU101" s="259"/>
    </row>
    <row r="102" spans="124:125" ht="13.5" customHeight="1"/>
    <row r="103" spans="124:125" ht="13.5" customHeight="1"/>
    <row r="104" spans="124:125" ht="13.5" customHeight="1">
      <c r="DT104" s="259"/>
      <c r="DU104" s="259"/>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9" t="s">
        <v>572</v>
      </c>
    </row>
    <row r="120" spans="125:125" ht="13.5" hidden="1" customHeight="1"/>
    <row r="121" spans="125:125" ht="13.5" hidden="1" customHeight="1">
      <c r="DU121" s="259"/>
    </row>
  </sheetData>
  <sheetProtection algorithmName="SHA-512" hashValue="Uo+xEqznwmUdtqChY4KHCYCT7zgzalPetZDWIsRwhgJv18X25DKhSsorHncXjkhWUUHdihGq3T8tpqLWnibrNQ==" saltValue="LShdlSFWHayVrlm9yH1Szw=="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cols>
    <col min="1" max="125" width="2.5" style="260" customWidth="1"/>
    <col min="126" max="142" width="0" style="259" hidden="1" customWidth="1"/>
    <col min="143" max="16384" width="9" style="259" hidden="1"/>
  </cols>
  <sheetData>
    <row r="1" spans="1:125" ht="13.5" customHeight="1">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c r="B2" s="259"/>
      <c r="T2" s="259"/>
    </row>
    <row r="3" spans="1:12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9"/>
      <c r="G33" s="259"/>
      <c r="I33" s="259"/>
    </row>
    <row r="34" spans="2:125">
      <c r="C34" s="259"/>
      <c r="P34" s="259"/>
      <c r="R34" s="259"/>
      <c r="U34" s="259"/>
    </row>
    <row r="35" spans="2:12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c r="F36" s="259"/>
      <c r="H36" s="259"/>
      <c r="J36" s="259"/>
      <c r="K36" s="259"/>
      <c r="L36" s="259"/>
      <c r="M36" s="259"/>
      <c r="N36" s="259"/>
      <c r="O36" s="259"/>
      <c r="Q36" s="259"/>
      <c r="S36" s="259"/>
      <c r="V36" s="259"/>
    </row>
    <row r="37" spans="2:125"/>
    <row r="38" spans="2:125"/>
    <row r="39" spans="2:125"/>
    <row r="40" spans="2:125">
      <c r="U40" s="259"/>
    </row>
    <row r="41" spans="2:125">
      <c r="R41" s="259"/>
    </row>
    <row r="42" spans="2:12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c r="Q43" s="259"/>
      <c r="S43" s="259"/>
      <c r="V43" s="259"/>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60" t="s">
        <v>573</v>
      </c>
    </row>
  </sheetData>
  <sheetProtection algorithmName="SHA-512" hashValue="MOv05PCp9LzdBaRO7a1rgxlWTEbo/ruFWKm6BHsEBkngi2Fxxv5RAbw+R/lrJWpBovLfuKFuB+Um/TH2mLT99w==" saltValue="CsdLZIm70gfU4PlwZRvW/w=="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574</v>
      </c>
      <c r="G46" s="8" t="s">
        <v>575</v>
      </c>
      <c r="H46" s="8" t="s">
        <v>576</v>
      </c>
      <c r="I46" s="8" t="s">
        <v>577</v>
      </c>
      <c r="J46" s="9" t="s">
        <v>578</v>
      </c>
    </row>
    <row r="47" spans="2:10" ht="57.75" customHeight="1">
      <c r="B47" s="10"/>
      <c r="C47" s="1139" t="s">
        <v>3</v>
      </c>
      <c r="D47" s="1139"/>
      <c r="E47" s="1140"/>
      <c r="F47" s="11">
        <v>15.87</v>
      </c>
      <c r="G47" s="12">
        <v>15.05</v>
      </c>
      <c r="H47" s="12">
        <v>14.7</v>
      </c>
      <c r="I47" s="12">
        <v>14.98</v>
      </c>
      <c r="J47" s="13">
        <v>15.05</v>
      </c>
    </row>
    <row r="48" spans="2:10" ht="57.75" customHeight="1">
      <c r="B48" s="14"/>
      <c r="C48" s="1141" t="s">
        <v>4</v>
      </c>
      <c r="D48" s="1141"/>
      <c r="E48" s="1142"/>
      <c r="F48" s="15">
        <v>1.53</v>
      </c>
      <c r="G48" s="16">
        <v>1.1399999999999999</v>
      </c>
      <c r="H48" s="16">
        <v>3.22</v>
      </c>
      <c r="I48" s="16">
        <v>2.36</v>
      </c>
      <c r="J48" s="17">
        <v>1.58</v>
      </c>
    </row>
    <row r="49" spans="2:10" ht="57.75" customHeight="1" thickBot="1">
      <c r="B49" s="18"/>
      <c r="C49" s="1143" t="s">
        <v>5</v>
      </c>
      <c r="D49" s="1143"/>
      <c r="E49" s="1144"/>
      <c r="F49" s="19">
        <v>5.0199999999999996</v>
      </c>
      <c r="G49" s="20" t="s">
        <v>579</v>
      </c>
      <c r="H49" s="20">
        <v>2.4300000000000002</v>
      </c>
      <c r="I49" s="20">
        <v>0.64</v>
      </c>
      <c r="J49" s="21" t="s">
        <v>580</v>
      </c>
    </row>
    <row r="50" spans="2:10"/>
  </sheetData>
  <sheetProtection algorithmName="SHA-512" hashValue="X29Dr5MWWKWlwiVagbVojoxDNQD0oARyYq4so0v0tzK1nZmA7xRnGBa1jq39ueCWJtO/WHXGwYDStvfFU85SFA==" saltValue="350KB691zNmsAXK2QFD4/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574</v>
      </c>
      <c r="G33" s="29" t="s">
        <v>575</v>
      </c>
      <c r="H33" s="29" t="s">
        <v>576</v>
      </c>
      <c r="I33" s="29" t="s">
        <v>577</v>
      </c>
      <c r="J33" s="30" t="s">
        <v>578</v>
      </c>
      <c r="K33" s="22"/>
      <c r="L33" s="22"/>
      <c r="M33" s="22"/>
      <c r="N33" s="22"/>
      <c r="O33" s="22"/>
      <c r="P33" s="22"/>
    </row>
    <row r="34" spans="1:16" ht="39" customHeight="1">
      <c r="A34" s="22"/>
      <c r="B34" s="31"/>
      <c r="C34" s="1151" t="s">
        <v>581</v>
      </c>
      <c r="D34" s="1151"/>
      <c r="E34" s="1152"/>
      <c r="F34" s="32" t="s">
        <v>533</v>
      </c>
      <c r="G34" s="33" t="s">
        <v>533</v>
      </c>
      <c r="H34" s="33" t="s">
        <v>533</v>
      </c>
      <c r="I34" s="33" t="s">
        <v>533</v>
      </c>
      <c r="J34" s="34" t="s">
        <v>582</v>
      </c>
      <c r="K34" s="22"/>
      <c r="L34" s="22"/>
      <c r="M34" s="22"/>
      <c r="N34" s="22"/>
      <c r="O34" s="22"/>
      <c r="P34" s="22"/>
    </row>
    <row r="35" spans="1:16" ht="39" customHeight="1">
      <c r="A35" s="22"/>
      <c r="B35" s="35"/>
      <c r="C35" s="1145" t="s">
        <v>583</v>
      </c>
      <c r="D35" s="1146"/>
      <c r="E35" s="1147"/>
      <c r="F35" s="36">
        <v>7.25</v>
      </c>
      <c r="G35" s="37">
        <v>6.15</v>
      </c>
      <c r="H35" s="37">
        <v>6.65</v>
      </c>
      <c r="I35" s="37">
        <v>5.72</v>
      </c>
      <c r="J35" s="38">
        <v>6.81</v>
      </c>
      <c r="K35" s="22"/>
      <c r="L35" s="22"/>
      <c r="M35" s="22"/>
      <c r="N35" s="22"/>
      <c r="O35" s="22"/>
      <c r="P35" s="22"/>
    </row>
    <row r="36" spans="1:16" ht="39" customHeight="1">
      <c r="A36" s="22"/>
      <c r="B36" s="35"/>
      <c r="C36" s="1145" t="s">
        <v>584</v>
      </c>
      <c r="D36" s="1146"/>
      <c r="E36" s="1147"/>
      <c r="F36" s="36">
        <v>4.1900000000000004</v>
      </c>
      <c r="G36" s="37">
        <v>4.96</v>
      </c>
      <c r="H36" s="37">
        <v>5.15</v>
      </c>
      <c r="I36" s="37">
        <v>5.29</v>
      </c>
      <c r="J36" s="38">
        <v>5.57</v>
      </c>
      <c r="K36" s="22"/>
      <c r="L36" s="22"/>
      <c r="M36" s="22"/>
      <c r="N36" s="22"/>
      <c r="O36" s="22"/>
      <c r="P36" s="22"/>
    </row>
    <row r="37" spans="1:16" ht="39" customHeight="1">
      <c r="A37" s="22"/>
      <c r="B37" s="35"/>
      <c r="C37" s="1145" t="s">
        <v>585</v>
      </c>
      <c r="D37" s="1146"/>
      <c r="E37" s="1147"/>
      <c r="F37" s="36">
        <v>1.06</v>
      </c>
      <c r="G37" s="37">
        <v>0.62</v>
      </c>
      <c r="H37" s="37">
        <v>2.73</v>
      </c>
      <c r="I37" s="37">
        <v>1.88</v>
      </c>
      <c r="J37" s="38">
        <v>1.08</v>
      </c>
      <c r="K37" s="22"/>
      <c r="L37" s="22"/>
      <c r="M37" s="22"/>
      <c r="N37" s="22"/>
      <c r="O37" s="22"/>
      <c r="P37" s="22"/>
    </row>
    <row r="38" spans="1:16" ht="39" customHeight="1">
      <c r="A38" s="22"/>
      <c r="B38" s="35"/>
      <c r="C38" s="1145" t="s">
        <v>586</v>
      </c>
      <c r="D38" s="1146"/>
      <c r="E38" s="1147"/>
      <c r="F38" s="36">
        <v>1.1299999999999999</v>
      </c>
      <c r="G38" s="37">
        <v>1.18</v>
      </c>
      <c r="H38" s="37">
        <v>1.17</v>
      </c>
      <c r="I38" s="37">
        <v>0.47</v>
      </c>
      <c r="J38" s="38">
        <v>0.51</v>
      </c>
      <c r="K38" s="22"/>
      <c r="L38" s="22"/>
      <c r="M38" s="22"/>
      <c r="N38" s="22"/>
      <c r="O38" s="22"/>
      <c r="P38" s="22"/>
    </row>
    <row r="39" spans="1:16" ht="39" customHeight="1">
      <c r="A39" s="22"/>
      <c r="B39" s="35"/>
      <c r="C39" s="1145" t="s">
        <v>587</v>
      </c>
      <c r="D39" s="1146"/>
      <c r="E39" s="1147"/>
      <c r="F39" s="36">
        <v>0.46</v>
      </c>
      <c r="G39" s="37">
        <v>0.51</v>
      </c>
      <c r="H39" s="37">
        <v>0.48</v>
      </c>
      <c r="I39" s="37">
        <v>0.47</v>
      </c>
      <c r="J39" s="38">
        <v>0.49</v>
      </c>
      <c r="K39" s="22"/>
      <c r="L39" s="22"/>
      <c r="M39" s="22"/>
      <c r="N39" s="22"/>
      <c r="O39" s="22"/>
      <c r="P39" s="22"/>
    </row>
    <row r="40" spans="1:16" ht="39" customHeight="1">
      <c r="A40" s="22"/>
      <c r="B40" s="35"/>
      <c r="C40" s="1145" t="s">
        <v>588</v>
      </c>
      <c r="D40" s="1146"/>
      <c r="E40" s="1147"/>
      <c r="F40" s="36">
        <v>1.93</v>
      </c>
      <c r="G40" s="37">
        <v>0.53</v>
      </c>
      <c r="H40" s="37">
        <v>0.03</v>
      </c>
      <c r="I40" s="37">
        <v>0.02</v>
      </c>
      <c r="J40" s="38">
        <v>0.03</v>
      </c>
      <c r="K40" s="22"/>
      <c r="L40" s="22"/>
      <c r="M40" s="22"/>
      <c r="N40" s="22"/>
      <c r="O40" s="22"/>
      <c r="P40" s="22"/>
    </row>
    <row r="41" spans="1:16" ht="39" customHeight="1">
      <c r="A41" s="22"/>
      <c r="B41" s="35"/>
      <c r="C41" s="1145" t="s">
        <v>589</v>
      </c>
      <c r="D41" s="1146"/>
      <c r="E41" s="1147"/>
      <c r="F41" s="36">
        <v>0.17</v>
      </c>
      <c r="G41" s="37">
        <v>0.01</v>
      </c>
      <c r="H41" s="37">
        <v>0.01</v>
      </c>
      <c r="I41" s="37">
        <v>0</v>
      </c>
      <c r="J41" s="38">
        <v>0.01</v>
      </c>
      <c r="K41" s="22"/>
      <c r="L41" s="22"/>
      <c r="M41" s="22"/>
      <c r="N41" s="22"/>
      <c r="O41" s="22"/>
      <c r="P41" s="22"/>
    </row>
    <row r="42" spans="1:16" ht="39" customHeight="1">
      <c r="A42" s="22"/>
      <c r="B42" s="39"/>
      <c r="C42" s="1145" t="s">
        <v>590</v>
      </c>
      <c r="D42" s="1146"/>
      <c r="E42" s="1147"/>
      <c r="F42" s="36" t="s">
        <v>533</v>
      </c>
      <c r="G42" s="37" t="s">
        <v>533</v>
      </c>
      <c r="H42" s="37" t="s">
        <v>533</v>
      </c>
      <c r="I42" s="37" t="s">
        <v>533</v>
      </c>
      <c r="J42" s="38" t="s">
        <v>533</v>
      </c>
      <c r="K42" s="22"/>
      <c r="L42" s="22"/>
      <c r="M42" s="22"/>
      <c r="N42" s="22"/>
      <c r="O42" s="22"/>
      <c r="P42" s="22"/>
    </row>
    <row r="43" spans="1:16" ht="39" customHeight="1" thickBot="1">
      <c r="A43" s="22"/>
      <c r="B43" s="40"/>
      <c r="C43" s="1148" t="s">
        <v>591</v>
      </c>
      <c r="D43" s="1149"/>
      <c r="E43" s="1150"/>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yJydVaVSCCe0PK9GDmDXHSBsJS2CkCxjzuooValew7h1Lr/JL1MKLbchUHhE5cNZH/fMAdh0BqFYmZTsnyIRRg==" saltValue="aHtpYmSQxsnFxIYHjiaIb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574</v>
      </c>
      <c r="L44" s="56" t="s">
        <v>575</v>
      </c>
      <c r="M44" s="56" t="s">
        <v>576</v>
      </c>
      <c r="N44" s="56" t="s">
        <v>577</v>
      </c>
      <c r="O44" s="57" t="s">
        <v>578</v>
      </c>
      <c r="P44" s="48"/>
      <c r="Q44" s="48"/>
      <c r="R44" s="48"/>
      <c r="S44" s="48"/>
      <c r="T44" s="48"/>
      <c r="U44" s="48"/>
    </row>
    <row r="45" spans="1:21" ht="30.75" customHeight="1">
      <c r="A45" s="48"/>
      <c r="B45" s="1176" t="s">
        <v>11</v>
      </c>
      <c r="C45" s="1177"/>
      <c r="D45" s="58"/>
      <c r="E45" s="1182" t="s">
        <v>12</v>
      </c>
      <c r="F45" s="1182"/>
      <c r="G45" s="1182"/>
      <c r="H45" s="1182"/>
      <c r="I45" s="1182"/>
      <c r="J45" s="1183"/>
      <c r="K45" s="59">
        <v>11258</v>
      </c>
      <c r="L45" s="60">
        <v>11515</v>
      </c>
      <c r="M45" s="60">
        <v>11508</v>
      </c>
      <c r="N45" s="60">
        <v>11668</v>
      </c>
      <c r="O45" s="61">
        <v>12228</v>
      </c>
      <c r="P45" s="48"/>
      <c r="Q45" s="48"/>
      <c r="R45" s="48"/>
      <c r="S45" s="48"/>
      <c r="T45" s="48"/>
      <c r="U45" s="48"/>
    </row>
    <row r="46" spans="1:21" ht="30.75" customHeight="1">
      <c r="A46" s="48"/>
      <c r="B46" s="1178"/>
      <c r="C46" s="1179"/>
      <c r="D46" s="62"/>
      <c r="E46" s="1155" t="s">
        <v>13</v>
      </c>
      <c r="F46" s="1155"/>
      <c r="G46" s="1155"/>
      <c r="H46" s="1155"/>
      <c r="I46" s="1155"/>
      <c r="J46" s="1156"/>
      <c r="K46" s="63" t="s">
        <v>533</v>
      </c>
      <c r="L46" s="64" t="s">
        <v>533</v>
      </c>
      <c r="M46" s="64" t="s">
        <v>533</v>
      </c>
      <c r="N46" s="64" t="s">
        <v>533</v>
      </c>
      <c r="O46" s="65" t="s">
        <v>533</v>
      </c>
      <c r="P46" s="48"/>
      <c r="Q46" s="48"/>
      <c r="R46" s="48"/>
      <c r="S46" s="48"/>
      <c r="T46" s="48"/>
      <c r="U46" s="48"/>
    </row>
    <row r="47" spans="1:21" ht="30.75" customHeight="1">
      <c r="A47" s="48"/>
      <c r="B47" s="1178"/>
      <c r="C47" s="1179"/>
      <c r="D47" s="62"/>
      <c r="E47" s="1155" t="s">
        <v>14</v>
      </c>
      <c r="F47" s="1155"/>
      <c r="G47" s="1155"/>
      <c r="H47" s="1155"/>
      <c r="I47" s="1155"/>
      <c r="J47" s="1156"/>
      <c r="K47" s="63" t="s">
        <v>533</v>
      </c>
      <c r="L47" s="64" t="s">
        <v>533</v>
      </c>
      <c r="M47" s="64" t="s">
        <v>533</v>
      </c>
      <c r="N47" s="64" t="s">
        <v>533</v>
      </c>
      <c r="O47" s="65" t="s">
        <v>533</v>
      </c>
      <c r="P47" s="48"/>
      <c r="Q47" s="48"/>
      <c r="R47" s="48"/>
      <c r="S47" s="48"/>
      <c r="T47" s="48"/>
      <c r="U47" s="48"/>
    </row>
    <row r="48" spans="1:21" ht="30.75" customHeight="1">
      <c r="A48" s="48"/>
      <c r="B48" s="1178"/>
      <c r="C48" s="1179"/>
      <c r="D48" s="62"/>
      <c r="E48" s="1155" t="s">
        <v>15</v>
      </c>
      <c r="F48" s="1155"/>
      <c r="G48" s="1155"/>
      <c r="H48" s="1155"/>
      <c r="I48" s="1155"/>
      <c r="J48" s="1156"/>
      <c r="K48" s="63">
        <v>2127</v>
      </c>
      <c r="L48" s="64">
        <v>1972</v>
      </c>
      <c r="M48" s="64">
        <v>1892</v>
      </c>
      <c r="N48" s="64">
        <v>1850</v>
      </c>
      <c r="O48" s="65">
        <v>1753</v>
      </c>
      <c r="P48" s="48"/>
      <c r="Q48" s="48"/>
      <c r="R48" s="48"/>
      <c r="S48" s="48"/>
      <c r="T48" s="48"/>
      <c r="U48" s="48"/>
    </row>
    <row r="49" spans="1:21" ht="30.75" customHeight="1">
      <c r="A49" s="48"/>
      <c r="B49" s="1178"/>
      <c r="C49" s="1179"/>
      <c r="D49" s="62"/>
      <c r="E49" s="1155" t="s">
        <v>16</v>
      </c>
      <c r="F49" s="1155"/>
      <c r="G49" s="1155"/>
      <c r="H49" s="1155"/>
      <c r="I49" s="1155"/>
      <c r="J49" s="1156"/>
      <c r="K49" s="63" t="s">
        <v>533</v>
      </c>
      <c r="L49" s="64" t="s">
        <v>533</v>
      </c>
      <c r="M49" s="64" t="s">
        <v>533</v>
      </c>
      <c r="N49" s="64" t="s">
        <v>533</v>
      </c>
      <c r="O49" s="65" t="s">
        <v>533</v>
      </c>
      <c r="P49" s="48"/>
      <c r="Q49" s="48"/>
      <c r="R49" s="48"/>
      <c r="S49" s="48"/>
      <c r="T49" s="48"/>
      <c r="U49" s="48"/>
    </row>
    <row r="50" spans="1:21" ht="30.75" customHeight="1">
      <c r="A50" s="48"/>
      <c r="B50" s="1178"/>
      <c r="C50" s="1179"/>
      <c r="D50" s="62"/>
      <c r="E50" s="1155" t="s">
        <v>17</v>
      </c>
      <c r="F50" s="1155"/>
      <c r="G50" s="1155"/>
      <c r="H50" s="1155"/>
      <c r="I50" s="1155"/>
      <c r="J50" s="1156"/>
      <c r="K50" s="63" t="s">
        <v>533</v>
      </c>
      <c r="L50" s="64" t="s">
        <v>533</v>
      </c>
      <c r="M50" s="64" t="s">
        <v>533</v>
      </c>
      <c r="N50" s="64" t="s">
        <v>533</v>
      </c>
      <c r="O50" s="65" t="s">
        <v>533</v>
      </c>
      <c r="P50" s="48"/>
      <c r="Q50" s="48"/>
      <c r="R50" s="48"/>
      <c r="S50" s="48"/>
      <c r="T50" s="48"/>
      <c r="U50" s="48"/>
    </row>
    <row r="51" spans="1:21" ht="30.75" customHeight="1">
      <c r="A51" s="48"/>
      <c r="B51" s="1180"/>
      <c r="C51" s="1181"/>
      <c r="D51" s="66"/>
      <c r="E51" s="1155" t="s">
        <v>18</v>
      </c>
      <c r="F51" s="1155"/>
      <c r="G51" s="1155"/>
      <c r="H51" s="1155"/>
      <c r="I51" s="1155"/>
      <c r="J51" s="1156"/>
      <c r="K51" s="63" t="s">
        <v>533</v>
      </c>
      <c r="L51" s="64" t="s">
        <v>533</v>
      </c>
      <c r="M51" s="64" t="s">
        <v>533</v>
      </c>
      <c r="N51" s="64" t="s">
        <v>533</v>
      </c>
      <c r="O51" s="65" t="s">
        <v>533</v>
      </c>
      <c r="P51" s="48"/>
      <c r="Q51" s="48"/>
      <c r="R51" s="48"/>
      <c r="S51" s="48"/>
      <c r="T51" s="48"/>
      <c r="U51" s="48"/>
    </row>
    <row r="52" spans="1:21" ht="30.75" customHeight="1">
      <c r="A52" s="48"/>
      <c r="B52" s="1153" t="s">
        <v>19</v>
      </c>
      <c r="C52" s="1154"/>
      <c r="D52" s="66"/>
      <c r="E52" s="1155" t="s">
        <v>20</v>
      </c>
      <c r="F52" s="1155"/>
      <c r="G52" s="1155"/>
      <c r="H52" s="1155"/>
      <c r="I52" s="1155"/>
      <c r="J52" s="1156"/>
      <c r="K52" s="63">
        <v>11841</v>
      </c>
      <c r="L52" s="64">
        <v>11602</v>
      </c>
      <c r="M52" s="64">
        <v>11402</v>
      </c>
      <c r="N52" s="64">
        <v>11266</v>
      </c>
      <c r="O52" s="65">
        <v>11245</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1544</v>
      </c>
      <c r="L53" s="69">
        <v>1885</v>
      </c>
      <c r="M53" s="69">
        <v>1998</v>
      </c>
      <c r="N53" s="69">
        <v>2252</v>
      </c>
      <c r="O53" s="70">
        <v>2736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c r="A56" s="48"/>
      <c r="B56" s="72" t="s">
        <v>25</v>
      </c>
      <c r="C56" s="73"/>
      <c r="D56" s="73"/>
      <c r="E56" s="73"/>
      <c r="F56" s="73"/>
      <c r="G56" s="73"/>
      <c r="H56" s="73"/>
      <c r="I56" s="73"/>
      <c r="J56" s="73"/>
      <c r="K56" s="74"/>
      <c r="L56" s="74"/>
      <c r="M56" s="74"/>
      <c r="N56" s="74"/>
      <c r="O56" s="75" t="s">
        <v>592</v>
      </c>
      <c r="P56" s="48"/>
      <c r="Q56" s="48"/>
      <c r="R56" s="48"/>
      <c r="S56" s="48"/>
      <c r="T56" s="48"/>
      <c r="U56" s="48"/>
    </row>
    <row r="57" spans="1:21" ht="31.5" customHeight="1" thickBot="1">
      <c r="A57" s="48"/>
      <c r="B57" s="76"/>
      <c r="C57" s="77"/>
      <c r="D57" s="77"/>
      <c r="E57" s="78"/>
      <c r="F57" s="78"/>
      <c r="G57" s="78"/>
      <c r="H57" s="78"/>
      <c r="I57" s="78"/>
      <c r="J57" s="79" t="s">
        <v>2</v>
      </c>
      <c r="K57" s="80" t="s">
        <v>593</v>
      </c>
      <c r="L57" s="81" t="s">
        <v>594</v>
      </c>
      <c r="M57" s="81" t="s">
        <v>595</v>
      </c>
      <c r="N57" s="81" t="s">
        <v>596</v>
      </c>
      <c r="O57" s="82" t="s">
        <v>597</v>
      </c>
      <c r="P57" s="48"/>
      <c r="Q57" s="48"/>
      <c r="R57" s="48"/>
      <c r="S57" s="48"/>
      <c r="T57" s="48"/>
      <c r="U57" s="48"/>
    </row>
    <row r="58" spans="1:21" ht="31.5" customHeight="1">
      <c r="B58" s="1161" t="s">
        <v>26</v>
      </c>
      <c r="C58" s="1162"/>
      <c r="D58" s="1167" t="s">
        <v>27</v>
      </c>
      <c r="E58" s="1168"/>
      <c r="F58" s="1168"/>
      <c r="G58" s="1168"/>
      <c r="H58" s="1168"/>
      <c r="I58" s="1168"/>
      <c r="J58" s="1169"/>
      <c r="K58" s="83"/>
      <c r="L58" s="84"/>
      <c r="M58" s="84"/>
      <c r="N58" s="84"/>
      <c r="O58" s="85"/>
    </row>
    <row r="59" spans="1:21" ht="31.5" customHeight="1">
      <c r="B59" s="1163"/>
      <c r="C59" s="1164"/>
      <c r="D59" s="1170" t="s">
        <v>28</v>
      </c>
      <c r="E59" s="1171"/>
      <c r="F59" s="1171"/>
      <c r="G59" s="1171"/>
      <c r="H59" s="1171"/>
      <c r="I59" s="1171"/>
      <c r="J59" s="1172"/>
      <c r="K59" s="86"/>
      <c r="L59" s="87"/>
      <c r="M59" s="87"/>
      <c r="N59" s="87"/>
      <c r="O59" s="88"/>
    </row>
    <row r="60" spans="1:21" ht="31.5" customHeight="1" thickBot="1">
      <c r="B60" s="1165"/>
      <c r="C60" s="1166"/>
      <c r="D60" s="1173" t="s">
        <v>29</v>
      </c>
      <c r="E60" s="1174"/>
      <c r="F60" s="1174"/>
      <c r="G60" s="1174"/>
      <c r="H60" s="1174"/>
      <c r="I60" s="1174"/>
      <c r="J60" s="1175"/>
      <c r="K60" s="89"/>
      <c r="L60" s="90"/>
      <c r="M60" s="90"/>
      <c r="N60" s="90"/>
      <c r="O60" s="91"/>
    </row>
    <row r="61" spans="1:21" ht="24" customHeight="1">
      <c r="B61" s="92"/>
      <c r="C61" s="92"/>
      <c r="D61" s="93" t="s">
        <v>30</v>
      </c>
      <c r="E61" s="94"/>
      <c r="F61" s="94"/>
      <c r="G61" s="94"/>
      <c r="H61" s="94"/>
      <c r="I61" s="94"/>
      <c r="J61" s="94"/>
      <c r="K61" s="94"/>
      <c r="L61" s="94"/>
      <c r="M61" s="94"/>
      <c r="N61" s="94"/>
      <c r="O61" s="94"/>
    </row>
    <row r="62" spans="1:21" ht="24" customHeight="1">
      <c r="B62" s="95"/>
      <c r="C62" s="95"/>
      <c r="D62" s="93" t="s">
        <v>31</v>
      </c>
      <c r="E62" s="94"/>
      <c r="F62" s="94"/>
      <c r="G62" s="94"/>
      <c r="H62" s="94"/>
      <c r="I62" s="94"/>
      <c r="J62" s="94"/>
      <c r="K62" s="94"/>
      <c r="L62" s="94"/>
      <c r="M62" s="94"/>
      <c r="N62" s="94"/>
      <c r="O62" s="94"/>
    </row>
    <row r="63" spans="1:21" ht="24" customHeight="1">
      <c r="A63" s="48"/>
      <c r="B63" s="71"/>
      <c r="C63" s="48"/>
      <c r="D63" s="48"/>
      <c r="E63" s="48"/>
      <c r="F63" s="48"/>
      <c r="G63" s="48"/>
      <c r="H63" s="48"/>
      <c r="I63" s="48"/>
      <c r="J63" s="48"/>
      <c r="K63" s="48"/>
      <c r="L63" s="48"/>
      <c r="M63" s="48"/>
      <c r="N63" s="48"/>
      <c r="O63" s="48"/>
      <c r="P63" s="48"/>
      <c r="Q63" s="48"/>
      <c r="R63" s="48"/>
      <c r="S63" s="48"/>
      <c r="T63" s="48"/>
      <c r="U63" s="48"/>
    </row>
    <row r="64" spans="1:21" ht="24" customHeight="1">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cZkEQlqgyobmb4iK54+ePubH42MkymH65nFnr04OyY3TAewXdyNMAQqCsgnFkIUCQKtPgLKaGAylWu/DXder2g==" saltValue="AOQIXAYvv3tZkpEiVzf6q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7" t="s">
        <v>9</v>
      </c>
    </row>
    <row r="40" spans="2:13" ht="27.75" customHeight="1" thickBot="1">
      <c r="B40" s="98" t="s">
        <v>10</v>
      </c>
      <c r="C40" s="99"/>
      <c r="D40" s="99"/>
      <c r="E40" s="100"/>
      <c r="F40" s="100"/>
      <c r="G40" s="100"/>
      <c r="H40" s="101" t="s">
        <v>2</v>
      </c>
      <c r="I40" s="102" t="s">
        <v>574</v>
      </c>
      <c r="J40" s="103" t="s">
        <v>575</v>
      </c>
      <c r="K40" s="103" t="s">
        <v>576</v>
      </c>
      <c r="L40" s="103" t="s">
        <v>577</v>
      </c>
      <c r="M40" s="104" t="s">
        <v>578</v>
      </c>
    </row>
    <row r="41" spans="2:13" ht="27.75" customHeight="1">
      <c r="B41" s="1196" t="s">
        <v>32</v>
      </c>
      <c r="C41" s="1197"/>
      <c r="D41" s="105"/>
      <c r="E41" s="1198" t="s">
        <v>33</v>
      </c>
      <c r="F41" s="1198"/>
      <c r="G41" s="1198"/>
      <c r="H41" s="1199"/>
      <c r="I41" s="355">
        <v>122031</v>
      </c>
      <c r="J41" s="356">
        <v>120936</v>
      </c>
      <c r="K41" s="356">
        <v>122423</v>
      </c>
      <c r="L41" s="356">
        <v>120152</v>
      </c>
      <c r="M41" s="357">
        <v>116470</v>
      </c>
    </row>
    <row r="42" spans="2:13" ht="27.75" customHeight="1">
      <c r="B42" s="1186"/>
      <c r="C42" s="1187"/>
      <c r="D42" s="106"/>
      <c r="E42" s="1190" t="s">
        <v>34</v>
      </c>
      <c r="F42" s="1190"/>
      <c r="G42" s="1190"/>
      <c r="H42" s="1191"/>
      <c r="I42" s="358" t="s">
        <v>533</v>
      </c>
      <c r="J42" s="359" t="s">
        <v>533</v>
      </c>
      <c r="K42" s="359" t="s">
        <v>533</v>
      </c>
      <c r="L42" s="359" t="s">
        <v>533</v>
      </c>
      <c r="M42" s="360" t="s">
        <v>533</v>
      </c>
    </row>
    <row r="43" spans="2:13" ht="27.75" customHeight="1">
      <c r="B43" s="1186"/>
      <c r="C43" s="1187"/>
      <c r="D43" s="106"/>
      <c r="E43" s="1190" t="s">
        <v>35</v>
      </c>
      <c r="F43" s="1190"/>
      <c r="G43" s="1190"/>
      <c r="H43" s="1191"/>
      <c r="I43" s="358">
        <v>19846</v>
      </c>
      <c r="J43" s="359">
        <v>18551</v>
      </c>
      <c r="K43" s="359">
        <v>16920</v>
      </c>
      <c r="L43" s="359">
        <v>15377</v>
      </c>
      <c r="M43" s="360">
        <v>14165</v>
      </c>
    </row>
    <row r="44" spans="2:13" ht="27.75" customHeight="1">
      <c r="B44" s="1186"/>
      <c r="C44" s="1187"/>
      <c r="D44" s="106"/>
      <c r="E44" s="1190" t="s">
        <v>36</v>
      </c>
      <c r="F44" s="1190"/>
      <c r="G44" s="1190"/>
      <c r="H44" s="1191"/>
      <c r="I44" s="358" t="s">
        <v>533</v>
      </c>
      <c r="J44" s="359" t="s">
        <v>533</v>
      </c>
      <c r="K44" s="359" t="s">
        <v>533</v>
      </c>
      <c r="L44" s="359" t="s">
        <v>533</v>
      </c>
      <c r="M44" s="360" t="s">
        <v>533</v>
      </c>
    </row>
    <row r="45" spans="2:13" ht="27.75" customHeight="1">
      <c r="B45" s="1186"/>
      <c r="C45" s="1187"/>
      <c r="D45" s="106"/>
      <c r="E45" s="1190" t="s">
        <v>37</v>
      </c>
      <c r="F45" s="1190"/>
      <c r="G45" s="1190"/>
      <c r="H45" s="1191"/>
      <c r="I45" s="358">
        <v>13676</v>
      </c>
      <c r="J45" s="359">
        <v>13835</v>
      </c>
      <c r="K45" s="359">
        <v>13840</v>
      </c>
      <c r="L45" s="359">
        <v>13893</v>
      </c>
      <c r="M45" s="360">
        <v>13735</v>
      </c>
    </row>
    <row r="46" spans="2:13" ht="27.75" customHeight="1">
      <c r="B46" s="1186"/>
      <c r="C46" s="1187"/>
      <c r="D46" s="107"/>
      <c r="E46" s="1190" t="s">
        <v>38</v>
      </c>
      <c r="F46" s="1190"/>
      <c r="G46" s="1190"/>
      <c r="H46" s="1191"/>
      <c r="I46" s="358">
        <v>4</v>
      </c>
      <c r="J46" s="359">
        <v>9</v>
      </c>
      <c r="K46" s="359">
        <v>7</v>
      </c>
      <c r="L46" s="359">
        <v>7</v>
      </c>
      <c r="M46" s="360">
        <v>4</v>
      </c>
    </row>
    <row r="47" spans="2:13" ht="27.75" customHeight="1">
      <c r="B47" s="1186"/>
      <c r="C47" s="1187"/>
      <c r="D47" s="108"/>
      <c r="E47" s="1200" t="s">
        <v>39</v>
      </c>
      <c r="F47" s="1201"/>
      <c r="G47" s="1201"/>
      <c r="H47" s="1202"/>
      <c r="I47" s="358" t="s">
        <v>533</v>
      </c>
      <c r="J47" s="359" t="s">
        <v>533</v>
      </c>
      <c r="K47" s="359" t="s">
        <v>533</v>
      </c>
      <c r="L47" s="359" t="s">
        <v>533</v>
      </c>
      <c r="M47" s="360" t="s">
        <v>533</v>
      </c>
    </row>
    <row r="48" spans="2:13" ht="27.75" customHeight="1">
      <c r="B48" s="1186"/>
      <c r="C48" s="1187"/>
      <c r="D48" s="106"/>
      <c r="E48" s="1190" t="s">
        <v>40</v>
      </c>
      <c r="F48" s="1190"/>
      <c r="G48" s="1190"/>
      <c r="H48" s="1191"/>
      <c r="I48" s="358" t="s">
        <v>533</v>
      </c>
      <c r="J48" s="359" t="s">
        <v>533</v>
      </c>
      <c r="K48" s="359" t="s">
        <v>533</v>
      </c>
      <c r="L48" s="359" t="s">
        <v>533</v>
      </c>
      <c r="M48" s="360" t="s">
        <v>533</v>
      </c>
    </row>
    <row r="49" spans="2:13" ht="27.75" customHeight="1">
      <c r="B49" s="1188"/>
      <c r="C49" s="1189"/>
      <c r="D49" s="106"/>
      <c r="E49" s="1190" t="s">
        <v>41</v>
      </c>
      <c r="F49" s="1190"/>
      <c r="G49" s="1190"/>
      <c r="H49" s="1191"/>
      <c r="I49" s="358" t="s">
        <v>533</v>
      </c>
      <c r="J49" s="359" t="s">
        <v>533</v>
      </c>
      <c r="K49" s="359" t="s">
        <v>533</v>
      </c>
      <c r="L49" s="359" t="s">
        <v>533</v>
      </c>
      <c r="M49" s="360" t="s">
        <v>533</v>
      </c>
    </row>
    <row r="50" spans="2:13" ht="27.75" customHeight="1">
      <c r="B50" s="1184" t="s">
        <v>42</v>
      </c>
      <c r="C50" s="1185"/>
      <c r="D50" s="109"/>
      <c r="E50" s="1190" t="s">
        <v>43</v>
      </c>
      <c r="F50" s="1190"/>
      <c r="G50" s="1190"/>
      <c r="H50" s="1191"/>
      <c r="I50" s="358">
        <v>20396</v>
      </c>
      <c r="J50" s="359">
        <v>20195</v>
      </c>
      <c r="K50" s="359">
        <v>20704</v>
      </c>
      <c r="L50" s="359">
        <v>20891</v>
      </c>
      <c r="M50" s="360">
        <v>20870</v>
      </c>
    </row>
    <row r="51" spans="2:13" ht="27.75" customHeight="1">
      <c r="B51" s="1186"/>
      <c r="C51" s="1187"/>
      <c r="D51" s="106"/>
      <c r="E51" s="1190" t="s">
        <v>44</v>
      </c>
      <c r="F51" s="1190"/>
      <c r="G51" s="1190"/>
      <c r="H51" s="1191"/>
      <c r="I51" s="358">
        <v>31888</v>
      </c>
      <c r="J51" s="359">
        <v>31398</v>
      </c>
      <c r="K51" s="359">
        <v>30853</v>
      </c>
      <c r="L51" s="359">
        <v>28729</v>
      </c>
      <c r="M51" s="360">
        <v>27061</v>
      </c>
    </row>
    <row r="52" spans="2:13" ht="27.75" customHeight="1">
      <c r="B52" s="1188"/>
      <c r="C52" s="1189"/>
      <c r="D52" s="106"/>
      <c r="E52" s="1190" t="s">
        <v>45</v>
      </c>
      <c r="F52" s="1190"/>
      <c r="G52" s="1190"/>
      <c r="H52" s="1191"/>
      <c r="I52" s="358">
        <v>88963</v>
      </c>
      <c r="J52" s="359">
        <v>88381</v>
      </c>
      <c r="K52" s="359">
        <v>87539</v>
      </c>
      <c r="L52" s="359">
        <v>86648</v>
      </c>
      <c r="M52" s="360">
        <v>84168</v>
      </c>
    </row>
    <row r="53" spans="2:13" ht="27.75" customHeight="1" thickBot="1">
      <c r="B53" s="1192" t="s">
        <v>46</v>
      </c>
      <c r="C53" s="1193"/>
      <c r="D53" s="110"/>
      <c r="E53" s="1194" t="s">
        <v>47</v>
      </c>
      <c r="F53" s="1194"/>
      <c r="G53" s="1194"/>
      <c r="H53" s="1195"/>
      <c r="I53" s="361">
        <v>14309</v>
      </c>
      <c r="J53" s="362">
        <v>13356</v>
      </c>
      <c r="K53" s="362">
        <v>14094</v>
      </c>
      <c r="L53" s="362">
        <v>13160</v>
      </c>
      <c r="M53" s="363">
        <v>12275</v>
      </c>
    </row>
    <row r="54" spans="2:13" ht="27.75" customHeight="1">
      <c r="B54" s="111" t="s">
        <v>48</v>
      </c>
      <c r="C54" s="112"/>
      <c r="D54" s="112"/>
      <c r="E54" s="113"/>
      <c r="F54" s="113"/>
      <c r="G54" s="113"/>
      <c r="H54" s="113"/>
      <c r="I54" s="114"/>
      <c r="J54" s="114"/>
      <c r="K54" s="114"/>
      <c r="L54" s="114"/>
      <c r="M54" s="114"/>
    </row>
    <row r="55" spans="2:13"/>
  </sheetData>
  <sheetProtection algorithmName="SHA-512" hashValue="1IgsT1Otp7VjTiFOyN/jAYiMqz5LP4XPE5+0DvqeUKk3lCXK0UvMotqx+RYrkmZoyL0qVPZA5sEEHfJugOXgHw==" saltValue="yyAcQ3BmcU1D+fQA84Qbn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0" zoomScaleNormal="50" zoomScaleSheetLayoutView="100" workbookViewId="0"/>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5" t="s">
        <v>49</v>
      </c>
    </row>
    <row r="54" spans="2:8" ht="29.25" customHeight="1" thickBot="1">
      <c r="B54" s="116" t="s">
        <v>1</v>
      </c>
      <c r="C54" s="117"/>
      <c r="D54" s="117"/>
      <c r="E54" s="118" t="s">
        <v>2</v>
      </c>
      <c r="F54" s="119" t="s">
        <v>576</v>
      </c>
      <c r="G54" s="119" t="s">
        <v>577</v>
      </c>
      <c r="H54" s="120" t="s">
        <v>578</v>
      </c>
    </row>
    <row r="55" spans="2:8" ht="52.5" customHeight="1">
      <c r="B55" s="121"/>
      <c r="C55" s="1211" t="s">
        <v>50</v>
      </c>
      <c r="D55" s="1211"/>
      <c r="E55" s="1212"/>
      <c r="F55" s="122">
        <v>9242</v>
      </c>
      <c r="G55" s="122">
        <v>10105</v>
      </c>
      <c r="H55" s="123">
        <v>9942</v>
      </c>
    </row>
    <row r="56" spans="2:8" ht="52.5" customHeight="1">
      <c r="B56" s="124"/>
      <c r="C56" s="1213" t="s">
        <v>51</v>
      </c>
      <c r="D56" s="1213"/>
      <c r="E56" s="1214"/>
      <c r="F56" s="125">
        <v>1501</v>
      </c>
      <c r="G56" s="125">
        <v>1501</v>
      </c>
      <c r="H56" s="126">
        <v>1502</v>
      </c>
    </row>
    <row r="57" spans="2:8" ht="53.25" customHeight="1">
      <c r="B57" s="124"/>
      <c r="C57" s="1215" t="s">
        <v>52</v>
      </c>
      <c r="D57" s="1215"/>
      <c r="E57" s="1216"/>
      <c r="F57" s="127">
        <v>3674</v>
      </c>
      <c r="G57" s="127">
        <v>3629</v>
      </c>
      <c r="H57" s="128">
        <v>3875</v>
      </c>
    </row>
    <row r="58" spans="2:8" ht="45.75" customHeight="1">
      <c r="B58" s="129"/>
      <c r="C58" s="1203" t="s">
        <v>603</v>
      </c>
      <c r="D58" s="1204"/>
      <c r="E58" s="1205"/>
      <c r="F58" s="130">
        <v>1612</v>
      </c>
      <c r="G58" s="130">
        <v>1612</v>
      </c>
      <c r="H58" s="131">
        <v>1612</v>
      </c>
    </row>
    <row r="59" spans="2:8" ht="45.75" customHeight="1">
      <c r="B59" s="129"/>
      <c r="C59" s="1203" t="s">
        <v>604</v>
      </c>
      <c r="D59" s="1204"/>
      <c r="E59" s="1205"/>
      <c r="F59" s="130">
        <v>832</v>
      </c>
      <c r="G59" s="130">
        <v>840</v>
      </c>
      <c r="H59" s="131">
        <v>1050</v>
      </c>
    </row>
    <row r="60" spans="2:8" ht="45.75" customHeight="1">
      <c r="B60" s="129"/>
      <c r="C60" s="1203" t="s">
        <v>605</v>
      </c>
      <c r="D60" s="1204"/>
      <c r="E60" s="1205"/>
      <c r="F60" s="130">
        <v>456</v>
      </c>
      <c r="G60" s="130">
        <v>456</v>
      </c>
      <c r="H60" s="131">
        <v>456</v>
      </c>
    </row>
    <row r="61" spans="2:8" ht="45.75" customHeight="1">
      <c r="B61" s="129"/>
      <c r="C61" s="1203" t="s">
        <v>606</v>
      </c>
      <c r="D61" s="1204"/>
      <c r="E61" s="1205"/>
      <c r="F61" s="130">
        <v>454</v>
      </c>
      <c r="G61" s="130">
        <v>417</v>
      </c>
      <c r="H61" s="131">
        <v>375</v>
      </c>
    </row>
    <row r="62" spans="2:8" ht="45.75" customHeight="1" thickBot="1">
      <c r="B62" s="132"/>
      <c r="C62" s="1206" t="s">
        <v>607</v>
      </c>
      <c r="D62" s="1207"/>
      <c r="E62" s="1208"/>
      <c r="F62" s="133">
        <v>90</v>
      </c>
      <c r="G62" s="133">
        <v>90</v>
      </c>
      <c r="H62" s="134">
        <v>90</v>
      </c>
    </row>
    <row r="63" spans="2:8" ht="52.5" customHeight="1" thickBot="1">
      <c r="B63" s="135"/>
      <c r="C63" s="1209" t="s">
        <v>53</v>
      </c>
      <c r="D63" s="1209"/>
      <c r="E63" s="1210"/>
      <c r="F63" s="136">
        <v>14418</v>
      </c>
      <c r="G63" s="136">
        <v>15235</v>
      </c>
      <c r="H63" s="137">
        <v>15319</v>
      </c>
    </row>
    <row r="64" spans="2:8"/>
  </sheetData>
  <sheetProtection algorithmName="SHA-512" hashValue="3Bnlg8IYVlwBD+DPV+VMzTqYOuY5SwPJleQpxO1/rCkVe2fgcwwDScuYine1XUYYQaRSkfCkmQmBh8pfaP2aeQ==" saltValue="X0NNo7NSPWoaBmt3hSW1J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4" customWidth="1"/>
    <col min="2" max="8" width="13.375" style="144" customWidth="1"/>
    <col min="9" max="16384" width="11.125" style="144"/>
  </cols>
  <sheetData>
    <row r="1" spans="1:8">
      <c r="A1" s="138"/>
      <c r="B1" s="139"/>
      <c r="C1" s="140"/>
      <c r="D1" s="141"/>
      <c r="E1" s="142"/>
      <c r="F1" s="142"/>
      <c r="G1" s="142"/>
      <c r="H1" s="143"/>
    </row>
    <row r="2" spans="1:8">
      <c r="A2" s="145"/>
      <c r="B2" s="146"/>
      <c r="C2" s="147"/>
      <c r="D2" s="148" t="s">
        <v>54</v>
      </c>
      <c r="E2" s="149"/>
      <c r="F2" s="150" t="s">
        <v>571</v>
      </c>
      <c r="G2" s="151"/>
      <c r="H2" s="152"/>
    </row>
    <row r="3" spans="1:8">
      <c r="A3" s="148" t="s">
        <v>564</v>
      </c>
      <c r="B3" s="153"/>
      <c r="C3" s="154"/>
      <c r="D3" s="155">
        <v>42789</v>
      </c>
      <c r="E3" s="156"/>
      <c r="F3" s="157">
        <v>46457</v>
      </c>
      <c r="G3" s="158"/>
      <c r="H3" s="159"/>
    </row>
    <row r="4" spans="1:8">
      <c r="A4" s="160"/>
      <c r="B4" s="161"/>
      <c r="C4" s="162"/>
      <c r="D4" s="163">
        <v>27591</v>
      </c>
      <c r="E4" s="164"/>
      <c r="F4" s="165">
        <v>24020</v>
      </c>
      <c r="G4" s="166"/>
      <c r="H4" s="167"/>
    </row>
    <row r="5" spans="1:8">
      <c r="A5" s="148" t="s">
        <v>566</v>
      </c>
      <c r="B5" s="153"/>
      <c r="C5" s="154"/>
      <c r="D5" s="155">
        <v>26150</v>
      </c>
      <c r="E5" s="156"/>
      <c r="F5" s="157">
        <v>51849</v>
      </c>
      <c r="G5" s="158"/>
      <c r="H5" s="159"/>
    </row>
    <row r="6" spans="1:8">
      <c r="A6" s="160"/>
      <c r="B6" s="161"/>
      <c r="C6" s="162"/>
      <c r="D6" s="163">
        <v>13386</v>
      </c>
      <c r="E6" s="164"/>
      <c r="F6" s="165">
        <v>26326</v>
      </c>
      <c r="G6" s="166"/>
      <c r="H6" s="167"/>
    </row>
    <row r="7" spans="1:8">
      <c r="A7" s="148" t="s">
        <v>567</v>
      </c>
      <c r="B7" s="153"/>
      <c r="C7" s="154"/>
      <c r="D7" s="155">
        <v>34621</v>
      </c>
      <c r="E7" s="156"/>
      <c r="F7" s="157">
        <v>52191</v>
      </c>
      <c r="G7" s="158"/>
      <c r="H7" s="159"/>
    </row>
    <row r="8" spans="1:8">
      <c r="A8" s="160"/>
      <c r="B8" s="161"/>
      <c r="C8" s="162"/>
      <c r="D8" s="163">
        <v>15379</v>
      </c>
      <c r="E8" s="164"/>
      <c r="F8" s="165">
        <v>26807</v>
      </c>
      <c r="G8" s="166"/>
      <c r="H8" s="167"/>
    </row>
    <row r="9" spans="1:8">
      <c r="A9" s="148" t="s">
        <v>568</v>
      </c>
      <c r="B9" s="153"/>
      <c r="C9" s="154"/>
      <c r="D9" s="155">
        <v>28142</v>
      </c>
      <c r="E9" s="156"/>
      <c r="F9" s="157">
        <v>48105</v>
      </c>
      <c r="G9" s="158"/>
      <c r="H9" s="159"/>
    </row>
    <row r="10" spans="1:8">
      <c r="A10" s="160"/>
      <c r="B10" s="161"/>
      <c r="C10" s="162"/>
      <c r="D10" s="163">
        <v>15506</v>
      </c>
      <c r="E10" s="164"/>
      <c r="F10" s="165">
        <v>24072</v>
      </c>
      <c r="G10" s="166"/>
      <c r="H10" s="167"/>
    </row>
    <row r="11" spans="1:8">
      <c r="A11" s="148" t="s">
        <v>569</v>
      </c>
      <c r="B11" s="153"/>
      <c r="C11" s="154"/>
      <c r="D11" s="155">
        <v>28994</v>
      </c>
      <c r="E11" s="156"/>
      <c r="F11" s="157">
        <v>47446</v>
      </c>
      <c r="G11" s="158"/>
      <c r="H11" s="159"/>
    </row>
    <row r="12" spans="1:8">
      <c r="A12" s="160"/>
      <c r="B12" s="161"/>
      <c r="C12" s="168"/>
      <c r="D12" s="163">
        <v>16294</v>
      </c>
      <c r="E12" s="164"/>
      <c r="F12" s="165">
        <v>24371</v>
      </c>
      <c r="G12" s="166"/>
      <c r="H12" s="167"/>
    </row>
    <row r="13" spans="1:8">
      <c r="A13" s="148"/>
      <c r="B13" s="153"/>
      <c r="C13" s="169"/>
      <c r="D13" s="170">
        <v>32139</v>
      </c>
      <c r="E13" s="171"/>
      <c r="F13" s="172">
        <v>49210</v>
      </c>
      <c r="G13" s="173"/>
      <c r="H13" s="159"/>
    </row>
    <row r="14" spans="1:8">
      <c r="A14" s="160"/>
      <c r="B14" s="161"/>
      <c r="C14" s="162"/>
      <c r="D14" s="163">
        <v>17631</v>
      </c>
      <c r="E14" s="164"/>
      <c r="F14" s="165">
        <v>25119</v>
      </c>
      <c r="G14" s="166"/>
      <c r="H14" s="167"/>
    </row>
    <row r="17" spans="1:11">
      <c r="A17" s="144" t="s">
        <v>55</v>
      </c>
    </row>
    <row r="18" spans="1:11">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c r="A19" s="174" t="s">
        <v>56</v>
      </c>
      <c r="B19" s="174">
        <f>ROUND(VALUE(SUBSTITUTE(実質収支比率等に係る経年分析!F$48,"▲","-")),2)</f>
        <v>1.53</v>
      </c>
      <c r="C19" s="174">
        <f>ROUND(VALUE(SUBSTITUTE(実質収支比率等に係る経年分析!G$48,"▲","-")),2)</f>
        <v>1.1399999999999999</v>
      </c>
      <c r="D19" s="174">
        <f>ROUND(VALUE(SUBSTITUTE(実質収支比率等に係る経年分析!H$48,"▲","-")),2)</f>
        <v>3.22</v>
      </c>
      <c r="E19" s="174">
        <f>ROUND(VALUE(SUBSTITUTE(実質収支比率等に係る経年分析!I$48,"▲","-")),2)</f>
        <v>2.36</v>
      </c>
      <c r="F19" s="174">
        <f>ROUND(VALUE(SUBSTITUTE(実質収支比率等に係る経年分析!J$48,"▲","-")),2)</f>
        <v>1.58</v>
      </c>
    </row>
    <row r="20" spans="1:11">
      <c r="A20" s="174" t="s">
        <v>57</v>
      </c>
      <c r="B20" s="174">
        <f>ROUND(VALUE(SUBSTITUTE(実質収支比率等に係る経年分析!F$47,"▲","-")),2)</f>
        <v>15.87</v>
      </c>
      <c r="C20" s="174">
        <f>ROUND(VALUE(SUBSTITUTE(実質収支比率等に係る経年分析!G$47,"▲","-")),2)</f>
        <v>15.05</v>
      </c>
      <c r="D20" s="174">
        <f>ROUND(VALUE(SUBSTITUTE(実質収支比率等に係る経年分析!H$47,"▲","-")),2)</f>
        <v>14.7</v>
      </c>
      <c r="E20" s="174">
        <f>ROUND(VALUE(SUBSTITUTE(実質収支比率等に係る経年分析!I$47,"▲","-")),2)</f>
        <v>14.98</v>
      </c>
      <c r="F20" s="174">
        <f>ROUND(VALUE(SUBSTITUTE(実質収支比率等に係る経年分析!J$47,"▲","-")),2)</f>
        <v>15.05</v>
      </c>
    </row>
    <row r="21" spans="1:11">
      <c r="A21" s="174" t="s">
        <v>58</v>
      </c>
      <c r="B21" s="174">
        <f>IF(ISNUMBER(VALUE(SUBSTITUTE(実質収支比率等に係る経年分析!F$49,"▲","-"))),ROUND(VALUE(SUBSTITUTE(実質収支比率等に係る経年分析!F$49,"▲","-")),2),NA())</f>
        <v>5.0199999999999996</v>
      </c>
      <c r="C21" s="174">
        <f>IF(ISNUMBER(VALUE(SUBSTITUTE(実質収支比率等に係る経年分析!G$49,"▲","-"))),ROUND(VALUE(SUBSTITUTE(実質収支比率等に係る経年分析!G$49,"▲","-")),2),NA())</f>
        <v>-0.83</v>
      </c>
      <c r="D21" s="174">
        <f>IF(ISNUMBER(VALUE(SUBSTITUTE(実質収支比率等に係る経年分析!H$49,"▲","-"))),ROUND(VALUE(SUBSTITUTE(実質収支比率等に係る経年分析!H$49,"▲","-")),2),NA())</f>
        <v>2.4300000000000002</v>
      </c>
      <c r="E21" s="174">
        <f>IF(ISNUMBER(VALUE(SUBSTITUTE(実質収支比率等に係る経年分析!I$49,"▲","-"))),ROUND(VALUE(SUBSTITUTE(実質収支比率等に係る経年分析!I$49,"▲","-")),2),NA())</f>
        <v>0.64</v>
      </c>
      <c r="F21" s="174">
        <f>IF(ISNUMBER(VALUE(SUBSTITUTE(実質収支比率等に係る経年分析!J$49,"▲","-"))),ROUND(VALUE(SUBSTITUTE(実質収支比率等に係る経年分析!J$49,"▲","-")),2),NA())</f>
        <v>-1.08</v>
      </c>
    </row>
    <row r="24" spans="1:11">
      <c r="A24" s="144" t="s">
        <v>59</v>
      </c>
    </row>
    <row r="25" spans="1:11">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c r="A26" s="175"/>
      <c r="B26" s="175" t="s">
        <v>60</v>
      </c>
      <c r="C26" s="175" t="s">
        <v>61</v>
      </c>
      <c r="D26" s="175" t="s">
        <v>60</v>
      </c>
      <c r="E26" s="175" t="s">
        <v>61</v>
      </c>
      <c r="F26" s="175" t="s">
        <v>60</v>
      </c>
      <c r="G26" s="175" t="s">
        <v>61</v>
      </c>
      <c r="H26" s="175" t="s">
        <v>60</v>
      </c>
      <c r="I26" s="175" t="s">
        <v>61</v>
      </c>
      <c r="J26" s="175" t="s">
        <v>60</v>
      </c>
      <c r="K26" s="175" t="s">
        <v>61</v>
      </c>
    </row>
    <row r="27" spans="1:11">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c r="A29" s="175" t="str">
        <f>IF(連結実質赤字比率に係る赤字・黒字の構成分析!C$41="",NA(),連結実質赤字比率に係る赤字・黒字の構成分析!C$41)</f>
        <v>後期高齢者医療事業特別会計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0.17</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0.01</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0.01</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0.01</v>
      </c>
    </row>
    <row r="30" spans="1:11">
      <c r="A30" s="175" t="str">
        <f>IF(連結実質赤字比率に係る赤字・黒字の構成分析!C$40="",NA(),連結実質赤字比率に係る赤字・黒字の構成分析!C$40)</f>
        <v>国民健康保険事業特別会計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1.93</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0.53</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0.03</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0.02</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0.03</v>
      </c>
    </row>
    <row r="31" spans="1:11">
      <c r="A31" s="175" t="str">
        <f>IF(連結実質赤字比率に係る赤字・黒字の構成分析!C$39="",NA(),連結実質赤字比率に係る赤字・黒字の構成分析!C$39)</f>
        <v>石ヶ谷墓園整備事業特別会計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0.46</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0.51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0.48</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0.47</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0.49</v>
      </c>
    </row>
    <row r="32" spans="1:11">
      <c r="A32" s="175" t="str">
        <f>IF(連結実質赤字比率に係る赤字・黒字の構成分析!C$38="",NA(),連結実質赤字比率に係る赤字・黒字の構成分析!C$38)</f>
        <v>介護保険事業特別会計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1.1299999999999999</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1.18</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1.17</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0.47</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0.51</v>
      </c>
    </row>
    <row r="33" spans="1:16">
      <c r="A33" s="175" t="str">
        <f>IF(連結実質赤字比率に係る赤字・黒字の構成分析!C$37="",NA(),連結実質赤字比率に係る赤字・黒字の構成分析!C$37)</f>
        <v>一般会計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1.06</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0.62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2.73</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1.88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1.08</v>
      </c>
    </row>
    <row r="34" spans="1:16">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4.1900000000000004</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4.96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5.15</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5.29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5.57</v>
      </c>
    </row>
    <row r="35" spans="1:16">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7.25</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6.15</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6.65</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5.72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6.81</v>
      </c>
    </row>
    <row r="36" spans="1:16">
      <c r="A36" s="175" t="str">
        <f>IF(連結実質赤字比率に係る赤字・黒字の構成分析!C$34="",NA(),連結実質赤字比率に係る赤字・黒字の構成分析!C$34)</f>
        <v>土地区画整理事業清算金特別会計</v>
      </c>
      <c r="B36" s="175" t="e">
        <f>IF(ROUND(VALUE(SUBSTITUTE(連結実質赤字比率に係る赤字・黒字の構成分析!F$34,"▲", "-")), 2) &lt; 0, ABS(ROUND(VALUE(SUBSTITUTE(連結実質赤字比率に係る赤字・黒字の構成分析!F$34,"▲", "-")), 2)), NA())</f>
        <v>#VALUE!</v>
      </c>
      <c r="C36" s="175" t="e">
        <f>IF(ROUND(VALUE(SUBSTITUTE(連結実質赤字比率に係る赤字・黒字の構成分析!F$34,"▲", "-")), 2) &gt;= 0, ABS(ROUND(VALUE(SUBSTITUTE(連結実質赤字比率に係る赤字・黒字の構成分析!F$34,"▲", "-")), 2)), NA())</f>
        <v>#VALUE!</v>
      </c>
      <c r="D36" s="175" t="e">
        <f>IF(ROUND(VALUE(SUBSTITUTE(連結実質赤字比率に係る赤字・黒字の構成分析!G$34,"▲", "-")), 2) &lt; 0, ABS(ROUND(VALUE(SUBSTITUTE(連結実質赤字比率に係る赤字・黒字の構成分析!G$34,"▲", "-")), 2)), NA())</f>
        <v>#VALUE!</v>
      </c>
      <c r="E36" s="175" t="e">
        <f>IF(ROUND(VALUE(SUBSTITUTE(連結実質赤字比率に係る赤字・黒字の構成分析!G$34,"▲", "-")), 2) &gt;= 0, ABS(ROUND(VALUE(SUBSTITUTE(連結実質赤字比率に係る赤字・黒字の構成分析!G$34,"▲", "-")), 2)), NA())</f>
        <v>#VALUE!</v>
      </c>
      <c r="F36" s="175" t="e">
        <f>IF(ROUND(VALUE(SUBSTITUTE(連結実質赤字比率に係る赤字・黒字の構成分析!H$34,"▲", "-")), 2) &lt; 0, ABS(ROUND(VALUE(SUBSTITUTE(連結実質赤字比率に係る赤字・黒字の構成分析!H$34,"▲", "-")), 2)), NA())</f>
        <v>#VALUE!</v>
      </c>
      <c r="G36" s="175" t="e">
        <f>IF(ROUND(VALUE(SUBSTITUTE(連結実質赤字比率に係る赤字・黒字の構成分析!H$34,"▲", "-")), 2) &gt;= 0, ABS(ROUND(VALUE(SUBSTITUTE(連結実質赤字比率に係る赤字・黒字の構成分析!H$34,"▲", "-")), 2)), NA())</f>
        <v>#VALUE!</v>
      </c>
      <c r="H36" s="175" t="e">
        <f>IF(ROUND(VALUE(SUBSTITUTE(連結実質赤字比率に係る赤字・黒字の構成分析!I$34,"▲", "-")), 2) &lt; 0, ABS(ROUND(VALUE(SUBSTITUTE(連結実質赤字比率に係る赤字・黒字の構成分析!I$34,"▲", "-")), 2)), NA())</f>
        <v>#VALUE!</v>
      </c>
      <c r="I36" s="175" t="e">
        <f>IF(ROUND(VALUE(SUBSTITUTE(連結実質赤字比率に係る赤字・黒字の構成分析!I$34,"▲", "-")), 2) &gt;= 0, ABS(ROUND(VALUE(SUBSTITUTE(連結実質赤字比率に係る赤字・黒字の構成分析!I$34,"▲", "-")), 2)), NA())</f>
        <v>#VALUE!</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0</v>
      </c>
    </row>
    <row r="39" spans="1:16">
      <c r="A39" s="144" t="s">
        <v>62</v>
      </c>
    </row>
    <row r="40" spans="1:16">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c r="A42" s="176" t="s">
        <v>65</v>
      </c>
      <c r="B42" s="176"/>
      <c r="C42" s="176"/>
      <c r="D42" s="176">
        <f>'実質公債費比率（分子）の構造'!K$52</f>
        <v>11841</v>
      </c>
      <c r="E42" s="176"/>
      <c r="F42" s="176"/>
      <c r="G42" s="176">
        <f>'実質公債費比率（分子）の構造'!L$52</f>
        <v>11602</v>
      </c>
      <c r="H42" s="176"/>
      <c r="I42" s="176"/>
      <c r="J42" s="176">
        <f>'実質公債費比率（分子）の構造'!M$52</f>
        <v>11402</v>
      </c>
      <c r="K42" s="176"/>
      <c r="L42" s="176"/>
      <c r="M42" s="176">
        <f>'実質公債費比率（分子）の構造'!N$52</f>
        <v>11266</v>
      </c>
      <c r="N42" s="176"/>
      <c r="O42" s="176"/>
      <c r="P42" s="176">
        <f>'実質公債費比率（分子）の構造'!O$52</f>
        <v>11245</v>
      </c>
    </row>
    <row r="43" spans="1:16">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c r="A44" s="176" t="s">
        <v>67</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c r="A45" s="176" t="s">
        <v>68</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c r="A46" s="176" t="s">
        <v>69</v>
      </c>
      <c r="B46" s="176">
        <f>'実質公債費比率（分子）の構造'!K$48</f>
        <v>2127</v>
      </c>
      <c r="C46" s="176"/>
      <c r="D46" s="176"/>
      <c r="E46" s="176">
        <f>'実質公債費比率（分子）の構造'!L$48</f>
        <v>1972</v>
      </c>
      <c r="F46" s="176"/>
      <c r="G46" s="176"/>
      <c r="H46" s="176">
        <f>'実質公債費比率（分子）の構造'!M$48</f>
        <v>1892</v>
      </c>
      <c r="I46" s="176"/>
      <c r="J46" s="176"/>
      <c r="K46" s="176">
        <f>'実質公債費比率（分子）の構造'!N$48</f>
        <v>1850</v>
      </c>
      <c r="L46" s="176"/>
      <c r="M46" s="176"/>
      <c r="N46" s="176">
        <f>'実質公債費比率（分子）の構造'!O$48</f>
        <v>1753</v>
      </c>
      <c r="O46" s="176"/>
      <c r="P46" s="176"/>
    </row>
    <row r="47" spans="1:16">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c r="A49" s="176" t="s">
        <v>72</v>
      </c>
      <c r="B49" s="176">
        <f>'実質公債費比率（分子）の構造'!K$45</f>
        <v>11258</v>
      </c>
      <c r="C49" s="176"/>
      <c r="D49" s="176"/>
      <c r="E49" s="176">
        <f>'実質公債費比率（分子）の構造'!L$45</f>
        <v>11515</v>
      </c>
      <c r="F49" s="176"/>
      <c r="G49" s="176"/>
      <c r="H49" s="176">
        <f>'実質公債費比率（分子）の構造'!M$45</f>
        <v>11508</v>
      </c>
      <c r="I49" s="176"/>
      <c r="J49" s="176"/>
      <c r="K49" s="176">
        <f>'実質公債費比率（分子）の構造'!N$45</f>
        <v>11668</v>
      </c>
      <c r="L49" s="176"/>
      <c r="M49" s="176"/>
      <c r="N49" s="176">
        <f>'実質公債費比率（分子）の構造'!O$45</f>
        <v>12228</v>
      </c>
      <c r="O49" s="176"/>
      <c r="P49" s="176"/>
    </row>
    <row r="50" spans="1:16">
      <c r="A50" s="176" t="s">
        <v>73</v>
      </c>
      <c r="B50" s="176" t="e">
        <f>NA()</f>
        <v>#N/A</v>
      </c>
      <c r="C50" s="176">
        <f>IF(ISNUMBER('実質公債費比率（分子）の構造'!K$53),'実質公債費比率（分子）の構造'!K$53,NA())</f>
        <v>1544</v>
      </c>
      <c r="D50" s="176" t="e">
        <f>NA()</f>
        <v>#N/A</v>
      </c>
      <c r="E50" s="176" t="e">
        <f>NA()</f>
        <v>#N/A</v>
      </c>
      <c r="F50" s="176">
        <f>IF(ISNUMBER('実質公債費比率（分子）の構造'!L$53),'実質公債費比率（分子）の構造'!L$53,NA())</f>
        <v>1885</v>
      </c>
      <c r="G50" s="176" t="e">
        <f>NA()</f>
        <v>#N/A</v>
      </c>
      <c r="H50" s="176" t="e">
        <f>NA()</f>
        <v>#N/A</v>
      </c>
      <c r="I50" s="176">
        <f>IF(ISNUMBER('実質公債費比率（分子）の構造'!M$53),'実質公債費比率（分子）の構造'!M$53,NA())</f>
        <v>1998</v>
      </c>
      <c r="J50" s="176" t="e">
        <f>NA()</f>
        <v>#N/A</v>
      </c>
      <c r="K50" s="176" t="e">
        <f>NA()</f>
        <v>#N/A</v>
      </c>
      <c r="L50" s="176">
        <f>IF(ISNUMBER('実質公債費比率（分子）の構造'!N$53),'実質公債費比率（分子）の構造'!N$53,NA())</f>
        <v>2252</v>
      </c>
      <c r="M50" s="176" t="e">
        <f>NA()</f>
        <v>#N/A</v>
      </c>
      <c r="N50" s="176" t="e">
        <f>NA()</f>
        <v>#N/A</v>
      </c>
      <c r="O50" s="176">
        <f>IF(ISNUMBER('実質公債費比率（分子）の構造'!O$53),'実質公債費比率（分子）の構造'!O$53,NA())</f>
        <v>2736</v>
      </c>
      <c r="P50" s="176" t="e">
        <f>NA()</f>
        <v>#N/A</v>
      </c>
    </row>
    <row r="53" spans="1:16">
      <c r="A53" s="144" t="s">
        <v>74</v>
      </c>
    </row>
    <row r="54" spans="1:16">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c r="A56" s="175" t="s">
        <v>45</v>
      </c>
      <c r="B56" s="175"/>
      <c r="C56" s="175"/>
      <c r="D56" s="175">
        <f>'将来負担比率（分子）の構造'!I$52</f>
        <v>88963</v>
      </c>
      <c r="E56" s="175"/>
      <c r="F56" s="175"/>
      <c r="G56" s="175">
        <f>'将来負担比率（分子）の構造'!J$52</f>
        <v>88381</v>
      </c>
      <c r="H56" s="175"/>
      <c r="I56" s="175"/>
      <c r="J56" s="175">
        <f>'将来負担比率（分子）の構造'!K$52</f>
        <v>87539</v>
      </c>
      <c r="K56" s="175"/>
      <c r="L56" s="175"/>
      <c r="M56" s="175">
        <f>'将来負担比率（分子）の構造'!L$52</f>
        <v>86648</v>
      </c>
      <c r="N56" s="175"/>
      <c r="O56" s="175"/>
      <c r="P56" s="175">
        <f>'将来負担比率（分子）の構造'!M$52</f>
        <v>84168</v>
      </c>
    </row>
    <row r="57" spans="1:16">
      <c r="A57" s="175" t="s">
        <v>44</v>
      </c>
      <c r="B57" s="175"/>
      <c r="C57" s="175"/>
      <c r="D57" s="175">
        <f>'将来負担比率（分子）の構造'!I$51</f>
        <v>31888</v>
      </c>
      <c r="E57" s="175"/>
      <c r="F57" s="175"/>
      <c r="G57" s="175">
        <f>'将来負担比率（分子）の構造'!J$51</f>
        <v>31398</v>
      </c>
      <c r="H57" s="175"/>
      <c r="I57" s="175"/>
      <c r="J57" s="175">
        <f>'将来負担比率（分子）の構造'!K$51</f>
        <v>30853</v>
      </c>
      <c r="K57" s="175"/>
      <c r="L57" s="175"/>
      <c r="M57" s="175">
        <f>'将来負担比率（分子）の構造'!L$51</f>
        <v>28729</v>
      </c>
      <c r="N57" s="175"/>
      <c r="O57" s="175"/>
      <c r="P57" s="175">
        <f>'将来負担比率（分子）の構造'!M$51</f>
        <v>27061</v>
      </c>
    </row>
    <row r="58" spans="1:16">
      <c r="A58" s="175" t="s">
        <v>43</v>
      </c>
      <c r="B58" s="175"/>
      <c r="C58" s="175"/>
      <c r="D58" s="175">
        <f>'将来負担比率（分子）の構造'!I$50</f>
        <v>20396</v>
      </c>
      <c r="E58" s="175"/>
      <c r="F58" s="175"/>
      <c r="G58" s="175">
        <f>'将来負担比率（分子）の構造'!J$50</f>
        <v>20195</v>
      </c>
      <c r="H58" s="175"/>
      <c r="I58" s="175"/>
      <c r="J58" s="175">
        <f>'将来負担比率（分子）の構造'!K$50</f>
        <v>20704</v>
      </c>
      <c r="K58" s="175"/>
      <c r="L58" s="175"/>
      <c r="M58" s="175">
        <f>'将来負担比率（分子）の構造'!L$50</f>
        <v>20891</v>
      </c>
      <c r="N58" s="175"/>
      <c r="O58" s="175"/>
      <c r="P58" s="175">
        <f>'将来負担比率（分子）の構造'!M$50</f>
        <v>20870</v>
      </c>
    </row>
    <row r="59" spans="1:16">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c r="A61" s="175" t="s">
        <v>38</v>
      </c>
      <c r="B61" s="175">
        <f>'将来負担比率（分子）の構造'!I$46</f>
        <v>4</v>
      </c>
      <c r="C61" s="175"/>
      <c r="D61" s="175"/>
      <c r="E61" s="175">
        <f>'将来負担比率（分子）の構造'!J$46</f>
        <v>9</v>
      </c>
      <c r="F61" s="175"/>
      <c r="G61" s="175"/>
      <c r="H61" s="175">
        <f>'将来負担比率（分子）の構造'!K$46</f>
        <v>7</v>
      </c>
      <c r="I61" s="175"/>
      <c r="J61" s="175"/>
      <c r="K61" s="175">
        <f>'将来負担比率（分子）の構造'!L$46</f>
        <v>7</v>
      </c>
      <c r="L61" s="175"/>
      <c r="M61" s="175"/>
      <c r="N61" s="175">
        <f>'将来負担比率（分子）の構造'!M$46</f>
        <v>4</v>
      </c>
      <c r="O61" s="175"/>
      <c r="P61" s="175"/>
    </row>
    <row r="62" spans="1:16">
      <c r="A62" s="175" t="s">
        <v>37</v>
      </c>
      <c r="B62" s="175">
        <f>'将来負担比率（分子）の構造'!I$45</f>
        <v>13676</v>
      </c>
      <c r="C62" s="175"/>
      <c r="D62" s="175"/>
      <c r="E62" s="175">
        <f>'将来負担比率（分子）の構造'!J$45</f>
        <v>13835</v>
      </c>
      <c r="F62" s="175"/>
      <c r="G62" s="175"/>
      <c r="H62" s="175">
        <f>'将来負担比率（分子）の構造'!K$45</f>
        <v>13840</v>
      </c>
      <c r="I62" s="175"/>
      <c r="J62" s="175"/>
      <c r="K62" s="175">
        <f>'将来負担比率（分子）の構造'!L$45</f>
        <v>13893</v>
      </c>
      <c r="L62" s="175"/>
      <c r="M62" s="175"/>
      <c r="N62" s="175">
        <f>'将来負担比率（分子）の構造'!M$45</f>
        <v>13735</v>
      </c>
      <c r="O62" s="175"/>
      <c r="P62" s="175"/>
    </row>
    <row r="63" spans="1:16">
      <c r="A63" s="175" t="s">
        <v>36</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c r="A64" s="175" t="s">
        <v>35</v>
      </c>
      <c r="B64" s="175">
        <f>'将来負担比率（分子）の構造'!I$43</f>
        <v>19846</v>
      </c>
      <c r="C64" s="175"/>
      <c r="D64" s="175"/>
      <c r="E64" s="175">
        <f>'将来負担比率（分子）の構造'!J$43</f>
        <v>18551</v>
      </c>
      <c r="F64" s="175"/>
      <c r="G64" s="175"/>
      <c r="H64" s="175">
        <f>'将来負担比率（分子）の構造'!K$43</f>
        <v>16920</v>
      </c>
      <c r="I64" s="175"/>
      <c r="J64" s="175"/>
      <c r="K64" s="175">
        <f>'将来負担比率（分子）の構造'!L$43</f>
        <v>15377</v>
      </c>
      <c r="L64" s="175"/>
      <c r="M64" s="175"/>
      <c r="N64" s="175">
        <f>'将来負担比率（分子）の構造'!M$43</f>
        <v>14165</v>
      </c>
      <c r="O64" s="175"/>
      <c r="P64" s="175"/>
    </row>
    <row r="65" spans="1:16">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c r="A66" s="175" t="s">
        <v>33</v>
      </c>
      <c r="B66" s="175">
        <f>'将来負担比率（分子）の構造'!I$41</f>
        <v>122031</v>
      </c>
      <c r="C66" s="175"/>
      <c r="D66" s="175"/>
      <c r="E66" s="175">
        <f>'将来負担比率（分子）の構造'!J$41</f>
        <v>120936</v>
      </c>
      <c r="F66" s="175"/>
      <c r="G66" s="175"/>
      <c r="H66" s="175">
        <f>'将来負担比率（分子）の構造'!K$41</f>
        <v>122423</v>
      </c>
      <c r="I66" s="175"/>
      <c r="J66" s="175"/>
      <c r="K66" s="175">
        <f>'将来負担比率（分子）の構造'!L$41</f>
        <v>120152</v>
      </c>
      <c r="L66" s="175"/>
      <c r="M66" s="175"/>
      <c r="N66" s="175">
        <f>'将来負担比率（分子）の構造'!M$41</f>
        <v>116470</v>
      </c>
      <c r="O66" s="175"/>
      <c r="P66" s="175"/>
    </row>
    <row r="67" spans="1:16">
      <c r="A67" s="175" t="s">
        <v>77</v>
      </c>
      <c r="B67" s="175" t="e">
        <f>NA()</f>
        <v>#N/A</v>
      </c>
      <c r="C67" s="175">
        <f>IF(ISNUMBER('将来負担比率（分子）の構造'!I$53), IF('将来負担比率（分子）の構造'!I$53 &lt; 0, 0, '将来負担比率（分子）の構造'!I$53), NA())</f>
        <v>14309</v>
      </c>
      <c r="D67" s="175" t="e">
        <f>NA()</f>
        <v>#N/A</v>
      </c>
      <c r="E67" s="175" t="e">
        <f>NA()</f>
        <v>#N/A</v>
      </c>
      <c r="F67" s="175">
        <f>IF(ISNUMBER('将来負担比率（分子）の構造'!J$53), IF('将来負担比率（分子）の構造'!J$53 &lt; 0, 0, '将来負担比率（分子）の構造'!J$53), NA())</f>
        <v>13356</v>
      </c>
      <c r="G67" s="175" t="e">
        <f>NA()</f>
        <v>#N/A</v>
      </c>
      <c r="H67" s="175" t="e">
        <f>NA()</f>
        <v>#N/A</v>
      </c>
      <c r="I67" s="175">
        <f>IF(ISNUMBER('将来負担比率（分子）の構造'!K$53), IF('将来負担比率（分子）の構造'!K$53 &lt; 0, 0, '将来負担比率（分子）の構造'!K$53), NA())</f>
        <v>14094</v>
      </c>
      <c r="J67" s="175" t="e">
        <f>NA()</f>
        <v>#N/A</v>
      </c>
      <c r="K67" s="175" t="e">
        <f>NA()</f>
        <v>#N/A</v>
      </c>
      <c r="L67" s="175">
        <f>IF(ISNUMBER('将来負担比率（分子）の構造'!L$53), IF('将来負担比率（分子）の構造'!L$53 &lt; 0, 0, '将来負担比率（分子）の構造'!L$53), NA())</f>
        <v>13160</v>
      </c>
      <c r="M67" s="175" t="e">
        <f>NA()</f>
        <v>#N/A</v>
      </c>
      <c r="N67" s="175" t="e">
        <f>NA()</f>
        <v>#N/A</v>
      </c>
      <c r="O67" s="175">
        <f>IF(ISNUMBER('将来負担比率（分子）の構造'!M$53), IF('将来負担比率（分子）の構造'!M$53 &lt; 0, 0, '将来負担比率（分子）の構造'!M$53), NA())</f>
        <v>12275</v>
      </c>
      <c r="P67" s="175" t="e">
        <f>NA()</f>
        <v>#N/A</v>
      </c>
    </row>
    <row r="70" spans="1:16">
      <c r="A70" s="177" t="s">
        <v>78</v>
      </c>
      <c r="B70" s="177"/>
      <c r="C70" s="177"/>
      <c r="D70" s="177"/>
      <c r="E70" s="177"/>
      <c r="F70" s="177"/>
    </row>
    <row r="71" spans="1:16">
      <c r="A71" s="178"/>
      <c r="B71" s="178" t="str">
        <f>基金残高に係る経年分析!F54</f>
        <v>R02</v>
      </c>
      <c r="C71" s="178" t="str">
        <f>基金残高に係る経年分析!G54</f>
        <v>R03</v>
      </c>
      <c r="D71" s="178" t="str">
        <f>基金残高に係る経年分析!H54</f>
        <v>R04</v>
      </c>
    </row>
    <row r="72" spans="1:16">
      <c r="A72" s="178" t="s">
        <v>79</v>
      </c>
      <c r="B72" s="179">
        <f>基金残高に係る経年分析!F55</f>
        <v>9242</v>
      </c>
      <c r="C72" s="179">
        <f>基金残高に係る経年分析!G55</f>
        <v>10105</v>
      </c>
      <c r="D72" s="179">
        <f>基金残高に係る経年分析!H55</f>
        <v>9942</v>
      </c>
    </row>
    <row r="73" spans="1:16">
      <c r="A73" s="178" t="s">
        <v>80</v>
      </c>
      <c r="B73" s="179">
        <f>基金残高に係る経年分析!F56</f>
        <v>1501</v>
      </c>
      <c r="C73" s="179">
        <f>基金残高に係る経年分析!G56</f>
        <v>1501</v>
      </c>
      <c r="D73" s="179">
        <f>基金残高に係る経年分析!H56</f>
        <v>1502</v>
      </c>
    </row>
    <row r="74" spans="1:16">
      <c r="A74" s="178" t="s">
        <v>81</v>
      </c>
      <c r="B74" s="179">
        <f>基金残高に係る経年分析!F57</f>
        <v>3674</v>
      </c>
      <c r="C74" s="179">
        <f>基金残高に係る経年分析!G57</f>
        <v>3629</v>
      </c>
      <c r="D74" s="179">
        <f>基金残高に係る経年分析!H57</f>
        <v>3875</v>
      </c>
    </row>
  </sheetData>
  <sheetProtection algorithmName="SHA-512" hashValue="CDj7Ws94/7KUpBuTbYvQ/6hJ3nPpy/KTthLjgtwWH1t7SnBA9XUaV4bWku2Od6owDqIqio5ezl6uU8GUxYu14A==" saltValue="qifU0M1XWh5HVqc4Iekc2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2024-03-11T00:23:29Z</cp:lastPrinted>
  <dcterms:created xsi:type="dcterms:W3CDTF">2024-02-05T02:18:11Z</dcterms:created>
  <dcterms:modified xsi:type="dcterms:W3CDTF">2024-03-17T23:58:14Z</dcterms:modified>
  <cp:category/>
</cp:coreProperties>
</file>