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1管理係業務用\経営比較分析表\H29（H28決算）\"/>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<sst xmlns="http://schemas.openxmlformats.org/spreadsheetml/2006/main" count="235" uniqueCount="120">
  <si>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</si>
  <si>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</si>
  <si>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</si>
  <si>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</si>
  <si>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</si>
  <si>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</si>
  <si>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</si>
  <si>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</si>
  <si>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</si>
  <si>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</si>
  <si>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</si>
  <si>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</si>
  <si>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</si>
  <si>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</si>
  <si>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</si>
  <si>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</si>
  <si>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</si>
  <si>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</si>
  <si>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</si>
  <si>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</si>
  <si>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</si>
  <si>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</si>
  <si>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</si>
  <si>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</si>
  <si>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</si>
  <si>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</si>
  <si>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</si>
  <si>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</si>
  <si>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</si>
  <si>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</si>
  <si>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</si>
  <si>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</si>
  <si>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</si>
  <si>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</si>
  <si>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</si>
  <si>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</si>
  <si>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</si>
  <si>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</si>
  <si>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</si>
  <si>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</si>
  <si>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</si>
  <si>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</si>
  <si>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</si>
  <si>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</si>
  <si>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</si>
  <si>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</si>
  <si>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</si>
  <si>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</si>
  <si>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</si>
  <si>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</si>
  <si>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</si>
  <si>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</si>
  <si>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</si>
  <si>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</si>
  <si>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</si>
  <si>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</si>
  <si>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</si>
  <si>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</si>
  <si>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</si>
  <si>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</si>
  <si>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</si>
  <si>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</si>
  <si>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</si>
  <si>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</si>
  <si>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</si>
  <si>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</si>
  <si>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</si>
  <si>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</si>
  <si>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</si>
  <si>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</si>
  <si>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</si>
  <si>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</si>
  <si>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</si>
  <si>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</si>
  <si>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</si>
  <si>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</si>
  <si>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</si>
  <si>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</si>
  <si>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</si>
  <si>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</si>
  <si>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</si>
  <si>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</si>
  <si>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</si>
  <si>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</si>
  <si>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</si>
  <si>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</si>
  <si>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</si>
  <si>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</si>
  <si>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</si>
  <si>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</si>
  <si>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</si>
  <si>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</si>
  <si>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</si>
  <si>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</si>
  <si>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</si>
  <si>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</si>
  <si>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</si>
  <si>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</si>
  <si>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</si>
  <si>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</si>
  <si>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</si>
  <si>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</si>
  <si>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</si>
  <si>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</si>
  <si>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</si>
  <si>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播磨高原広域事務組合（事業会計分）</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</si>
  <si>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</si>
  <si>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</si>
  <si>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</si>
  <si>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</si>
  <si>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</si>
  <si>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</si>
  <si>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</si>
  <si>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</si>
  <si>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</si>
  <si>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</si>
  <si>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</si>
  <si>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現在、管路の更新計画はありませんが、後年に発生する更新に向けて資産の現状を把握し、投資計画や財源確保を検討した上で、健全な経営に取り組んでいきます。</t>
    <rPh sb="1" eb="3">
      <t>ゲンザイ</t>
    </rPh>
    <rPh sb="4" eb="6">
      <t>カンロ</t>
    </rPh>
    <rPh sb="7" eb="9">
      <t>コウシン</t>
    </rPh>
    <rPh sb="9" eb="11">
      <t>ケイカク</t>
    </rPh>
    <rPh sb="19" eb="21">
      <t>コウネン</t>
    </rPh>
    <rPh sb="22" eb="24">
      <t>ハッセイ</t>
    </rPh>
    <rPh sb="26" eb="28">
      <t>コウシン</t>
    </rPh>
    <rPh sb="29" eb="30">
      <t>ム</t>
    </rPh>
    <rPh sb="32" eb="34">
      <t>シサン</t>
    </rPh>
    <rPh sb="35" eb="37">
      <t>ゲンジョウ</t>
    </rPh>
    <rPh sb="38" eb="40">
      <t>ハアク</t>
    </rPh>
    <rPh sb="42" eb="44">
      <t>トウシ</t>
    </rPh>
    <rPh sb="44" eb="46">
      <t>ケイカク</t>
    </rPh>
    <rPh sb="47" eb="49">
      <t>ザイゲン</t>
    </rPh>
    <rPh sb="49" eb="51">
      <t>カクホ</t>
    </rPh>
    <rPh sb="52" eb="54">
      <t>ケントウ</t>
    </rPh>
    <rPh sb="56" eb="57">
      <t>ウエ</t>
    </rPh>
    <rPh sb="59" eb="61">
      <t>ケンゼン</t>
    </rPh>
    <rPh sb="62" eb="64">
      <t>ケイエイ</t>
    </rPh>
    <rPh sb="65" eb="66">
      <t>ト</t>
    </rPh>
    <rPh sb="67" eb="68">
      <t>ク</t>
    </rPh>
    <phoneticPr fontId="7"/>
  </si>
  <si>
    <t>　現状の播磨科学公園都市は、当初の計画通りに進んでおらず、丘陵地に開発している新都市のため、水源の確保及び送水に係る施設建設費に多額の費用を要したことが原因となり、給水原価が高い状況にありますが、兵庫県企業庁による積極的な企業誘致活動及び事業展開が行われており、今後、緩やかながらも有収水量が回復基調であることから、現在の経営を維持し、将来の施設更新への対応も含めた健全経営に取り組んでいきます。</t>
    <rPh sb="1" eb="3">
      <t>ゲンジョウ</t>
    </rPh>
    <rPh sb="4" eb="6">
      <t>ハリマ</t>
    </rPh>
    <rPh sb="6" eb="8">
      <t>カガク</t>
    </rPh>
    <rPh sb="8" eb="10">
      <t>コウエン</t>
    </rPh>
    <rPh sb="10" eb="12">
      <t>トシ</t>
    </rPh>
    <rPh sb="14" eb="16">
      <t>トウショ</t>
    </rPh>
    <rPh sb="17" eb="19">
      <t>ケイカク</t>
    </rPh>
    <rPh sb="19" eb="20">
      <t>ドオ</t>
    </rPh>
    <rPh sb="22" eb="23">
      <t>スス</t>
    </rPh>
    <rPh sb="29" eb="32">
      <t>キュウリョウチ</t>
    </rPh>
    <rPh sb="33" eb="35">
      <t>カイハツ</t>
    </rPh>
    <rPh sb="39" eb="42">
      <t>シントシ</t>
    </rPh>
    <rPh sb="58" eb="60">
      <t>シセツ</t>
    </rPh>
    <rPh sb="60" eb="63">
      <t>ケンセツヒ</t>
    </rPh>
    <rPh sb="64" eb="66">
      <t>タガク</t>
    </rPh>
    <rPh sb="67" eb="69">
      <t>ヒヨウ</t>
    </rPh>
    <rPh sb="70" eb="71">
      <t>ヨウ</t>
    </rPh>
    <rPh sb="76" eb="78">
      <t>ゲンイン</t>
    </rPh>
    <rPh sb="82" eb="84">
      <t>キュウスイ</t>
    </rPh>
    <rPh sb="84" eb="86">
      <t>ゲンカ</t>
    </rPh>
    <rPh sb="87" eb="88">
      <t>タカ</t>
    </rPh>
    <rPh sb="89" eb="91">
      <t>ジョウキョウ</t>
    </rPh>
    <phoneticPr fontId="7"/>
  </si>
  <si>
    <t>播磨高原広域事務組合が水道を供給する播磨科学公園都市は、兵庫県企業庁が整備を進めている新都市であり、施設整備などは先行的に行ってきましたが、社会情勢等の影響による給水人口の伸び悩み、省資源化や節水型への移行による有収水量の伸び悩みにより、計画通りの収益を確保出来ていない状況にあります。
　そのため、施設整備の財源である借入金残高に関する企業債残高対給水収益比率が高い状況にあり、さらには、減価償却費と支払利息の割合が高く、料金回収率も低い状況にあります。</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</si>
</sst>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261904"/>
        <c:axId val="19026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190261904"/>
        <c:axId val="190266384"/>
      </c:lineChart>
      <c:dateAx>
        <c:axId val="190261904"/>
        <c:scaling>
          <c:orientation val="minMax"/>
        </c:scaling>
        <c:delete val="1"/>
        <c:axPos val="b"/>
        <c:numFmt formatCode="ge" sourceLinked="1"/>
        <c:majorTickMark val="none"/>
        <c:minorTickMark val="none"/>
        <c:tickLblPos val="none"/>
        <c:crossAx val="190266384"/>
        <c:crosses val="autoZero"/>
        <c:auto val="1"/>
        <c:lblOffset val="100"/>
        <c:baseTimeUnit val="years"/>
      </c:dateAx>
      <c:valAx>
        <c:axId val="1902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22.29</c:v>
                </c:pt>
                <c:pt idx="1">
                  <c:v>21.98</c:v>
                </c:pt>
                <c:pt idx="2">
                  <c:v>22.29</c:v>
                </c:pt>
                <c:pt idx="3">
                  <c:v>20.45</c:v>
                </c:pt>
                <c:pt idx="4">
                  <c:v>20.95</c:v>
                </c:pt>
              </c:numCache>
            </c:numRef>
          </c:val>
        </c:ser>
        <c:dLbls>
          <c:showLegendKey val="0"/>
          <c:showVal val="0"/>
          <c:showCatName val="0"/>
          <c:showSerName val="0"/>
          <c:showPercent val="0"/>
          <c:showBubbleSize val="0"/>
        </c:dLbls>
        <c:gapWidth val="150"/>
        <c:axId val="190794000"/>
        <c:axId val="1907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190794000"/>
        <c:axId val="190794392"/>
      </c:lineChart>
      <c:dateAx>
        <c:axId val="190794000"/>
        <c:scaling>
          <c:orientation val="minMax"/>
        </c:scaling>
        <c:delete val="1"/>
        <c:axPos val="b"/>
        <c:numFmt formatCode="ge" sourceLinked="1"/>
        <c:majorTickMark val="none"/>
        <c:minorTickMark val="none"/>
        <c:tickLblPos val="none"/>
        <c:crossAx val="190794392"/>
        <c:crosses val="autoZero"/>
        <c:auto val="1"/>
        <c:lblOffset val="100"/>
        <c:baseTimeUnit val="years"/>
      </c:dateAx>
      <c:valAx>
        <c:axId val="1907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9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98.48</c:v>
                </c:pt>
                <c:pt idx="1">
                  <c:v>98.13</c:v>
                </c:pt>
                <c:pt idx="2">
                  <c:v>97.85</c:v>
                </c:pt>
                <c:pt idx="3">
                  <c:v>97.9</c:v>
                </c:pt>
                <c:pt idx="4">
                  <c:v>96.71</c:v>
                </c:pt>
              </c:numCache>
            </c:numRef>
          </c:val>
        </c:ser>
        <c:dLbls>
          <c:showLegendKey val="0"/>
          <c:showVal val="0"/>
          <c:showCatName val="0"/>
          <c:showSerName val="0"/>
          <c:showPercent val="0"/>
          <c:showBubbleSize val="0"/>
        </c:dLbls>
        <c:gapWidth val="150"/>
        <c:axId val="190987000"/>
        <c:axId val="19098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190987000"/>
        <c:axId val="190986608"/>
      </c:lineChart>
      <c:dateAx>
        <c:axId val="190987000"/>
        <c:scaling>
          <c:orientation val="minMax"/>
        </c:scaling>
        <c:delete val="1"/>
        <c:axPos val="b"/>
        <c:numFmt formatCode="ge" sourceLinked="1"/>
        <c:majorTickMark val="none"/>
        <c:minorTickMark val="none"/>
        <c:tickLblPos val="none"/>
        <c:crossAx val="190986608"/>
        <c:crosses val="autoZero"/>
        <c:auto val="1"/>
        <c:lblOffset val="100"/>
        <c:baseTimeUnit val="years"/>
      </c:dateAx>
      <c:valAx>
        <c:axId val="19098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c:v>
                </c:pt>
                <c:pt idx="1">
                  <c:v>125.58</c:v>
                </c:pt>
                <c:pt idx="2">
                  <c:v>100.46</c:v>
                </c:pt>
                <c:pt idx="3">
                  <c:v>100</c:v>
                </c:pt>
                <c:pt idx="4">
                  <c:v>100</c:v>
                </c:pt>
              </c:numCache>
            </c:numRef>
          </c:val>
        </c:ser>
        <c:dLbls>
          <c:showLegendKey val="0"/>
          <c:showVal val="0"/>
          <c:showCatName val="0"/>
          <c:showSerName val="0"/>
          <c:showPercent val="0"/>
          <c:showBubbleSize val="0"/>
        </c:dLbls>
        <c:gapWidth val="150"/>
        <c:axId val="190891320"/>
        <c:axId val="19089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190891320"/>
        <c:axId val="190891704"/>
      </c:lineChart>
      <c:dateAx>
        <c:axId val="190891320"/>
        <c:scaling>
          <c:orientation val="minMax"/>
        </c:scaling>
        <c:delete val="1"/>
        <c:axPos val="b"/>
        <c:numFmt formatCode="ge" sourceLinked="1"/>
        <c:majorTickMark val="none"/>
        <c:minorTickMark val="none"/>
        <c:tickLblPos val="none"/>
        <c:crossAx val="190891704"/>
        <c:crosses val="autoZero"/>
        <c:auto val="1"/>
        <c:lblOffset val="100"/>
        <c:baseTimeUnit val="years"/>
      </c:dateAx>
      <c:valAx>
        <c:axId val="19089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9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46.07</c:v>
                </c:pt>
                <c:pt idx="1">
                  <c:v>48.81</c:v>
                </c:pt>
                <c:pt idx="2">
                  <c:v>55.83</c:v>
                </c:pt>
                <c:pt idx="3">
                  <c:v>58.74</c:v>
                </c:pt>
                <c:pt idx="4">
                  <c:v>61.68</c:v>
                </c:pt>
              </c:numCache>
            </c:numRef>
          </c:val>
        </c:ser>
        <c:dLbls>
          <c:showLegendKey val="0"/>
          <c:showVal val="0"/>
          <c:showCatName val="0"/>
          <c:showSerName val="0"/>
          <c:showPercent val="0"/>
          <c:showBubbleSize val="0"/>
        </c:dLbls>
        <c:gapWidth val="150"/>
        <c:axId val="190089520"/>
        <c:axId val="19093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190089520"/>
        <c:axId val="190932624"/>
      </c:lineChart>
      <c:dateAx>
        <c:axId val="190089520"/>
        <c:scaling>
          <c:orientation val="minMax"/>
        </c:scaling>
        <c:delete val="1"/>
        <c:axPos val="b"/>
        <c:numFmt formatCode="ge" sourceLinked="1"/>
        <c:majorTickMark val="none"/>
        <c:minorTickMark val="none"/>
        <c:tickLblPos val="none"/>
        <c:crossAx val="190932624"/>
        <c:crosses val="autoZero"/>
        <c:auto val="1"/>
        <c:lblOffset val="100"/>
        <c:baseTimeUnit val="years"/>
      </c:dateAx>
      <c:valAx>
        <c:axId val="1909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0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6.2</c:v>
                </c:pt>
                <c:pt idx="4" formatCode="#,##0.00;&quot;△&quot;#,##0.00;&quot;-&quot;">
                  <c:v>6.2</c:v>
                </c:pt>
              </c:numCache>
            </c:numRef>
          </c:val>
        </c:ser>
        <c:dLbls>
          <c:showLegendKey val="0"/>
          <c:showVal val="0"/>
          <c:showCatName val="0"/>
          <c:showSerName val="0"/>
          <c:showPercent val="0"/>
          <c:showBubbleSize val="0"/>
        </c:dLbls>
        <c:gapWidth val="150"/>
        <c:axId val="190906424"/>
        <c:axId val="19098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190906424"/>
        <c:axId val="190985040"/>
      </c:lineChart>
      <c:dateAx>
        <c:axId val="190906424"/>
        <c:scaling>
          <c:orientation val="minMax"/>
        </c:scaling>
        <c:delete val="1"/>
        <c:axPos val="b"/>
        <c:numFmt formatCode="ge" sourceLinked="1"/>
        <c:majorTickMark val="none"/>
        <c:minorTickMark val="none"/>
        <c:tickLblPos val="none"/>
        <c:crossAx val="190985040"/>
        <c:crosses val="autoZero"/>
        <c:auto val="1"/>
        <c:lblOffset val="100"/>
        <c:baseTimeUnit val="years"/>
      </c:dateAx>
      <c:valAx>
        <c:axId val="19098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0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987784"/>
        <c:axId val="19098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190987784"/>
        <c:axId val="190988176"/>
      </c:lineChart>
      <c:dateAx>
        <c:axId val="190987784"/>
        <c:scaling>
          <c:orientation val="minMax"/>
        </c:scaling>
        <c:delete val="1"/>
        <c:axPos val="b"/>
        <c:numFmt formatCode="ge" sourceLinked="1"/>
        <c:majorTickMark val="none"/>
        <c:minorTickMark val="none"/>
        <c:tickLblPos val="none"/>
        <c:crossAx val="190988176"/>
        <c:crosses val="autoZero"/>
        <c:auto val="1"/>
        <c:lblOffset val="100"/>
        <c:baseTimeUnit val="years"/>
      </c:dateAx>
      <c:valAx>
        <c:axId val="19098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9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1554.07</c:v>
                </c:pt>
                <c:pt idx="1">
                  <c:v>826.83</c:v>
                </c:pt>
                <c:pt idx="2">
                  <c:v>62.61</c:v>
                </c:pt>
                <c:pt idx="3">
                  <c:v>58.36</c:v>
                </c:pt>
                <c:pt idx="4">
                  <c:v>61.86</c:v>
                </c:pt>
              </c:numCache>
            </c:numRef>
          </c:val>
        </c:ser>
        <c:dLbls>
          <c:showLegendKey val="0"/>
          <c:showVal val="0"/>
          <c:showCatName val="0"/>
          <c:showSerName val="0"/>
          <c:showPercent val="0"/>
          <c:showBubbleSize val="0"/>
        </c:dLbls>
        <c:gapWidth val="150"/>
        <c:axId val="190614152"/>
        <c:axId val="19061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190614152"/>
        <c:axId val="190614544"/>
      </c:lineChart>
      <c:dateAx>
        <c:axId val="190614152"/>
        <c:scaling>
          <c:orientation val="minMax"/>
        </c:scaling>
        <c:delete val="1"/>
        <c:axPos val="b"/>
        <c:numFmt formatCode="ge" sourceLinked="1"/>
        <c:majorTickMark val="none"/>
        <c:minorTickMark val="none"/>
        <c:tickLblPos val="none"/>
        <c:crossAx val="190614544"/>
        <c:crosses val="autoZero"/>
        <c:auto val="1"/>
        <c:lblOffset val="100"/>
        <c:baseTimeUnit val="years"/>
      </c:dateAx>
      <c:valAx>
        <c:axId val="19061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1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2417.11</c:v>
                </c:pt>
                <c:pt idx="1">
                  <c:v>2286.09</c:v>
                </c:pt>
                <c:pt idx="2">
                  <c:v>2090.48</c:v>
                </c:pt>
                <c:pt idx="3">
                  <c:v>2074.81</c:v>
                </c:pt>
                <c:pt idx="4">
                  <c:v>1854.98</c:v>
                </c:pt>
              </c:numCache>
            </c:numRef>
          </c:val>
        </c:ser>
        <c:dLbls>
          <c:showLegendKey val="0"/>
          <c:showVal val="0"/>
          <c:showCatName val="0"/>
          <c:showSerName val="0"/>
          <c:showPercent val="0"/>
          <c:showBubbleSize val="0"/>
        </c:dLbls>
        <c:gapWidth val="150"/>
        <c:axId val="190615720"/>
        <c:axId val="19061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190615720"/>
        <c:axId val="190616112"/>
      </c:lineChart>
      <c:dateAx>
        <c:axId val="190615720"/>
        <c:scaling>
          <c:orientation val="minMax"/>
        </c:scaling>
        <c:delete val="1"/>
        <c:axPos val="b"/>
        <c:numFmt formatCode="ge" sourceLinked="1"/>
        <c:majorTickMark val="none"/>
        <c:minorTickMark val="none"/>
        <c:tickLblPos val="none"/>
        <c:crossAx val="190616112"/>
        <c:crosses val="autoZero"/>
        <c:auto val="1"/>
        <c:lblOffset val="100"/>
        <c:baseTimeUnit val="years"/>
      </c:dateAx>
      <c:valAx>
        <c:axId val="19061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61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35.68</c:v>
                </c:pt>
                <c:pt idx="1">
                  <c:v>41.46</c:v>
                </c:pt>
                <c:pt idx="2">
                  <c:v>42.15</c:v>
                </c:pt>
                <c:pt idx="3">
                  <c:v>40.68</c:v>
                </c:pt>
                <c:pt idx="4">
                  <c:v>40.68</c:v>
                </c:pt>
              </c:numCache>
            </c:numRef>
          </c:val>
        </c:ser>
        <c:dLbls>
          <c:showLegendKey val="0"/>
          <c:showVal val="0"/>
          <c:showCatName val="0"/>
          <c:showSerName val="0"/>
          <c:showPercent val="0"/>
          <c:showBubbleSize val="0"/>
        </c:dLbls>
        <c:gapWidth val="150"/>
        <c:axId val="190791256"/>
        <c:axId val="1907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190791256"/>
        <c:axId val="190791648"/>
      </c:lineChart>
      <c:dateAx>
        <c:axId val="190791256"/>
        <c:scaling>
          <c:orientation val="minMax"/>
        </c:scaling>
        <c:delete val="1"/>
        <c:axPos val="b"/>
        <c:numFmt formatCode="ge" sourceLinked="1"/>
        <c:majorTickMark val="none"/>
        <c:minorTickMark val="none"/>
        <c:tickLblPos val="none"/>
        <c:crossAx val="190791648"/>
        <c:crosses val="autoZero"/>
        <c:auto val="1"/>
        <c:lblOffset val="100"/>
        <c:baseTimeUnit val="years"/>
      </c:dateAx>
      <c:valAx>
        <c:axId val="1907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9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809.77</c:v>
                </c:pt>
                <c:pt idx="1">
                  <c:v>698.53</c:v>
                </c:pt>
                <c:pt idx="2">
                  <c:v>687.16</c:v>
                </c:pt>
                <c:pt idx="3">
                  <c:v>713.67</c:v>
                </c:pt>
                <c:pt idx="4">
                  <c:v>716.25</c:v>
                </c:pt>
              </c:numCache>
            </c:numRef>
          </c:val>
        </c:ser>
        <c:dLbls>
          <c:showLegendKey val="0"/>
          <c:showVal val="0"/>
          <c:showCatName val="0"/>
          <c:showSerName val="0"/>
          <c:showPercent val="0"/>
          <c:showBubbleSize val="0"/>
        </c:dLbls>
        <c:gapWidth val="150"/>
        <c:axId val="190613760"/>
        <c:axId val="19079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190613760"/>
        <c:axId val="190792824"/>
      </c:lineChart>
      <c:dateAx>
        <c:axId val="190613760"/>
        <c:scaling>
          <c:orientation val="minMax"/>
        </c:scaling>
        <c:delete val="1"/>
        <c:axPos val="b"/>
        <c:numFmt formatCode="ge" sourceLinked="1"/>
        <c:majorTickMark val="none"/>
        <c:minorTickMark val="none"/>
        <c:tickLblPos val="none"/>
        <c:crossAx val="190792824"/>
        <c:crosses val="autoZero"/>
        <c:auto val="1"/>
        <c:lblOffset val="100"/>
        <c:baseTimeUnit val="years"/>
      </c:dateAx>
      <c:valAx>
        <c:axId val="19079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1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兵庫県　播磨高原広域事務組合（事業会計分）</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38.1</v>
      </c>
      <c r="J10" s="68"/>
      <c r="K10" s="68"/>
      <c r="L10" s="68"/>
      <c r="M10" s="68"/>
      <c r="N10" s="68"/>
      <c r="O10" s="69"/>
      <c r="P10" s="70">
        <f>データ!$P$6</f>
        <v>0.66</v>
      </c>
      <c r="Q10" s="70"/>
      <c r="R10" s="70"/>
      <c r="S10" s="70"/>
      <c r="T10" s="70"/>
      <c r="U10" s="70"/>
      <c r="V10" s="70"/>
      <c r="W10" s="71">
        <f>データ!$Q$6</f>
        <v>3780</v>
      </c>
      <c r="X10" s="71"/>
      <c r="Y10" s="71"/>
      <c r="Z10" s="71"/>
      <c r="AA10" s="71"/>
      <c r="AB10" s="71"/>
      <c r="AC10" s="71"/>
      <c r="AD10" s="2"/>
      <c r="AE10" s="2"/>
      <c r="AF10" s="2"/>
      <c r="AG10" s="2"/>
      <c r="AH10" s="5"/>
      <c r="AI10" s="5"/>
      <c r="AJ10" s="5"/>
      <c r="AK10" s="5"/>
      <c r="AL10" s="71">
        <f>データ!$U$6</f>
        <v>731</v>
      </c>
      <c r="AM10" s="71"/>
      <c r="AN10" s="71"/>
      <c r="AO10" s="71"/>
      <c r="AP10" s="71"/>
      <c r="AQ10" s="71"/>
      <c r="AR10" s="71"/>
      <c r="AS10" s="71"/>
      <c r="AT10" s="67">
        <f>データ!$V$6</f>
        <v>6.96</v>
      </c>
      <c r="AU10" s="68"/>
      <c r="AV10" s="68"/>
      <c r="AW10" s="68"/>
      <c r="AX10" s="68"/>
      <c r="AY10" s="68"/>
      <c r="AZ10" s="68"/>
      <c r="BA10" s="68"/>
      <c r="BB10" s="70">
        <f>データ!$W$6</f>
        <v>105.03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289621</v>
      </c>
      <c r="D6" s="34">
        <f t="shared" si="3"/>
        <v>46</v>
      </c>
      <c r="E6" s="34">
        <f t="shared" si="3"/>
        <v>1</v>
      </c>
      <c r="F6" s="34">
        <f t="shared" si="3"/>
        <v>0</v>
      </c>
      <c r="G6" s="34">
        <f t="shared" si="3"/>
        <v>1</v>
      </c>
      <c r="H6" s="34" t="str">
        <f t="shared" si="3"/>
        <v>兵庫県　播磨高原広域事務組合（事業会計分）</v>
      </c>
      <c r="I6" s="34" t="str">
        <f t="shared" si="3"/>
        <v>法適用</v>
      </c>
      <c r="J6" s="34" t="str">
        <f t="shared" si="3"/>
        <v>水道事業</v>
      </c>
      <c r="K6" s="34" t="str">
        <f t="shared" si="3"/>
        <v>末端給水事業</v>
      </c>
      <c r="L6" s="34" t="str">
        <f t="shared" si="3"/>
        <v>A9</v>
      </c>
      <c r="M6" s="34">
        <f t="shared" si="3"/>
        <v>0</v>
      </c>
      <c r="N6" s="35" t="str">
        <f t="shared" si="3"/>
        <v>-</v>
      </c>
      <c r="O6" s="35">
        <f t="shared" si="3"/>
        <v>38.1</v>
      </c>
      <c r="P6" s="35">
        <f t="shared" si="3"/>
        <v>0.66</v>
      </c>
      <c r="Q6" s="35">
        <f t="shared" si="3"/>
        <v>3780</v>
      </c>
      <c r="R6" s="35" t="str">
        <f t="shared" si="3"/>
        <v>-</v>
      </c>
      <c r="S6" s="35" t="str">
        <f t="shared" si="3"/>
        <v>-</v>
      </c>
      <c r="T6" s="35" t="str">
        <f t="shared" si="3"/>
        <v>-</v>
      </c>
      <c r="U6" s="35">
        <f t="shared" si="3"/>
        <v>731</v>
      </c>
      <c r="V6" s="35">
        <f t="shared" si="3"/>
        <v>6.96</v>
      </c>
      <c r="W6" s="35">
        <f t="shared" si="3"/>
        <v>105.03</v>
      </c>
      <c r="X6" s="36">
        <f>IF(X7="",NA(),X7)</f>
        <v>100</v>
      </c>
      <c r="Y6" s="36">
        <f t="shared" ref="Y6:AG6" si="4">IF(Y7="",NA(),Y7)</f>
        <v>125.58</v>
      </c>
      <c r="Z6" s="36">
        <f t="shared" si="4"/>
        <v>100.46</v>
      </c>
      <c r="AA6" s="36">
        <f t="shared" si="4"/>
        <v>100</v>
      </c>
      <c r="AB6" s="36">
        <f t="shared" si="4"/>
        <v>100</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1554.07</v>
      </c>
      <c r="AU6" s="36">
        <f t="shared" ref="AU6:BC6" si="6">IF(AU7="",NA(),AU7)</f>
        <v>826.83</v>
      </c>
      <c r="AV6" s="36">
        <f t="shared" si="6"/>
        <v>62.61</v>
      </c>
      <c r="AW6" s="36">
        <f t="shared" si="6"/>
        <v>58.36</v>
      </c>
      <c r="AX6" s="36">
        <f t="shared" si="6"/>
        <v>61.86</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2417.11</v>
      </c>
      <c r="BF6" s="36">
        <f t="shared" ref="BF6:BN6" si="7">IF(BF7="",NA(),BF7)</f>
        <v>2286.09</v>
      </c>
      <c r="BG6" s="36">
        <f t="shared" si="7"/>
        <v>2090.48</v>
      </c>
      <c r="BH6" s="36">
        <f t="shared" si="7"/>
        <v>2074.81</v>
      </c>
      <c r="BI6" s="36">
        <f t="shared" si="7"/>
        <v>1854.98</v>
      </c>
      <c r="BJ6" s="36">
        <f t="shared" si="7"/>
        <v>547.41999999999996</v>
      </c>
      <c r="BK6" s="36">
        <f t="shared" si="7"/>
        <v>536.9</v>
      </c>
      <c r="BL6" s="36">
        <f t="shared" si="7"/>
        <v>495.43</v>
      </c>
      <c r="BM6" s="36">
        <f t="shared" si="7"/>
        <v>488.5</v>
      </c>
      <c r="BN6" s="36">
        <f t="shared" si="7"/>
        <v>485.75</v>
      </c>
      <c r="BO6" s="35" t="str">
        <f>IF(BO7="","",IF(BO7="-","【-】","【"&amp;SUBSTITUTE(TEXT(BO7,"#,##0.00"),"-","△")&amp;"】"))</f>
        <v>【270.87】</v>
      </c>
      <c r="BP6" s="36">
        <f>IF(BP7="",NA(),BP7)</f>
        <v>35.68</v>
      </c>
      <c r="BQ6" s="36">
        <f t="shared" ref="BQ6:BY6" si="8">IF(BQ7="",NA(),BQ7)</f>
        <v>41.46</v>
      </c>
      <c r="BR6" s="36">
        <f t="shared" si="8"/>
        <v>42.15</v>
      </c>
      <c r="BS6" s="36">
        <f t="shared" si="8"/>
        <v>40.68</v>
      </c>
      <c r="BT6" s="36">
        <f t="shared" si="8"/>
        <v>40.68</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809.77</v>
      </c>
      <c r="CB6" s="36">
        <f t="shared" ref="CB6:CJ6" si="9">IF(CB7="",NA(),CB7)</f>
        <v>698.53</v>
      </c>
      <c r="CC6" s="36">
        <f t="shared" si="9"/>
        <v>687.16</v>
      </c>
      <c r="CD6" s="36">
        <f t="shared" si="9"/>
        <v>713.67</v>
      </c>
      <c r="CE6" s="36">
        <f t="shared" si="9"/>
        <v>716.25</v>
      </c>
      <c r="CF6" s="36">
        <f t="shared" si="9"/>
        <v>229.31</v>
      </c>
      <c r="CG6" s="36">
        <f t="shared" si="9"/>
        <v>232.46</v>
      </c>
      <c r="CH6" s="36">
        <f t="shared" si="9"/>
        <v>227.97</v>
      </c>
      <c r="CI6" s="36">
        <f t="shared" si="9"/>
        <v>226.99</v>
      </c>
      <c r="CJ6" s="36">
        <f t="shared" si="9"/>
        <v>230.22</v>
      </c>
      <c r="CK6" s="35" t="str">
        <f>IF(CK7="","",IF(CK7="-","【-】","【"&amp;SUBSTITUTE(TEXT(CK7,"#,##0.00"),"-","△")&amp;"】"))</f>
        <v>【163.27】</v>
      </c>
      <c r="CL6" s="36">
        <f>IF(CL7="",NA(),CL7)</f>
        <v>22.29</v>
      </c>
      <c r="CM6" s="36">
        <f t="shared" ref="CM6:CU6" si="10">IF(CM7="",NA(),CM7)</f>
        <v>21.98</v>
      </c>
      <c r="CN6" s="36">
        <f t="shared" si="10"/>
        <v>22.29</v>
      </c>
      <c r="CO6" s="36">
        <f t="shared" si="10"/>
        <v>20.45</v>
      </c>
      <c r="CP6" s="36">
        <f t="shared" si="10"/>
        <v>20.95</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98.48</v>
      </c>
      <c r="CX6" s="36">
        <f t="shared" ref="CX6:DF6" si="11">IF(CX7="",NA(),CX7)</f>
        <v>98.13</v>
      </c>
      <c r="CY6" s="36">
        <f t="shared" si="11"/>
        <v>97.85</v>
      </c>
      <c r="CZ6" s="36">
        <f t="shared" si="11"/>
        <v>97.9</v>
      </c>
      <c r="DA6" s="36">
        <f t="shared" si="11"/>
        <v>96.71</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46.07</v>
      </c>
      <c r="DI6" s="36">
        <f t="shared" ref="DI6:DQ6" si="12">IF(DI7="",NA(),DI7)</f>
        <v>48.81</v>
      </c>
      <c r="DJ6" s="36">
        <f t="shared" si="12"/>
        <v>55.83</v>
      </c>
      <c r="DK6" s="36">
        <f t="shared" si="12"/>
        <v>58.74</v>
      </c>
      <c r="DL6" s="36">
        <f t="shared" si="12"/>
        <v>61.68</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6">
        <f t="shared" si="13"/>
        <v>6.2</v>
      </c>
      <c r="DW6" s="36">
        <f t="shared" si="13"/>
        <v>6.2</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5">
        <f t="shared" si="14"/>
        <v>0</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x14ac:dyDescent="0.15">
      <c r="A7" s="29"/>
      <c r="B7" s="38">
        <v>2016</v>
      </c>
      <c r="C7" s="38">
        <v>289621</v>
      </c>
      <c r="D7" s="38">
        <v>46</v>
      </c>
      <c r="E7" s="38">
        <v>1</v>
      </c>
      <c r="F7" s="38">
        <v>0</v>
      </c>
      <c r="G7" s="38">
        <v>1</v>
      </c>
      <c r="H7" s="38" t="s">
        <v>105</v>
      </c>
      <c r="I7" s="38" t="s">
        <v>106</v>
      </c>
      <c r="J7" s="38" t="s">
        <v>107</v>
      </c>
      <c r="K7" s="38" t="s">
        <v>108</v>
      </c>
      <c r="L7" s="38" t="s">
        <v>109</v>
      </c>
      <c r="M7" s="38"/>
      <c r="N7" s="39" t="s">
        <v>110</v>
      </c>
      <c r="O7" s="39">
        <v>38.1</v>
      </c>
      <c r="P7" s="39">
        <v>0.66</v>
      </c>
      <c r="Q7" s="39">
        <v>3780</v>
      </c>
      <c r="R7" s="39" t="s">
        <v>110</v>
      </c>
      <c r="S7" s="39" t="s">
        <v>110</v>
      </c>
      <c r="T7" s="39" t="s">
        <v>110</v>
      </c>
      <c r="U7" s="39">
        <v>731</v>
      </c>
      <c r="V7" s="39">
        <v>6.96</v>
      </c>
      <c r="W7" s="39">
        <v>105.03</v>
      </c>
      <c r="X7" s="39">
        <v>100</v>
      </c>
      <c r="Y7" s="39">
        <v>125.58</v>
      </c>
      <c r="Z7" s="39">
        <v>100.46</v>
      </c>
      <c r="AA7" s="39">
        <v>100</v>
      </c>
      <c r="AB7" s="39">
        <v>100</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1554.07</v>
      </c>
      <c r="AU7" s="39">
        <v>826.83</v>
      </c>
      <c r="AV7" s="39">
        <v>62.61</v>
      </c>
      <c r="AW7" s="39">
        <v>58.36</v>
      </c>
      <c r="AX7" s="39">
        <v>61.86</v>
      </c>
      <c r="AY7" s="39">
        <v>2322.9699999999998</v>
      </c>
      <c r="AZ7" s="39">
        <v>2098.87</v>
      </c>
      <c r="BA7" s="39">
        <v>571.29999999999995</v>
      </c>
      <c r="BB7" s="39">
        <v>527.82000000000005</v>
      </c>
      <c r="BC7" s="39">
        <v>477.44</v>
      </c>
      <c r="BD7" s="39">
        <v>262.87</v>
      </c>
      <c r="BE7" s="39">
        <v>2417.11</v>
      </c>
      <c r="BF7" s="39">
        <v>2286.09</v>
      </c>
      <c r="BG7" s="39">
        <v>2090.48</v>
      </c>
      <c r="BH7" s="39">
        <v>2074.81</v>
      </c>
      <c r="BI7" s="39">
        <v>1854.98</v>
      </c>
      <c r="BJ7" s="39">
        <v>547.41999999999996</v>
      </c>
      <c r="BK7" s="39">
        <v>536.9</v>
      </c>
      <c r="BL7" s="39">
        <v>495.43</v>
      </c>
      <c r="BM7" s="39">
        <v>488.5</v>
      </c>
      <c r="BN7" s="39">
        <v>485.75</v>
      </c>
      <c r="BO7" s="39">
        <v>270.87</v>
      </c>
      <c r="BP7" s="39">
        <v>35.68</v>
      </c>
      <c r="BQ7" s="39">
        <v>41.46</v>
      </c>
      <c r="BR7" s="39">
        <v>42.15</v>
      </c>
      <c r="BS7" s="39">
        <v>40.68</v>
      </c>
      <c r="BT7" s="39">
        <v>40.68</v>
      </c>
      <c r="BU7" s="39">
        <v>80.62</v>
      </c>
      <c r="BV7" s="39">
        <v>80.010000000000005</v>
      </c>
      <c r="BW7" s="39">
        <v>81.900000000000006</v>
      </c>
      <c r="BX7" s="39">
        <v>82.42</v>
      </c>
      <c r="BY7" s="39">
        <v>83.59</v>
      </c>
      <c r="BZ7" s="39">
        <v>105.59</v>
      </c>
      <c r="CA7" s="39">
        <v>809.77</v>
      </c>
      <c r="CB7" s="39">
        <v>698.53</v>
      </c>
      <c r="CC7" s="39">
        <v>687.16</v>
      </c>
      <c r="CD7" s="39">
        <v>713.67</v>
      </c>
      <c r="CE7" s="39">
        <v>716.25</v>
      </c>
      <c r="CF7" s="39">
        <v>229.31</v>
      </c>
      <c r="CG7" s="39">
        <v>232.46</v>
      </c>
      <c r="CH7" s="39">
        <v>227.97</v>
      </c>
      <c r="CI7" s="39">
        <v>226.99</v>
      </c>
      <c r="CJ7" s="39">
        <v>230.22</v>
      </c>
      <c r="CK7" s="39">
        <v>163.27000000000001</v>
      </c>
      <c r="CL7" s="39">
        <v>22.29</v>
      </c>
      <c r="CM7" s="39">
        <v>21.98</v>
      </c>
      <c r="CN7" s="39">
        <v>22.29</v>
      </c>
      <c r="CO7" s="39">
        <v>20.45</v>
      </c>
      <c r="CP7" s="39">
        <v>20.95</v>
      </c>
      <c r="CQ7" s="39">
        <v>40.119999999999997</v>
      </c>
      <c r="CR7" s="39">
        <v>41.24</v>
      </c>
      <c r="CS7" s="39">
        <v>40.700000000000003</v>
      </c>
      <c r="CT7" s="39">
        <v>39.909999999999997</v>
      </c>
      <c r="CU7" s="39">
        <v>41.09</v>
      </c>
      <c r="CV7" s="39">
        <v>59.94</v>
      </c>
      <c r="CW7" s="39">
        <v>98.48</v>
      </c>
      <c r="CX7" s="39">
        <v>98.13</v>
      </c>
      <c r="CY7" s="39">
        <v>97.85</v>
      </c>
      <c r="CZ7" s="39">
        <v>97.9</v>
      </c>
      <c r="DA7" s="39">
        <v>96.71</v>
      </c>
      <c r="DB7" s="39">
        <v>76.87</v>
      </c>
      <c r="DC7" s="39">
        <v>74.900000000000006</v>
      </c>
      <c r="DD7" s="39">
        <v>74.61</v>
      </c>
      <c r="DE7" s="39">
        <v>75.62</v>
      </c>
      <c r="DF7" s="39">
        <v>75.91</v>
      </c>
      <c r="DG7" s="39">
        <v>90.22</v>
      </c>
      <c r="DH7" s="39">
        <v>46.07</v>
      </c>
      <c r="DI7" s="39">
        <v>48.81</v>
      </c>
      <c r="DJ7" s="39">
        <v>55.83</v>
      </c>
      <c r="DK7" s="39">
        <v>58.74</v>
      </c>
      <c r="DL7" s="39">
        <v>61.68</v>
      </c>
      <c r="DM7" s="39">
        <v>38.520000000000003</v>
      </c>
      <c r="DN7" s="39">
        <v>39.049999999999997</v>
      </c>
      <c r="DO7" s="39">
        <v>50.44</v>
      </c>
      <c r="DP7" s="39">
        <v>51.44</v>
      </c>
      <c r="DQ7" s="39">
        <v>52.4</v>
      </c>
      <c r="DR7" s="39">
        <v>47.91</v>
      </c>
      <c r="DS7" s="39">
        <v>0</v>
      </c>
      <c r="DT7" s="39">
        <v>0</v>
      </c>
      <c r="DU7" s="39">
        <v>0</v>
      </c>
      <c r="DV7" s="39">
        <v>6.2</v>
      </c>
      <c r="DW7" s="39">
        <v>6.2</v>
      </c>
      <c r="DX7" s="39">
        <v>6.76</v>
      </c>
      <c r="DY7" s="39">
        <v>8.18</v>
      </c>
      <c r="DZ7" s="39">
        <v>9.64</v>
      </c>
      <c r="EA7" s="39">
        <v>11.68</v>
      </c>
      <c r="EB7" s="39">
        <v>14.01</v>
      </c>
      <c r="EC7" s="39">
        <v>15</v>
      </c>
      <c r="ED7" s="39">
        <v>0</v>
      </c>
      <c r="EE7" s="39">
        <v>0</v>
      </c>
      <c r="EF7" s="39">
        <v>0</v>
      </c>
      <c r="EG7" s="39">
        <v>0</v>
      </c>
      <c r="EH7" s="39">
        <v>0</v>
      </c>
      <c r="EI7" s="39">
        <v>0.62</v>
      </c>
      <c r="EJ7" s="39">
        <v>0.23</v>
      </c>
      <c r="EK7" s="39">
        <v>0.34</v>
      </c>
      <c r="EL7" s="39">
        <v>0.28999999999999998</v>
      </c>
      <c r="EM7" s="39">
        <v>0.41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harima-005</cp:lastModifiedBy>
  <cp:lastPrinted>2018-02-02T07:11:16Z</cp:lastPrinted>
  <dcterms:created xsi:type="dcterms:W3CDTF">2017-12-25T01:32:50Z</dcterms:created>
  <dcterms:modified xsi:type="dcterms:W3CDTF">2018-02-05T04:42:11Z</dcterms:modified>
  <cp:category/>
</cp:coreProperties>
</file>