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<sst xmlns="http://schemas.openxmlformats.org/spreadsheetml/2006/main" count="232" uniqueCount="120">
  <si>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</si>
  <si>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</si>
  <si>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</si>
  <si>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</si>
  <si>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</si>
  <si>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</si>
  <si>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</si>
  <si>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</si>
  <si>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</si>
  <si>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</si>
  <si>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</si>
  <si>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</si>
  <si>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</si>
  <si>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</si>
  <si>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</si>
  <si>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</si>
  <si>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</si>
  <si>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</si>
  <si>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</si>
  <si>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</si>
  <si>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</si>
  <si>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</si>
  <si>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</si>
  <si>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</si>
  <si>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</si>
  <si>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</si>
  <si>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</si>
  <si>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</si>
  <si>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</si>
  <si>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</si>
  <si>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</si>
  <si>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</si>
  <si>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</si>
  <si>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</si>
  <si>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</si>
  <si>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</si>
  <si>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</si>
  <si>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</si>
  <si>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</si>
  <si>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</si>
  <si>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</si>
  <si>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</si>
  <si>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</si>
  <si>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</si>
  <si>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</si>
  <si>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</si>
  <si>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</si>
  <si>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</si>
  <si>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</si>
  <si>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</si>
  <si>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</si>
  <si>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</si>
  <si>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</si>
  <si>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</si>
  <si>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</si>
  <si>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</si>
  <si>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</si>
  <si>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</si>
  <si>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</si>
  <si>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</si>
  <si>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</si>
  <si>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</si>
  <si>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</si>
  <si>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</si>
  <si>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</si>
  <si>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</si>
  <si>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</si>
  <si>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</si>
  <si>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</si>
  <si>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</si>
  <si>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</si>
  <si>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</si>
  <si>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</si>
  <si>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</si>
  <si>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</si>
  <si>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</si>
  <si>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</si>
  <si>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</si>
  <si>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</si>
  <si>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</si>
  <si>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</si>
  <si>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</si>
  <si>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</si>
  <si>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</si>
  <si>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</si>
  <si>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</si>
  <si>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</si>
  <si>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</si>
  <si>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</si>
  <si>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</si>
  <si>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</si>
  <si>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</si>
  <si>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</si>
  <si>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</si>
  <si>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</si>
  <si>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</si>
  <si>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</si>
  <si>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</si>
  <si>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</si>
  <si>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</si>
  <si>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</si>
  <si>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</si>
  <si>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</si>
  <si>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</si>
  <si>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</si>
  <si>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上郡町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</si>
  <si>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</si>
  <si>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</si>
  <si>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</si>
  <si>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</si>
  <si>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</si>
  <si>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</si>
  <si>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</si>
  <si>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</si>
  <si>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</si>
  <si>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</si>
  <si>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②管路経年化率、③管路更新率については、類似団体と比較して低い水準となっている。これは、下水道管の布設工事と合わせ、配水管の更新を行った事が要因である。今後は、配水池等の建築物が未更新であるため、未更新管路と合わせ、施設更新計画を作成し、計画的に更新事業を進めていく必要がある。</t>
    <rPh sb="14" eb="16">
      <t>カンロ</t>
    </rPh>
    <rPh sb="16" eb="19">
      <t>ケイネンカ</t>
    </rPh>
    <rPh sb="19" eb="20">
      <t>リツ</t>
    </rPh>
    <rPh sb="146" eb="148">
      <t>ヒツヨウ</t>
    </rPh>
    <phoneticPr fontId="4"/>
  </si>
  <si>
    <t>　高度経済成長期に急速に普及した資産が耐用年数を迎え、計画的に更新を行う必要性がある。また、近年の社会情勢として人口減少による給水収益が減少しつつある。そのような状況下において、施設更新を行う上で、現在の料金体系では全ての老朽施設更新へ充てる原資を見出せていないのが現状である。
　今後の水道事業の健全な経営を維持するには、経営の更なる効率化並びに料金改定の検討、また、限られた留保資金の他、補助金、企業債などを活用した計画的な施設更新を行う必要がある。</t>
    <rPh sb="221" eb="223">
      <t>ヒツヨウ</t>
    </rPh>
    <phoneticPr fontId="4"/>
  </si>
  <si>
    <t>①経常収支比率は常に100％を超えているが、平成26年度以降においては、会計基準の見直しによる現金収入を伴わない長期前受金の発生により比率が高くなっている。実質的には水道料金だけでは経常費用を賄えておらず、老朽施設更新のための留保資金が十分に生み出せていないため料金改定の検討が必要である。
③流動比率は200％以上を維持しており、短期的な支払い能力に関しては現状では問題なく、類似団体と比較してもほぼ同等の水準となっいる。
④企業債残高対給水収益比率は類似団体より低い水準を維持している。これは、近年、企業債の借り入れを行っていないのが要因であるが、今後の施設更新事業により大幅に上昇するものと見込まれる。
⑤料金回収率は100％を超えており、類似団体より高い水準であるが、これは、分水による供給単価の底上げ及び長期前受金戻入並びに修繕費の抑制など、給水原価が下がったのが要因である。
⑥給水原価は類似団体と比較して、低い水準となっている。これは他事業による工事負担金などの長期前受金戻入が多額であること、平成28年度においては修繕費などの費用が抑制されたことが要因である。
⑦施設利用率は、給水人口の減少、節水意識の向上により、60％をきっており、施設規模の最適化等を検討していく必要がある。
⑧有収率は類似団体と比較しても高い水準を維持している。要因として、下水道管の布設に合わせ配水管の更新を行っており、漏水が少ないことがある。今後、老朽管更新工事を計画的に行い、引き続き高い水準を維持するよう努める。</t>
    <rPh sb="28" eb="30">
      <t>イコウ</t>
    </rPh>
    <rPh sb="156" eb="158">
      <t>イジョウ</t>
    </rPh>
    <rPh sb="159" eb="161">
      <t>イジ</t>
    </rPh>
    <rPh sb="166" eb="169">
      <t>タンキテキ</t>
    </rPh>
    <rPh sb="170" eb="172">
      <t>シハラ</t>
    </rPh>
    <rPh sb="173" eb="175">
      <t>ノウリョク</t>
    </rPh>
    <rPh sb="176" eb="177">
      <t>カン</t>
    </rPh>
    <rPh sb="180" eb="182">
      <t>ゲンジョウ</t>
    </rPh>
    <rPh sb="184" eb="186">
      <t>モンダイ</t>
    </rPh>
    <rPh sb="317" eb="318">
      <t>コ</t>
    </rPh>
    <rPh sb="329" eb="330">
      <t>タカ</t>
    </rPh>
    <rPh sb="342" eb="344">
      <t>ブンスイ</t>
    </rPh>
    <rPh sb="347" eb="349">
      <t>キョウキュウ</t>
    </rPh>
    <rPh sb="349" eb="351">
      <t>タンカ</t>
    </rPh>
    <rPh sb="352" eb="354">
      <t>ソコア</t>
    </rPh>
    <rPh sb="355" eb="356">
      <t>オヨ</t>
    </rPh>
    <rPh sb="357" eb="359">
      <t>チョウキ</t>
    </rPh>
    <rPh sb="359" eb="361">
      <t>マエウ</t>
    </rPh>
    <rPh sb="361" eb="362">
      <t>キン</t>
    </rPh>
    <rPh sb="362" eb="364">
      <t>レイニュウ</t>
    </rPh>
    <rPh sb="364" eb="365">
      <t>ナラ</t>
    </rPh>
    <rPh sb="367" eb="370">
      <t>シュウゼンヒ</t>
    </rPh>
    <rPh sb="371" eb="373">
      <t>ヨクセイ</t>
    </rPh>
    <rPh sb="410" eb="411">
      <t>ヒク</t>
    </rPh>
    <rPh sb="412" eb="414">
      <t>スイジュン</t>
    </rPh>
    <rPh sb="430" eb="432">
      <t>コウジ</t>
    </rPh>
    <rPh sb="432" eb="435">
      <t>フタンキン</t>
    </rPh>
    <rPh sb="443" eb="445">
      <t>レイニュウ</t>
    </rPh>
    <rPh sb="446" eb="448">
      <t>タガク</t>
    </rPh>
    <rPh sb="454" eb="456">
      <t>ヘイセイ</t>
    </rPh>
    <rPh sb="458" eb="460">
      <t>ネンド</t>
    </rPh>
    <rPh sb="465" eb="468">
      <t>シュウゼンヒ</t>
    </rPh>
    <rPh sb="471" eb="473">
      <t>ヒヨウ</t>
    </rPh>
    <rPh sb="474" eb="476">
      <t>ヨクセイ</t>
    </rPh>
    <rPh sb="482" eb="484">
      <t>ヨウイン</t>
    </rPh>
    <rPh sb="526" eb="528">
      <t>シセツ</t>
    </rPh>
    <rPh sb="528" eb="530">
      <t>キボ</t>
    </rPh>
    <rPh sb="531" eb="534">
      <t>サイテキカ</t>
    </rPh>
    <rPh sb="534" eb="535">
      <t>トウ</t>
    </rPh>
    <rPh sb="536" eb="538">
      <t>ケントウ</t>
    </rPh>
    <rPh sb="542" eb="544">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</si>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</sst>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0.05</c:v>
                </c:pt>
                <c:pt idx="1">
                  <c:v>0.4</c:v>
                </c:pt>
                <c:pt idx="2">
                  <c:v>0.13</c:v>
                </c:pt>
                <c:pt idx="3">
                  <c:v>0.57999999999999996</c:v>
                </c:pt>
                <c:pt idx="4">
                  <c:v>0.18</c:v>
                </c:pt>
              </c:numCache>
            </c:numRef>
          </c:val>
        </c:ser>
        <c:dLbls>
          <c:showLegendKey val="0"/>
          <c:showVal val="0"/>
          <c:showCatName val="0"/>
          <c:showSerName val="0"/>
          <c:showPercent val="0"/>
          <c:showBubbleSize val="0"/>
        </c:dLbls>
        <c:gapWidth val="150"/>
        <c:axId val="158222208"/>
        <c:axId val="1582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58222208"/>
        <c:axId val="158232576"/>
      </c:lineChart>
      <c:dateAx>
        <c:axId val="158222208"/>
        <c:scaling>
          <c:orientation val="minMax"/>
        </c:scaling>
        <c:delete val="1"/>
        <c:axPos val="b"/>
        <c:numFmt formatCode="ge" sourceLinked="1"/>
        <c:majorTickMark val="none"/>
        <c:minorTickMark val="none"/>
        <c:tickLblPos val="none"/>
        <c:crossAx val="158232576"/>
        <c:crosses val="autoZero"/>
        <c:auto val="1"/>
        <c:lblOffset val="100"/>
        <c:baseTimeUnit val="years"/>
      </c:dateAx>
      <c:valAx>
        <c:axId val="1582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62.2</c:v>
                </c:pt>
                <c:pt idx="1">
                  <c:v>59.53</c:v>
                </c:pt>
                <c:pt idx="2">
                  <c:v>59.88</c:v>
                </c:pt>
                <c:pt idx="3">
                  <c:v>58.36</c:v>
                </c:pt>
                <c:pt idx="4">
                  <c:v>59.66</c:v>
                </c:pt>
              </c:numCache>
            </c:numRef>
          </c:val>
        </c:ser>
        <c:dLbls>
          <c:showLegendKey val="0"/>
          <c:showVal val="0"/>
          <c:showCatName val="0"/>
          <c:showSerName val="0"/>
          <c:showPercent val="0"/>
          <c:showBubbleSize val="0"/>
        </c:dLbls>
        <c:gapWidth val="150"/>
        <c:axId val="165210368"/>
        <c:axId val="1662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65210368"/>
        <c:axId val="166289792"/>
      </c:lineChart>
      <c:dateAx>
        <c:axId val="165210368"/>
        <c:scaling>
          <c:orientation val="minMax"/>
        </c:scaling>
        <c:delete val="1"/>
        <c:axPos val="b"/>
        <c:numFmt formatCode="ge" sourceLinked="1"/>
        <c:majorTickMark val="none"/>
        <c:minorTickMark val="none"/>
        <c:tickLblPos val="none"/>
        <c:crossAx val="166289792"/>
        <c:crosses val="autoZero"/>
        <c:auto val="1"/>
        <c:lblOffset val="100"/>
        <c:baseTimeUnit val="years"/>
      </c:dateAx>
      <c:valAx>
        <c:axId val="1662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89.75</c:v>
                </c:pt>
                <c:pt idx="1">
                  <c:v>89.5</c:v>
                </c:pt>
                <c:pt idx="2">
                  <c:v>89.15</c:v>
                </c:pt>
                <c:pt idx="3">
                  <c:v>88.93</c:v>
                </c:pt>
                <c:pt idx="4">
                  <c:v>86.9</c:v>
                </c:pt>
              </c:numCache>
            </c:numRef>
          </c:val>
        </c:ser>
        <c:dLbls>
          <c:showLegendKey val="0"/>
          <c:showVal val="0"/>
          <c:showCatName val="0"/>
          <c:showSerName val="0"/>
          <c:showPercent val="0"/>
          <c:showBubbleSize val="0"/>
        </c:dLbls>
        <c:gapWidth val="150"/>
        <c:axId val="166324864"/>
        <c:axId val="1663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66324864"/>
        <c:axId val="166324096"/>
      </c:lineChart>
      <c:dateAx>
        <c:axId val="166324864"/>
        <c:scaling>
          <c:orientation val="minMax"/>
        </c:scaling>
        <c:delete val="1"/>
        <c:axPos val="b"/>
        <c:numFmt formatCode="ge" sourceLinked="1"/>
        <c:majorTickMark val="none"/>
        <c:minorTickMark val="none"/>
        <c:tickLblPos val="none"/>
        <c:crossAx val="166324096"/>
        <c:crosses val="autoZero"/>
        <c:auto val="1"/>
        <c:lblOffset val="100"/>
        <c:baseTimeUnit val="years"/>
      </c:dateAx>
      <c:valAx>
        <c:axId val="1663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111.85</c:v>
                </c:pt>
                <c:pt idx="1">
                  <c:v>116.29</c:v>
                </c:pt>
                <c:pt idx="2">
                  <c:v>117.42</c:v>
                </c:pt>
                <c:pt idx="3">
                  <c:v>115.97</c:v>
                </c:pt>
                <c:pt idx="4">
                  <c:v>118.32</c:v>
                </c:pt>
              </c:numCache>
            </c:numRef>
          </c:val>
        </c:ser>
        <c:dLbls>
          <c:showLegendKey val="0"/>
          <c:showVal val="0"/>
          <c:showCatName val="0"/>
          <c:showSerName val="0"/>
          <c:showPercent val="0"/>
          <c:showBubbleSize val="0"/>
        </c:dLbls>
        <c:gapWidth val="150"/>
        <c:axId val="158258688"/>
        <c:axId val="1582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58258688"/>
        <c:axId val="158260608"/>
      </c:lineChart>
      <c:dateAx>
        <c:axId val="158258688"/>
        <c:scaling>
          <c:orientation val="minMax"/>
        </c:scaling>
        <c:delete val="1"/>
        <c:axPos val="b"/>
        <c:numFmt formatCode="ge" sourceLinked="1"/>
        <c:majorTickMark val="none"/>
        <c:minorTickMark val="none"/>
        <c:tickLblPos val="none"/>
        <c:crossAx val="158260608"/>
        <c:crosses val="autoZero"/>
        <c:auto val="1"/>
        <c:lblOffset val="100"/>
        <c:baseTimeUnit val="years"/>
      </c:dateAx>
      <c:valAx>
        <c:axId val="15826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2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24.91</c:v>
                </c:pt>
                <c:pt idx="1">
                  <c:v>23.74</c:v>
                </c:pt>
                <c:pt idx="2">
                  <c:v>34.11</c:v>
                </c:pt>
                <c:pt idx="3">
                  <c:v>35.85</c:v>
                </c:pt>
                <c:pt idx="4">
                  <c:v>37.159999999999997</c:v>
                </c:pt>
              </c:numCache>
            </c:numRef>
          </c:val>
        </c:ser>
        <c:dLbls>
          <c:showLegendKey val="0"/>
          <c:showVal val="0"/>
          <c:showCatName val="0"/>
          <c:showSerName val="0"/>
          <c:showPercent val="0"/>
          <c:showBubbleSize val="0"/>
        </c:dLbls>
        <c:gapWidth val="150"/>
        <c:axId val="163513472"/>
        <c:axId val="1635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63513472"/>
        <c:axId val="163515392"/>
      </c:lineChart>
      <c:dateAx>
        <c:axId val="163513472"/>
        <c:scaling>
          <c:orientation val="minMax"/>
        </c:scaling>
        <c:delete val="1"/>
        <c:axPos val="b"/>
        <c:numFmt formatCode="ge" sourceLinked="1"/>
        <c:majorTickMark val="none"/>
        <c:minorTickMark val="none"/>
        <c:tickLblPos val="none"/>
        <c:crossAx val="163515392"/>
        <c:crosses val="autoZero"/>
        <c:auto val="1"/>
        <c:lblOffset val="100"/>
        <c:baseTimeUnit val="years"/>
      </c:dateAx>
      <c:valAx>
        <c:axId val="1635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6.74</c:v>
                </c:pt>
                <c:pt idx="4" formatCode="#,##0.00;&quot;△&quot;#,##0.00;&quot;-&quot;">
                  <c:v>9.1300000000000008</c:v>
                </c:pt>
              </c:numCache>
            </c:numRef>
          </c:val>
        </c:ser>
        <c:dLbls>
          <c:showLegendKey val="0"/>
          <c:showVal val="0"/>
          <c:showCatName val="0"/>
          <c:showSerName val="0"/>
          <c:showPercent val="0"/>
          <c:showBubbleSize val="0"/>
        </c:dLbls>
        <c:gapWidth val="150"/>
        <c:axId val="163549952"/>
        <c:axId val="1635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63549952"/>
        <c:axId val="163551872"/>
      </c:lineChart>
      <c:dateAx>
        <c:axId val="163549952"/>
        <c:scaling>
          <c:orientation val="minMax"/>
        </c:scaling>
        <c:delete val="1"/>
        <c:axPos val="b"/>
        <c:numFmt formatCode="ge" sourceLinked="1"/>
        <c:majorTickMark val="none"/>
        <c:minorTickMark val="none"/>
        <c:tickLblPos val="none"/>
        <c:crossAx val="163551872"/>
        <c:crosses val="autoZero"/>
        <c:auto val="1"/>
        <c:lblOffset val="100"/>
        <c:baseTimeUnit val="years"/>
      </c:dateAx>
      <c:valAx>
        <c:axId val="1635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599104"/>
        <c:axId val="1636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63599104"/>
        <c:axId val="163601024"/>
      </c:lineChart>
      <c:dateAx>
        <c:axId val="163599104"/>
        <c:scaling>
          <c:orientation val="minMax"/>
        </c:scaling>
        <c:delete val="1"/>
        <c:axPos val="b"/>
        <c:numFmt formatCode="ge" sourceLinked="1"/>
        <c:majorTickMark val="none"/>
        <c:minorTickMark val="none"/>
        <c:tickLblPos val="none"/>
        <c:crossAx val="163601024"/>
        <c:crosses val="autoZero"/>
        <c:auto val="1"/>
        <c:lblOffset val="100"/>
        <c:baseTimeUnit val="years"/>
      </c:dateAx>
      <c:valAx>
        <c:axId val="16360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5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465.92</c:v>
                </c:pt>
                <c:pt idx="1">
                  <c:v>294.62</c:v>
                </c:pt>
                <c:pt idx="2">
                  <c:v>521.79</c:v>
                </c:pt>
                <c:pt idx="3">
                  <c:v>536.29999999999995</c:v>
                </c:pt>
                <c:pt idx="4">
                  <c:v>388.56</c:v>
                </c:pt>
              </c:numCache>
            </c:numRef>
          </c:val>
        </c:ser>
        <c:dLbls>
          <c:showLegendKey val="0"/>
          <c:showVal val="0"/>
          <c:showCatName val="0"/>
          <c:showSerName val="0"/>
          <c:showPercent val="0"/>
          <c:showBubbleSize val="0"/>
        </c:dLbls>
        <c:gapWidth val="150"/>
        <c:axId val="163635584"/>
        <c:axId val="1636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63635584"/>
        <c:axId val="163637504"/>
      </c:lineChart>
      <c:dateAx>
        <c:axId val="163635584"/>
        <c:scaling>
          <c:orientation val="minMax"/>
        </c:scaling>
        <c:delete val="1"/>
        <c:axPos val="b"/>
        <c:numFmt formatCode="ge" sourceLinked="1"/>
        <c:majorTickMark val="none"/>
        <c:minorTickMark val="none"/>
        <c:tickLblPos val="none"/>
        <c:crossAx val="163637504"/>
        <c:crosses val="autoZero"/>
        <c:auto val="1"/>
        <c:lblOffset val="100"/>
        <c:baseTimeUnit val="years"/>
      </c:dateAx>
      <c:valAx>
        <c:axId val="16363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6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275.95</c:v>
                </c:pt>
                <c:pt idx="1">
                  <c:v>269.69</c:v>
                </c:pt>
                <c:pt idx="2">
                  <c:v>258.07</c:v>
                </c:pt>
                <c:pt idx="3">
                  <c:v>242.94</c:v>
                </c:pt>
                <c:pt idx="4">
                  <c:v>226.81</c:v>
                </c:pt>
              </c:numCache>
            </c:numRef>
          </c:val>
        </c:ser>
        <c:dLbls>
          <c:showLegendKey val="0"/>
          <c:showVal val="0"/>
          <c:showCatName val="0"/>
          <c:showSerName val="0"/>
          <c:showPercent val="0"/>
          <c:showBubbleSize val="0"/>
        </c:dLbls>
        <c:gapWidth val="150"/>
        <c:axId val="163745792"/>
        <c:axId val="1637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63745792"/>
        <c:axId val="163747712"/>
      </c:lineChart>
      <c:dateAx>
        <c:axId val="163745792"/>
        <c:scaling>
          <c:orientation val="minMax"/>
        </c:scaling>
        <c:delete val="1"/>
        <c:axPos val="b"/>
        <c:numFmt formatCode="ge" sourceLinked="1"/>
        <c:majorTickMark val="none"/>
        <c:minorTickMark val="none"/>
        <c:tickLblPos val="none"/>
        <c:crossAx val="163747712"/>
        <c:crosses val="autoZero"/>
        <c:auto val="1"/>
        <c:lblOffset val="100"/>
        <c:baseTimeUnit val="years"/>
      </c:dateAx>
      <c:valAx>
        <c:axId val="16374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7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97.03</c:v>
                </c:pt>
                <c:pt idx="1">
                  <c:v>98.24</c:v>
                </c:pt>
                <c:pt idx="2">
                  <c:v>108.05</c:v>
                </c:pt>
                <c:pt idx="3">
                  <c:v>108.25</c:v>
                </c:pt>
                <c:pt idx="4">
                  <c:v>114.08</c:v>
                </c:pt>
              </c:numCache>
            </c:numRef>
          </c:val>
        </c:ser>
        <c:dLbls>
          <c:showLegendKey val="0"/>
          <c:showVal val="0"/>
          <c:showCatName val="0"/>
          <c:showSerName val="0"/>
          <c:showPercent val="0"/>
          <c:showBubbleSize val="0"/>
        </c:dLbls>
        <c:gapWidth val="150"/>
        <c:axId val="165158272"/>
        <c:axId val="1651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65158272"/>
        <c:axId val="165164544"/>
      </c:lineChart>
      <c:dateAx>
        <c:axId val="165158272"/>
        <c:scaling>
          <c:orientation val="minMax"/>
        </c:scaling>
        <c:delete val="1"/>
        <c:axPos val="b"/>
        <c:numFmt formatCode="ge" sourceLinked="1"/>
        <c:majorTickMark val="none"/>
        <c:minorTickMark val="none"/>
        <c:tickLblPos val="none"/>
        <c:crossAx val="165164544"/>
        <c:crosses val="autoZero"/>
        <c:auto val="1"/>
        <c:lblOffset val="100"/>
        <c:baseTimeUnit val="years"/>
      </c:dateAx>
      <c:valAx>
        <c:axId val="1651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162.13</c:v>
                </c:pt>
                <c:pt idx="1">
                  <c:v>162.57</c:v>
                </c:pt>
                <c:pt idx="2">
                  <c:v>145.35</c:v>
                </c:pt>
                <c:pt idx="3">
                  <c:v>148.25</c:v>
                </c:pt>
                <c:pt idx="4">
                  <c:v>141.35</c:v>
                </c:pt>
              </c:numCache>
            </c:numRef>
          </c:val>
        </c:ser>
        <c:dLbls>
          <c:showLegendKey val="0"/>
          <c:showVal val="0"/>
          <c:showCatName val="0"/>
          <c:showSerName val="0"/>
          <c:showPercent val="0"/>
          <c:showBubbleSize val="0"/>
        </c:dLbls>
        <c:gapWidth val="150"/>
        <c:axId val="165190272"/>
        <c:axId val="1651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65190272"/>
        <c:axId val="165196544"/>
      </c:lineChart>
      <c:dateAx>
        <c:axId val="165190272"/>
        <c:scaling>
          <c:orientation val="minMax"/>
        </c:scaling>
        <c:delete val="1"/>
        <c:axPos val="b"/>
        <c:numFmt formatCode="ge" sourceLinked="1"/>
        <c:majorTickMark val="none"/>
        <c:minorTickMark val="none"/>
        <c:tickLblPos val="none"/>
        <c:crossAx val="165196544"/>
        <c:crosses val="autoZero"/>
        <c:auto val="1"/>
        <c:lblOffset val="100"/>
        <c:baseTimeUnit val="years"/>
      </c:dateAx>
      <c:valAx>
        <c:axId val="1651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兵庫県　上郡町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15586</v>
      </c>
      <c r="AM8" s="71"/>
      <c r="AN8" s="71"/>
      <c r="AO8" s="71"/>
      <c r="AP8" s="71"/>
      <c r="AQ8" s="71"/>
      <c r="AR8" s="71"/>
      <c r="AS8" s="71"/>
      <c r="AT8" s="67">
        <f>データ!$S$6</f>
        <v>150.26</v>
      </c>
      <c r="AU8" s="68"/>
      <c r="AV8" s="68"/>
      <c r="AW8" s="68"/>
      <c r="AX8" s="68"/>
      <c r="AY8" s="68"/>
      <c r="AZ8" s="68"/>
      <c r="BA8" s="68"/>
      <c r="BB8" s="70">
        <f>データ!$T$6</f>
        <v>103.73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87.76</v>
      </c>
      <c r="J10" s="68"/>
      <c r="K10" s="68"/>
      <c r="L10" s="68"/>
      <c r="M10" s="68"/>
      <c r="N10" s="68"/>
      <c r="O10" s="69"/>
      <c r="P10" s="70">
        <f>データ!$P$6</f>
        <v>98.24</v>
      </c>
      <c r="Q10" s="70"/>
      <c r="R10" s="70"/>
      <c r="S10" s="70"/>
      <c r="T10" s="70"/>
      <c r="U10" s="70"/>
      <c r="V10" s="70"/>
      <c r="W10" s="71">
        <f>データ!$Q$6</f>
        <v>2376</v>
      </c>
      <c r="X10" s="71"/>
      <c r="Y10" s="71"/>
      <c r="Z10" s="71"/>
      <c r="AA10" s="71"/>
      <c r="AB10" s="71"/>
      <c r="AC10" s="71"/>
      <c r="AD10" s="2"/>
      <c r="AE10" s="2"/>
      <c r="AF10" s="2"/>
      <c r="AG10" s="2"/>
      <c r="AH10" s="5"/>
      <c r="AI10" s="5"/>
      <c r="AJ10" s="5"/>
      <c r="AK10" s="5"/>
      <c r="AL10" s="71">
        <f>データ!$U$6</f>
        <v>15191</v>
      </c>
      <c r="AM10" s="71"/>
      <c r="AN10" s="71"/>
      <c r="AO10" s="71"/>
      <c r="AP10" s="71"/>
      <c r="AQ10" s="71"/>
      <c r="AR10" s="71"/>
      <c r="AS10" s="71"/>
      <c r="AT10" s="67">
        <f>データ!$V$6</f>
        <v>22.9</v>
      </c>
      <c r="AU10" s="68"/>
      <c r="AV10" s="68"/>
      <c r="AW10" s="68"/>
      <c r="AX10" s="68"/>
      <c r="AY10" s="68"/>
      <c r="AZ10" s="68"/>
      <c r="BA10" s="68"/>
      <c r="BB10" s="70">
        <f>データ!$W$6</f>
        <v>663.36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284815</v>
      </c>
      <c r="D6" s="34">
        <f t="shared" si="3"/>
        <v>46</v>
      </c>
      <c r="E6" s="34">
        <f t="shared" si="3"/>
        <v>1</v>
      </c>
      <c r="F6" s="34">
        <f t="shared" si="3"/>
        <v>0</v>
      </c>
      <c r="G6" s="34">
        <f t="shared" si="3"/>
        <v>1</v>
      </c>
      <c r="H6" s="34" t="str">
        <f t="shared" si="3"/>
        <v>兵庫県　上郡町</v>
      </c>
      <c r="I6" s="34" t="str">
        <f t="shared" si="3"/>
        <v>法適用</v>
      </c>
      <c r="J6" s="34" t="str">
        <f t="shared" si="3"/>
        <v>水道事業</v>
      </c>
      <c r="K6" s="34" t="str">
        <f t="shared" si="3"/>
        <v>末端給水事業</v>
      </c>
      <c r="L6" s="34" t="str">
        <f t="shared" si="3"/>
        <v>A6</v>
      </c>
      <c r="M6" s="34">
        <f t="shared" si="3"/>
        <v>0</v>
      </c>
      <c r="N6" s="35" t="str">
        <f t="shared" si="3"/>
        <v>-</v>
      </c>
      <c r="O6" s="35">
        <f t="shared" si="3"/>
        <v>87.76</v>
      </c>
      <c r="P6" s="35">
        <f t="shared" si="3"/>
        <v>98.24</v>
      </c>
      <c r="Q6" s="35">
        <f t="shared" si="3"/>
        <v>2376</v>
      </c>
      <c r="R6" s="35">
        <f t="shared" si="3"/>
        <v>15586</v>
      </c>
      <c r="S6" s="35">
        <f t="shared" si="3"/>
        <v>150.26</v>
      </c>
      <c r="T6" s="35">
        <f t="shared" si="3"/>
        <v>103.73</v>
      </c>
      <c r="U6" s="35">
        <f t="shared" si="3"/>
        <v>15191</v>
      </c>
      <c r="V6" s="35">
        <f t="shared" si="3"/>
        <v>22.9</v>
      </c>
      <c r="W6" s="35">
        <f t="shared" si="3"/>
        <v>663.36</v>
      </c>
      <c r="X6" s="36">
        <f>IF(X7="",NA(),X7)</f>
        <v>111.85</v>
      </c>
      <c r="Y6" s="36">
        <f t="shared" ref="Y6:AG6" si="4">IF(Y7="",NA(),Y7)</f>
        <v>116.29</v>
      </c>
      <c r="Z6" s="36">
        <f t="shared" si="4"/>
        <v>117.42</v>
      </c>
      <c r="AA6" s="36">
        <f t="shared" si="4"/>
        <v>115.97</v>
      </c>
      <c r="AB6" s="36">
        <f t="shared" si="4"/>
        <v>118.32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465.92</v>
      </c>
      <c r="AU6" s="36">
        <f t="shared" ref="AU6:BC6" si="6">IF(AU7="",NA(),AU7)</f>
        <v>294.62</v>
      </c>
      <c r="AV6" s="36">
        <f t="shared" si="6"/>
        <v>521.79</v>
      </c>
      <c r="AW6" s="36">
        <f t="shared" si="6"/>
        <v>536.29999999999995</v>
      </c>
      <c r="AX6" s="36">
        <f t="shared" si="6"/>
        <v>388.56</v>
      </c>
      <c r="AY6" s="36">
        <f t="shared" si="6"/>
        <v>915.5</v>
      </c>
      <c r="AZ6" s="36">
        <f t="shared" si="6"/>
        <v>963.24</v>
      </c>
      <c r="BA6" s="36">
        <f t="shared" si="6"/>
        <v>381.53</v>
      </c>
      <c r="BB6" s="36">
        <f t="shared" si="6"/>
        <v>391.54</v>
      </c>
      <c r="BC6" s="36">
        <f t="shared" si="6"/>
        <v>384.34</v>
      </c>
      <c r="BD6" s="35" t="str">
        <f>IF(BD7="","",IF(BD7="-","【-】","【"&amp;SUBSTITUTE(TEXT(BD7,"#,##0.00"),"-","△")&amp;"】"))</f>
        <v>【262.87】</v>
      </c>
      <c r="BE6" s="36">
        <f>IF(BE7="",NA(),BE7)</f>
        <v>275.95</v>
      </c>
      <c r="BF6" s="36">
        <f t="shared" ref="BF6:BN6" si="7">IF(BF7="",NA(),BF7)</f>
        <v>269.69</v>
      </c>
      <c r="BG6" s="36">
        <f t="shared" si="7"/>
        <v>258.07</v>
      </c>
      <c r="BH6" s="36">
        <f t="shared" si="7"/>
        <v>242.94</v>
      </c>
      <c r="BI6" s="36">
        <f t="shared" si="7"/>
        <v>226.81</v>
      </c>
      <c r="BJ6" s="36">
        <f t="shared" si="7"/>
        <v>404.78</v>
      </c>
      <c r="BK6" s="36">
        <f t="shared" si="7"/>
        <v>400.38</v>
      </c>
      <c r="BL6" s="36">
        <f t="shared" si="7"/>
        <v>393.27</v>
      </c>
      <c r="BM6" s="36">
        <f t="shared" si="7"/>
        <v>386.97</v>
      </c>
      <c r="BN6" s="36">
        <f t="shared" si="7"/>
        <v>380.58</v>
      </c>
      <c r="BO6" s="35" t="str">
        <f>IF(BO7="","",IF(BO7="-","【-】","【"&amp;SUBSTITUTE(TEXT(BO7,"#,##0.00"),"-","△")&amp;"】"))</f>
        <v>【270.87】</v>
      </c>
      <c r="BP6" s="36">
        <f>IF(BP7="",NA(),BP7)</f>
        <v>97.03</v>
      </c>
      <c r="BQ6" s="36">
        <f t="shared" ref="BQ6:BY6" si="8">IF(BQ7="",NA(),BQ7)</f>
        <v>98.24</v>
      </c>
      <c r="BR6" s="36">
        <f t="shared" si="8"/>
        <v>108.05</v>
      </c>
      <c r="BS6" s="36">
        <f t="shared" si="8"/>
        <v>108.25</v>
      </c>
      <c r="BT6" s="36">
        <f t="shared" si="8"/>
        <v>114.08</v>
      </c>
      <c r="BU6" s="36">
        <f t="shared" si="8"/>
        <v>98.07</v>
      </c>
      <c r="BV6" s="36">
        <f t="shared" si="8"/>
        <v>96.56</v>
      </c>
      <c r="BW6" s="36">
        <f t="shared" si="8"/>
        <v>100.47</v>
      </c>
      <c r="BX6" s="36">
        <f t="shared" si="8"/>
        <v>101.72</v>
      </c>
      <c r="BY6" s="36">
        <f t="shared" si="8"/>
        <v>102.38</v>
      </c>
      <c r="BZ6" s="35" t="str">
        <f>IF(BZ7="","",IF(BZ7="-","【-】","【"&amp;SUBSTITUTE(TEXT(BZ7,"#,##0.00"),"-","△")&amp;"】"))</f>
        <v>【105.59】</v>
      </c>
      <c r="CA6" s="36">
        <f>IF(CA7="",NA(),CA7)</f>
        <v>162.13</v>
      </c>
      <c r="CB6" s="36">
        <f t="shared" ref="CB6:CJ6" si="9">IF(CB7="",NA(),CB7)</f>
        <v>162.57</v>
      </c>
      <c r="CC6" s="36">
        <f t="shared" si="9"/>
        <v>145.35</v>
      </c>
      <c r="CD6" s="36">
        <f t="shared" si="9"/>
        <v>148.25</v>
      </c>
      <c r="CE6" s="36">
        <f t="shared" si="9"/>
        <v>141.35</v>
      </c>
      <c r="CF6" s="36">
        <f t="shared" si="9"/>
        <v>172.26</v>
      </c>
      <c r="CG6" s="36">
        <f t="shared" si="9"/>
        <v>177.14</v>
      </c>
      <c r="CH6" s="36">
        <f t="shared" si="9"/>
        <v>169.82</v>
      </c>
      <c r="CI6" s="36">
        <f t="shared" si="9"/>
        <v>168.2</v>
      </c>
      <c r="CJ6" s="36">
        <f t="shared" si="9"/>
        <v>168.67</v>
      </c>
      <c r="CK6" s="35" t="str">
        <f>IF(CK7="","",IF(CK7="-","【-】","【"&amp;SUBSTITUTE(TEXT(CK7,"#,##0.00"),"-","△")&amp;"】"))</f>
        <v>【163.27】</v>
      </c>
      <c r="CL6" s="36">
        <f>IF(CL7="",NA(),CL7)</f>
        <v>62.2</v>
      </c>
      <c r="CM6" s="36">
        <f t="shared" ref="CM6:CU6" si="10">IF(CM7="",NA(),CM7)</f>
        <v>59.53</v>
      </c>
      <c r="CN6" s="36">
        <f t="shared" si="10"/>
        <v>59.88</v>
      </c>
      <c r="CO6" s="36">
        <f t="shared" si="10"/>
        <v>58.36</v>
      </c>
      <c r="CP6" s="36">
        <f t="shared" si="10"/>
        <v>59.66</v>
      </c>
      <c r="CQ6" s="36">
        <f t="shared" si="10"/>
        <v>55.68</v>
      </c>
      <c r="CR6" s="36">
        <f t="shared" si="10"/>
        <v>55.64</v>
      </c>
      <c r="CS6" s="36">
        <f t="shared" si="10"/>
        <v>55.13</v>
      </c>
      <c r="CT6" s="36">
        <f t="shared" si="10"/>
        <v>54.77</v>
      </c>
      <c r="CU6" s="36">
        <f t="shared" si="10"/>
        <v>54.92</v>
      </c>
      <c r="CV6" s="35" t="str">
        <f>IF(CV7="","",IF(CV7="-","【-】","【"&amp;SUBSTITUTE(TEXT(CV7,"#,##0.00"),"-","△")&amp;"】"))</f>
        <v>【59.94】</v>
      </c>
      <c r="CW6" s="36">
        <f>IF(CW7="",NA(),CW7)</f>
        <v>89.75</v>
      </c>
      <c r="CX6" s="36">
        <f t="shared" ref="CX6:DF6" si="11">IF(CX7="",NA(),CX7)</f>
        <v>89.5</v>
      </c>
      <c r="CY6" s="36">
        <f t="shared" si="11"/>
        <v>89.15</v>
      </c>
      <c r="CZ6" s="36">
        <f t="shared" si="11"/>
        <v>88.93</v>
      </c>
      <c r="DA6" s="36">
        <f t="shared" si="11"/>
        <v>86.9</v>
      </c>
      <c r="DB6" s="36">
        <f t="shared" si="11"/>
        <v>83.18</v>
      </c>
      <c r="DC6" s="36">
        <f t="shared" si="11"/>
        <v>83.09</v>
      </c>
      <c r="DD6" s="36">
        <f t="shared" si="11"/>
        <v>83</v>
      </c>
      <c r="DE6" s="36">
        <f t="shared" si="11"/>
        <v>82.89</v>
      </c>
      <c r="DF6" s="36">
        <f t="shared" si="11"/>
        <v>82.66</v>
      </c>
      <c r="DG6" s="35" t="str">
        <f>IF(DG7="","",IF(DG7="-","【-】","【"&amp;SUBSTITUTE(TEXT(DG7,"#,##0.00"),"-","△")&amp;"】"))</f>
        <v>【90.22】</v>
      </c>
      <c r="DH6" s="36">
        <f>IF(DH7="",NA(),DH7)</f>
        <v>24.91</v>
      </c>
      <c r="DI6" s="36">
        <f t="shared" ref="DI6:DQ6" si="12">IF(DI7="",NA(),DI7)</f>
        <v>23.74</v>
      </c>
      <c r="DJ6" s="36">
        <f t="shared" si="12"/>
        <v>34.11</v>
      </c>
      <c r="DK6" s="36">
        <f t="shared" si="12"/>
        <v>35.85</v>
      </c>
      <c r="DL6" s="36">
        <f t="shared" si="12"/>
        <v>37.159999999999997</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6">
        <f t="shared" si="13"/>
        <v>6.74</v>
      </c>
      <c r="DW6" s="36">
        <f t="shared" si="13"/>
        <v>9.1300000000000008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0.05</v>
      </c>
      <c r="EE6" s="36">
        <f t="shared" ref="EE6:EM6" si="14">IF(EE7="",NA(),EE7)</f>
        <v>0.4</v>
      </c>
      <c r="EF6" s="36">
        <f t="shared" si="14"/>
        <v>0.13</v>
      </c>
      <c r="EG6" s="36">
        <f t="shared" si="14"/>
        <v>0.57999999999999996</v>
      </c>
      <c r="EH6" s="36">
        <f t="shared" si="14"/>
        <v>0.18</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284815</v>
      </c>
      <c r="D7" s="38">
        <v>46</v>
      </c>
      <c r="E7" s="38">
        <v>1</v>
      </c>
      <c r="F7" s="38">
        <v>0</v>
      </c>
      <c r="G7" s="38">
        <v>1</v>
      </c>
      <c r="H7" s="38" t="s">
        <v>105</v>
      </c>
      <c r="I7" s="38" t="s">
        <v>106</v>
      </c>
      <c r="J7" s="38" t="s">
        <v>107</v>
      </c>
      <c r="K7" s="38" t="s">
        <v>108</v>
      </c>
      <c r="L7" s="38" t="s">
        <v>109</v>
      </c>
      <c r="M7" s="38"/>
      <c r="N7" s="39" t="s">
        <v>110</v>
      </c>
      <c r="O7" s="39">
        <v>87.76</v>
      </c>
      <c r="P7" s="39">
        <v>98.24</v>
      </c>
      <c r="Q7" s="39">
        <v>2376</v>
      </c>
      <c r="R7" s="39">
        <v>15586</v>
      </c>
      <c r="S7" s="39">
        <v>150.26</v>
      </c>
      <c r="T7" s="39">
        <v>103.73</v>
      </c>
      <c r="U7" s="39">
        <v>15191</v>
      </c>
      <c r="V7" s="39">
        <v>22.9</v>
      </c>
      <c r="W7" s="39">
        <v>663.36</v>
      </c>
      <c r="X7" s="39">
        <v>111.85</v>
      </c>
      <c r="Y7" s="39">
        <v>116.29</v>
      </c>
      <c r="Z7" s="39">
        <v>117.42</v>
      </c>
      <c r="AA7" s="39">
        <v>115.97</v>
      </c>
      <c r="AB7" s="39">
        <v>118.32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465.92</v>
      </c>
      <c r="AU7" s="39">
        <v>294.62</v>
      </c>
      <c r="AV7" s="39">
        <v>521.79</v>
      </c>
      <c r="AW7" s="39">
        <v>536.29999999999995</v>
      </c>
      <c r="AX7" s="39">
        <v>388.56</v>
      </c>
      <c r="AY7" s="39">
        <v>915.5</v>
      </c>
      <c r="AZ7" s="39">
        <v>963.24</v>
      </c>
      <c r="BA7" s="39">
        <v>381.53</v>
      </c>
      <c r="BB7" s="39">
        <v>391.54</v>
      </c>
      <c r="BC7" s="39">
        <v>384.34</v>
      </c>
      <c r="BD7" s="39">
        <v>262.87</v>
      </c>
      <c r="BE7" s="39">
        <v>275.95</v>
      </c>
      <c r="BF7" s="39">
        <v>269.69</v>
      </c>
      <c r="BG7" s="39">
        <v>258.07</v>
      </c>
      <c r="BH7" s="39">
        <v>242.94</v>
      </c>
      <c r="BI7" s="39">
        <v>226.81</v>
      </c>
      <c r="BJ7" s="39">
        <v>404.78</v>
      </c>
      <c r="BK7" s="39">
        <v>400.38</v>
      </c>
      <c r="BL7" s="39">
        <v>393.27</v>
      </c>
      <c r="BM7" s="39">
        <v>386.97</v>
      </c>
      <c r="BN7" s="39">
        <v>380.58</v>
      </c>
      <c r="BO7" s="39">
        <v>270.87</v>
      </c>
      <c r="BP7" s="39">
        <v>97.03</v>
      </c>
      <c r="BQ7" s="39">
        <v>98.24</v>
      </c>
      <c r="BR7" s="39">
        <v>108.05</v>
      </c>
      <c r="BS7" s="39">
        <v>108.25</v>
      </c>
      <c r="BT7" s="39">
        <v>114.08</v>
      </c>
      <c r="BU7" s="39">
        <v>98.07</v>
      </c>
      <c r="BV7" s="39">
        <v>96.56</v>
      </c>
      <c r="BW7" s="39">
        <v>100.47</v>
      </c>
      <c r="BX7" s="39">
        <v>101.72</v>
      </c>
      <c r="BY7" s="39">
        <v>102.38</v>
      </c>
      <c r="BZ7" s="39">
        <v>105.59</v>
      </c>
      <c r="CA7" s="39">
        <v>162.13</v>
      </c>
      <c r="CB7" s="39">
        <v>162.57</v>
      </c>
      <c r="CC7" s="39">
        <v>145.35</v>
      </c>
      <c r="CD7" s="39">
        <v>148.25</v>
      </c>
      <c r="CE7" s="39">
        <v>141.35</v>
      </c>
      <c r="CF7" s="39">
        <v>172.26</v>
      </c>
      <c r="CG7" s="39">
        <v>177.14</v>
      </c>
      <c r="CH7" s="39">
        <v>169.82</v>
      </c>
      <c r="CI7" s="39">
        <v>168.2</v>
      </c>
      <c r="CJ7" s="39">
        <v>168.67</v>
      </c>
      <c r="CK7" s="39">
        <v>163.27000000000001</v>
      </c>
      <c r="CL7" s="39">
        <v>62.2</v>
      </c>
      <c r="CM7" s="39">
        <v>59.53</v>
      </c>
      <c r="CN7" s="39">
        <v>59.88</v>
      </c>
      <c r="CO7" s="39">
        <v>58.36</v>
      </c>
      <c r="CP7" s="39">
        <v>59.66</v>
      </c>
      <c r="CQ7" s="39">
        <v>55.68</v>
      </c>
      <c r="CR7" s="39">
        <v>55.64</v>
      </c>
      <c r="CS7" s="39">
        <v>55.13</v>
      </c>
      <c r="CT7" s="39">
        <v>54.77</v>
      </c>
      <c r="CU7" s="39">
        <v>54.92</v>
      </c>
      <c r="CV7" s="39">
        <v>59.94</v>
      </c>
      <c r="CW7" s="39">
        <v>89.75</v>
      </c>
      <c r="CX7" s="39">
        <v>89.5</v>
      </c>
      <c r="CY7" s="39">
        <v>89.15</v>
      </c>
      <c r="CZ7" s="39">
        <v>88.93</v>
      </c>
      <c r="DA7" s="39">
        <v>86.9</v>
      </c>
      <c r="DB7" s="39">
        <v>83.18</v>
      </c>
      <c r="DC7" s="39">
        <v>83.09</v>
      </c>
      <c r="DD7" s="39">
        <v>83</v>
      </c>
      <c r="DE7" s="39">
        <v>82.89</v>
      </c>
      <c r="DF7" s="39">
        <v>82.66</v>
      </c>
      <c r="DG7" s="39">
        <v>90.22</v>
      </c>
      <c r="DH7" s="39">
        <v>24.91</v>
      </c>
      <c r="DI7" s="39">
        <v>23.74</v>
      </c>
      <c r="DJ7" s="39">
        <v>34.11</v>
      </c>
      <c r="DK7" s="39">
        <v>35.85</v>
      </c>
      <c r="DL7" s="39">
        <v>37.159999999999997</v>
      </c>
      <c r="DM7" s="39">
        <v>38.07</v>
      </c>
      <c r="DN7" s="39">
        <v>39.06</v>
      </c>
      <c r="DO7" s="39">
        <v>46.66</v>
      </c>
      <c r="DP7" s="39">
        <v>47.46</v>
      </c>
      <c r="DQ7" s="39">
        <v>48.49</v>
      </c>
      <c r="DR7" s="39">
        <v>47.91</v>
      </c>
      <c r="DS7" s="39">
        <v>0</v>
      </c>
      <c r="DT7" s="39">
        <v>0</v>
      </c>
      <c r="DU7" s="39">
        <v>0</v>
      </c>
      <c r="DV7" s="39">
        <v>6.74</v>
      </c>
      <c r="DW7" s="39">
        <v>9.1300000000000008</v>
      </c>
      <c r="DX7" s="39">
        <v>7.73</v>
      </c>
      <c r="DY7" s="39">
        <v>8.8699999999999992</v>
      </c>
      <c r="DZ7" s="39">
        <v>9.85</v>
      </c>
      <c r="EA7" s="39">
        <v>9.7100000000000009</v>
      </c>
      <c r="EB7" s="39">
        <v>12.79</v>
      </c>
      <c r="EC7" s="39">
        <v>15</v>
      </c>
      <c r="ED7" s="39">
        <v>0.05</v>
      </c>
      <c r="EE7" s="39">
        <v>0.4</v>
      </c>
      <c r="EF7" s="39">
        <v>0.13</v>
      </c>
      <c r="EG7" s="39">
        <v>0.57999999999999996</v>
      </c>
      <c r="EH7" s="39">
        <v>0.18</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2018-01-26T05:15:39Z</cp:lastPrinted>
  <dcterms:created xsi:type="dcterms:W3CDTF">2017-12-25T01:32:44Z</dcterms:created>
  <dcterms:modified xsi:type="dcterms:W3CDTF">2018-02-15T01:11:26Z</dcterms:modified>
  <cp:category/>
</cp:coreProperties>
</file>