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8\Desktop\【2月9日(金)〆切】公営企業に係る「経営比較分析表」の分析等\36 神河町（水、下2）\"/>
    </mc:Choice>
  </mc:AlternateContent>
  <workbookProtection workbookPassword="B319" lockStructure="1"/>
  <bookViews>
    <workbookView xWindow="0" yWindow="0" windowWidth="19200" windowHeight="1161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<sst xmlns="http://schemas.openxmlformats.org/spreadsheetml/2006/main" count="235" uniqueCount="123">
  <si>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</si>
  <si>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</si>
  <si>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</si>
  <si>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</si>
  <si>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</si>
  <si>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</si>
  <si>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</si>
  <si>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</si>
  <si>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</si>
  <si>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</si>
  <si>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</si>
  <si>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</si>
  <si>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</si>
  <si>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</si>
  <si>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</si>
  <si>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</si>
  <si>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</si>
  <si>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</si>
  <si>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</si>
  <si>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</si>
  <si>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</si>
  <si>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</si>
  <si>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</si>
  <si>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</si>
  <si>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</si>
  <si>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</si>
  <si>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</si>
  <si>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</si>
  <si>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</si>
  <si>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</si>
  <si>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</si>
  <si>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</si>
  <si>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</si>
  <si>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</si>
  <si>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</si>
  <si>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</si>
  <si>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</si>
  <si>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</si>
  <si>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</si>
  <si>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</si>
  <si>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</si>
  <si>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</si>
  <si>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</si>
  <si>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</si>
  <si>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</si>
  <si>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</si>
  <si>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</si>
  <si>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</si>
  <si>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</si>
  <si>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</si>
  <si>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</si>
  <si>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</si>
  <si>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</si>
  <si>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</si>
  <si>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</si>
  <si>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</si>
  <si>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</si>
  <si>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</si>
  <si>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</si>
  <si>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</si>
  <si>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</si>
  <si>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</si>
  <si>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</si>
  <si>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</si>
  <si>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</si>
  <si>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</si>
  <si>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</si>
  <si>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</si>
  <si>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</si>
  <si>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</si>
  <si>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</si>
  <si>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</si>
  <si>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</si>
  <si>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</si>
  <si>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</si>
  <si>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</si>
  <si>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</si>
  <si>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</si>
  <si>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</si>
  <si>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</si>
  <si>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</si>
  <si>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</si>
  <si>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</si>
  <si>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</si>
  <si>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</si>
  <si>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</si>
  <si>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</si>
  <si>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</si>
  <si>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</si>
  <si>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</si>
  <si>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</si>
  <si>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</si>
  <si>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</si>
  <si>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</si>
  <si>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</si>
  <si>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</si>
  <si>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</si>
  <si>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</si>
  <si>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</si>
  <si>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</si>
  <si>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</si>
  <si>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</si>
  <si>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</si>
  <si>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</si>
  <si>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</si>
  <si>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</si>
  <si>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</si>
  <si>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</si>
  <si>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神河町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</si>
  <si>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</si>
  <si>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</si>
  <si>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</si>
  <si>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</si>
  <si>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</si>
  <si>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</si>
  <si>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</si>
  <si>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</si>
  <si>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</si>
  <si>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</si>
  <si>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管渠では管路には特に問題はないが、マンホールポンプ、中継ポンプの機械装置修繕が多くなっている。処理場においてもポンプやモーターなどの機械装置修繕が多くなっている。
　</t>
  </si>
  <si>
    <t>非設置</t>
    <rPh sb="0" eb="1">
      <t>ヒ</t>
    </rPh>
    <rPh sb="1" eb="3">
      <t>セッチ</t>
    </rPh>
    <phoneticPr fontId="4"/>
  </si>
  <si>
    <t>　経常収支比率は平成２３年度から６年連続黒字を維持している。しかし、一般会計からの繰出金に依存した運営であり、使用料収入は減少傾向にある。　現在のところ、使用料は従量制でなく人頭制を採用しており、水道料金とともに県内でも高額なので値上げは難しい状況にあるが、従量制への移行と併せて検討していく必要がある。
　累積欠損金比率は２６年度において一般会計からの繰入金の一部を営業収益に計上していたため減少したようになっているが、今なお多額の欠損金が残っている。今後、資本費平準化債の償還額が増えてくるので、引き続き経営健全化に努めていく。</t>
    <phoneticPr fontId="4"/>
  </si>
  <si>
    <t>　現在、施設の統廃合計画の策定中で、５箇所ある処理場のうち１箇所を特環公共下水処理場に統合する予定である。
　給水収益の減少や施設の老朽化に伴う修繕費の増大など厳しい経営が見込まれるが、維持管理費の削減などさらなる経営改善に努めていく。</t>
    <rPh sb="1" eb="3">
      <t>ゲンザイ</t>
    </rPh>
    <rPh sb="4" eb="6">
      <t>シセツ</t>
    </rPh>
    <rPh sb="7" eb="10">
      <t>トウハイゴウ</t>
    </rPh>
    <rPh sb="15" eb="16">
      <t>チュウ</t>
    </rPh>
    <rPh sb="19" eb="21">
      <t>カショ</t>
    </rPh>
    <rPh sb="30" eb="32">
      <t>カショ</t>
    </rPh>
    <rPh sb="43" eb="45">
      <t>トウゴウ</t>
    </rPh>
    <rPh sb="47" eb="49">
      <t>ヨテイ</t>
    </rPh>
    <rPh sb="86" eb="8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</si>
</sst>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9067160"/>
        <c:axId val="3590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59067160"/>
        <c:axId val="359070688"/>
      </c:lineChart>
      <c:dateAx>
        <c:axId val="359067160"/>
        <c:scaling>
          <c:orientation val="minMax"/>
        </c:scaling>
        <c:delete val="1"/>
        <c:axPos val="b"/>
        <c:numFmt formatCode="ge" sourceLinked="1"/>
        <c:majorTickMark val="none"/>
        <c:minorTickMark val="none"/>
        <c:tickLblPos val="none"/>
        <c:crossAx val="359070688"/>
        <c:crosses val="autoZero"/>
        <c:auto val="1"/>
        <c:lblOffset val="100"/>
        <c:baseTimeUnit val="years"/>
      </c:dateAx>
      <c:valAx>
        <c:axId val="3590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6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60.28</c:v>
                </c:pt>
                <c:pt idx="1">
                  <c:v>55.91</c:v>
                </c:pt>
                <c:pt idx="2">
                  <c:v>57.37</c:v>
                </c:pt>
                <c:pt idx="3">
                  <c:v>64.66</c:v>
                </c:pt>
                <c:pt idx="4">
                  <c:v>64.66</c:v>
                </c:pt>
              </c:numCache>
            </c:numRef>
          </c:val>
        </c:ser>
        <c:dLbls>
          <c:showLegendKey val="0"/>
          <c:showVal val="0"/>
          <c:showCatName val="0"/>
          <c:showSerName val="0"/>
          <c:showPercent val="0"/>
          <c:showBubbleSize val="0"/>
        </c:dLbls>
        <c:gapWidth val="150"/>
        <c:axId val="408094552"/>
        <c:axId val="40809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08094552"/>
        <c:axId val="408092200"/>
      </c:lineChart>
      <c:dateAx>
        <c:axId val="408094552"/>
        <c:scaling>
          <c:orientation val="minMax"/>
        </c:scaling>
        <c:delete val="1"/>
        <c:axPos val="b"/>
        <c:numFmt formatCode="ge" sourceLinked="1"/>
        <c:majorTickMark val="none"/>
        <c:minorTickMark val="none"/>
        <c:tickLblPos val="none"/>
        <c:crossAx val="408092200"/>
        <c:crosses val="autoZero"/>
        <c:auto val="1"/>
        <c:lblOffset val="100"/>
        <c:baseTimeUnit val="years"/>
      </c:dateAx>
      <c:valAx>
        <c:axId val="40809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9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98.78</c:v>
                </c:pt>
                <c:pt idx="1">
                  <c:v>98.76</c:v>
                </c:pt>
                <c:pt idx="2">
                  <c:v>98.78</c:v>
                </c:pt>
                <c:pt idx="3">
                  <c:v>99.04</c:v>
                </c:pt>
                <c:pt idx="4">
                  <c:v>99.04</c:v>
                </c:pt>
              </c:numCache>
            </c:numRef>
          </c:val>
        </c:ser>
        <c:dLbls>
          <c:showLegendKey val="0"/>
          <c:showVal val="0"/>
          <c:showCatName val="0"/>
          <c:showSerName val="0"/>
          <c:showPercent val="0"/>
          <c:showBubbleSize val="0"/>
        </c:dLbls>
        <c:gapWidth val="150"/>
        <c:axId val="408090240"/>
        <c:axId val="40809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08090240"/>
        <c:axId val="408095336"/>
      </c:lineChart>
      <c:dateAx>
        <c:axId val="408090240"/>
        <c:scaling>
          <c:orientation val="minMax"/>
        </c:scaling>
        <c:delete val="1"/>
        <c:axPos val="b"/>
        <c:numFmt formatCode="ge" sourceLinked="1"/>
        <c:majorTickMark val="none"/>
        <c:minorTickMark val="none"/>
        <c:tickLblPos val="none"/>
        <c:crossAx val="408095336"/>
        <c:crosses val="autoZero"/>
        <c:auto val="1"/>
        <c:lblOffset val="100"/>
        <c:baseTimeUnit val="years"/>
      </c:dateAx>
      <c:valAx>
        <c:axId val="40809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113.98</c:v>
                </c:pt>
                <c:pt idx="1">
                  <c:v>112.71</c:v>
                </c:pt>
                <c:pt idx="2">
                  <c:v>108.85</c:v>
                </c:pt>
                <c:pt idx="3">
                  <c:v>113.03</c:v>
                </c:pt>
                <c:pt idx="4">
                  <c:v>117.4</c:v>
                </c:pt>
              </c:numCache>
            </c:numRef>
          </c:val>
        </c:ser>
        <c:dLbls>
          <c:showLegendKey val="0"/>
          <c:showVal val="0"/>
          <c:showCatName val="0"/>
          <c:showSerName val="0"/>
          <c:showPercent val="0"/>
          <c:showBubbleSize val="0"/>
        </c:dLbls>
        <c:gapWidth val="150"/>
        <c:axId val="156585720"/>
        <c:axId val="40667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56585720"/>
        <c:axId val="406671352"/>
      </c:lineChart>
      <c:dateAx>
        <c:axId val="156585720"/>
        <c:scaling>
          <c:orientation val="minMax"/>
        </c:scaling>
        <c:delete val="1"/>
        <c:axPos val="b"/>
        <c:numFmt formatCode="ge" sourceLinked="1"/>
        <c:majorTickMark val="none"/>
        <c:minorTickMark val="none"/>
        <c:tickLblPos val="none"/>
        <c:crossAx val="406671352"/>
        <c:crosses val="autoZero"/>
        <c:auto val="1"/>
        <c:lblOffset val="100"/>
        <c:baseTimeUnit val="years"/>
      </c:dateAx>
      <c:valAx>
        <c:axId val="4066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14.75</c:v>
                </c:pt>
                <c:pt idx="1">
                  <c:v>16.239999999999998</c:v>
                </c:pt>
                <c:pt idx="2">
                  <c:v>36.78</c:v>
                </c:pt>
                <c:pt idx="3">
                  <c:v>39.33</c:v>
                </c:pt>
                <c:pt idx="4">
                  <c:v>41.58</c:v>
                </c:pt>
              </c:numCache>
            </c:numRef>
          </c:val>
        </c:ser>
        <c:dLbls>
          <c:showLegendKey val="0"/>
          <c:showVal val="0"/>
          <c:showCatName val="0"/>
          <c:showSerName val="0"/>
          <c:showPercent val="0"/>
          <c:showBubbleSize val="0"/>
        </c:dLbls>
        <c:gapWidth val="150"/>
        <c:axId val="406666648"/>
        <c:axId val="40666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06666648"/>
        <c:axId val="406669392"/>
      </c:lineChart>
      <c:dateAx>
        <c:axId val="406666648"/>
        <c:scaling>
          <c:orientation val="minMax"/>
        </c:scaling>
        <c:delete val="1"/>
        <c:axPos val="b"/>
        <c:numFmt formatCode="ge" sourceLinked="1"/>
        <c:majorTickMark val="none"/>
        <c:minorTickMark val="none"/>
        <c:tickLblPos val="none"/>
        <c:crossAx val="406669392"/>
        <c:crosses val="autoZero"/>
        <c:auto val="1"/>
        <c:lblOffset val="100"/>
        <c:baseTimeUnit val="years"/>
      </c:dateAx>
      <c:valAx>
        <c:axId val="40666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6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668216"/>
        <c:axId val="40667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06668216"/>
        <c:axId val="406670568"/>
      </c:lineChart>
      <c:dateAx>
        <c:axId val="406668216"/>
        <c:scaling>
          <c:orientation val="minMax"/>
        </c:scaling>
        <c:delete val="1"/>
        <c:axPos val="b"/>
        <c:numFmt formatCode="ge" sourceLinked="1"/>
        <c:majorTickMark val="none"/>
        <c:minorTickMark val="none"/>
        <c:tickLblPos val="none"/>
        <c:crossAx val="406670568"/>
        <c:crosses val="autoZero"/>
        <c:auto val="1"/>
        <c:lblOffset val="100"/>
        <c:baseTimeUnit val="years"/>
      </c:dateAx>
      <c:valAx>
        <c:axId val="40667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6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439.61</c:v>
                </c:pt>
                <c:pt idx="1">
                  <c:v>393.82</c:v>
                </c:pt>
                <c:pt idx="2">
                  <c:v>229.73</c:v>
                </c:pt>
                <c:pt idx="3">
                  <c:v>368.23</c:v>
                </c:pt>
                <c:pt idx="4">
                  <c:v>327.35000000000002</c:v>
                </c:pt>
              </c:numCache>
            </c:numRef>
          </c:val>
        </c:ser>
        <c:dLbls>
          <c:showLegendKey val="0"/>
          <c:showVal val="0"/>
          <c:showCatName val="0"/>
          <c:showSerName val="0"/>
          <c:showPercent val="0"/>
          <c:showBubbleSize val="0"/>
        </c:dLbls>
        <c:gapWidth val="150"/>
        <c:axId val="406670176"/>
        <c:axId val="4066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406670176"/>
        <c:axId val="406673312"/>
      </c:lineChart>
      <c:dateAx>
        <c:axId val="406670176"/>
        <c:scaling>
          <c:orientation val="minMax"/>
        </c:scaling>
        <c:delete val="1"/>
        <c:axPos val="b"/>
        <c:numFmt formatCode="ge" sourceLinked="1"/>
        <c:majorTickMark val="none"/>
        <c:minorTickMark val="none"/>
        <c:tickLblPos val="none"/>
        <c:crossAx val="406673312"/>
        <c:crosses val="autoZero"/>
        <c:auto val="1"/>
        <c:lblOffset val="100"/>
        <c:baseTimeUnit val="years"/>
      </c:dateAx>
      <c:valAx>
        <c:axId val="4066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1783.16</c:v>
                </c:pt>
                <c:pt idx="1">
                  <c:v>1634.87</c:v>
                </c:pt>
                <c:pt idx="2">
                  <c:v>108.16</c:v>
                </c:pt>
                <c:pt idx="3">
                  <c:v>96.97</c:v>
                </c:pt>
                <c:pt idx="4">
                  <c:v>89.75</c:v>
                </c:pt>
              </c:numCache>
            </c:numRef>
          </c:val>
        </c:ser>
        <c:dLbls>
          <c:showLegendKey val="0"/>
          <c:showVal val="0"/>
          <c:showCatName val="0"/>
          <c:showSerName val="0"/>
          <c:showPercent val="0"/>
          <c:showBubbleSize val="0"/>
        </c:dLbls>
        <c:gapWidth val="150"/>
        <c:axId val="406669784"/>
        <c:axId val="40667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406669784"/>
        <c:axId val="406674096"/>
      </c:lineChart>
      <c:dateAx>
        <c:axId val="406669784"/>
        <c:scaling>
          <c:orientation val="minMax"/>
        </c:scaling>
        <c:delete val="1"/>
        <c:axPos val="b"/>
        <c:numFmt formatCode="ge" sourceLinked="1"/>
        <c:majorTickMark val="none"/>
        <c:minorTickMark val="none"/>
        <c:tickLblPos val="none"/>
        <c:crossAx val="406674096"/>
        <c:crosses val="autoZero"/>
        <c:auto val="1"/>
        <c:lblOffset val="100"/>
        <c:baseTimeUnit val="years"/>
      </c:dateAx>
      <c:valAx>
        <c:axId val="40667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6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460.5</c:v>
                </c:pt>
                <c:pt idx="1">
                  <c:v>384.9</c:v>
                </c:pt>
                <c:pt idx="2">
                  <c:v>456.18</c:v>
                </c:pt>
                <c:pt idx="3">
                  <c:v>65.33</c:v>
                </c:pt>
                <c:pt idx="4">
                  <c:v>417.2</c:v>
                </c:pt>
              </c:numCache>
            </c:numRef>
          </c:val>
        </c:ser>
        <c:dLbls>
          <c:showLegendKey val="0"/>
          <c:showVal val="0"/>
          <c:showCatName val="0"/>
          <c:showSerName val="0"/>
          <c:showPercent val="0"/>
          <c:showBubbleSize val="0"/>
        </c:dLbls>
        <c:gapWidth val="150"/>
        <c:axId val="406667824"/>
        <c:axId val="40809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06667824"/>
        <c:axId val="408090632"/>
      </c:lineChart>
      <c:dateAx>
        <c:axId val="406667824"/>
        <c:scaling>
          <c:orientation val="minMax"/>
        </c:scaling>
        <c:delete val="1"/>
        <c:axPos val="b"/>
        <c:numFmt formatCode="ge" sourceLinked="1"/>
        <c:majorTickMark val="none"/>
        <c:minorTickMark val="none"/>
        <c:tickLblPos val="none"/>
        <c:crossAx val="408090632"/>
        <c:crosses val="autoZero"/>
        <c:auto val="1"/>
        <c:lblOffset val="100"/>
        <c:baseTimeUnit val="years"/>
      </c:dateAx>
      <c:valAx>
        <c:axId val="40809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6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129.35</c:v>
                </c:pt>
                <c:pt idx="1">
                  <c:v>121.5</c:v>
                </c:pt>
                <c:pt idx="2">
                  <c:v>86.17</c:v>
                </c:pt>
                <c:pt idx="3">
                  <c:v>141.61000000000001</c:v>
                </c:pt>
                <c:pt idx="4">
                  <c:v>159.94</c:v>
                </c:pt>
              </c:numCache>
            </c:numRef>
          </c:val>
        </c:ser>
        <c:dLbls>
          <c:showLegendKey val="0"/>
          <c:showVal val="0"/>
          <c:showCatName val="0"/>
          <c:showSerName val="0"/>
          <c:showPercent val="0"/>
          <c:showBubbleSize val="0"/>
        </c:dLbls>
        <c:gapWidth val="150"/>
        <c:axId val="408096512"/>
        <c:axId val="40809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08096512"/>
        <c:axId val="408092984"/>
      </c:lineChart>
      <c:dateAx>
        <c:axId val="408096512"/>
        <c:scaling>
          <c:orientation val="minMax"/>
        </c:scaling>
        <c:delete val="1"/>
        <c:axPos val="b"/>
        <c:numFmt formatCode="ge" sourceLinked="1"/>
        <c:majorTickMark val="none"/>
        <c:minorTickMark val="none"/>
        <c:tickLblPos val="none"/>
        <c:crossAx val="408092984"/>
        <c:crosses val="autoZero"/>
        <c:auto val="1"/>
        <c:lblOffset val="100"/>
        <c:baseTimeUnit val="years"/>
      </c:dateAx>
      <c:valAx>
        <c:axId val="40809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103.58</c:v>
                </c:pt>
                <c:pt idx="1">
                  <c:v>111.67</c:v>
                </c:pt>
                <c:pt idx="2">
                  <c:v>148.63999999999999</c:v>
                </c:pt>
                <c:pt idx="3">
                  <c:v>78.849999999999994</c:v>
                </c:pt>
                <c:pt idx="4">
                  <c:v>83.95</c:v>
                </c:pt>
              </c:numCache>
            </c:numRef>
          </c:val>
        </c:ser>
        <c:dLbls>
          <c:showLegendKey val="0"/>
          <c:showVal val="0"/>
          <c:showCatName val="0"/>
          <c:showSerName val="0"/>
          <c:showPercent val="0"/>
          <c:showBubbleSize val="0"/>
        </c:dLbls>
        <c:gapWidth val="150"/>
        <c:axId val="408093376"/>
        <c:axId val="40809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08093376"/>
        <c:axId val="408091024"/>
      </c:lineChart>
      <c:dateAx>
        <c:axId val="408093376"/>
        <c:scaling>
          <c:orientation val="minMax"/>
        </c:scaling>
        <c:delete val="1"/>
        <c:axPos val="b"/>
        <c:numFmt formatCode="ge" sourceLinked="1"/>
        <c:majorTickMark val="none"/>
        <c:minorTickMark val="none"/>
        <c:tickLblPos val="none"/>
        <c:crossAx val="408091024"/>
        <c:crosses val="autoZero"/>
        <c:auto val="1"/>
        <c:lblOffset val="100"/>
        <c:baseTimeUnit val="years"/>
      </c:dateAx>
      <c:valAx>
        <c:axId val="40809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4"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神河町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120</v>
      </c>
      <c r="AE8" s="74"/>
      <c r="AF8" s="74"/>
      <c r="AG8" s="74"/>
      <c r="AH8" s="74"/>
      <c r="AI8" s="74"/>
      <c r="AJ8" s="74"/>
      <c r="AK8" s="4"/>
      <c r="AL8" s="68">
        <f>データ!S6</f>
        <v>11855</v>
      </c>
      <c r="AM8" s="68"/>
      <c r="AN8" s="68"/>
      <c r="AO8" s="68"/>
      <c r="AP8" s="68"/>
      <c r="AQ8" s="68"/>
      <c r="AR8" s="68"/>
      <c r="AS8" s="68"/>
      <c r="AT8" s="67">
        <f>データ!T6</f>
        <v>202.23</v>
      </c>
      <c r="AU8" s="67"/>
      <c r="AV8" s="67"/>
      <c r="AW8" s="67"/>
      <c r="AX8" s="67"/>
      <c r="AY8" s="67"/>
      <c r="AZ8" s="67"/>
      <c r="BA8" s="67"/>
      <c r="BB8" s="67">
        <f>データ!U6</f>
        <v>58.62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59.78</v>
      </c>
      <c r="J10" s="67"/>
      <c r="K10" s="67"/>
      <c r="L10" s="67"/>
      <c r="M10" s="67"/>
      <c r="N10" s="67"/>
      <c r="O10" s="67"/>
      <c r="P10" s="67">
        <f>データ!P6</f>
        <v>24.97</v>
      </c>
      <c r="Q10" s="67"/>
      <c r="R10" s="67"/>
      <c r="S10" s="67"/>
      <c r="T10" s="67"/>
      <c r="U10" s="67"/>
      <c r="V10" s="67"/>
      <c r="W10" s="67">
        <f>データ!Q6</f>
        <v>100</v>
      </c>
      <c r="X10" s="67"/>
      <c r="Y10" s="67"/>
      <c r="Z10" s="67"/>
      <c r="AA10" s="67"/>
      <c r="AB10" s="67"/>
      <c r="AC10" s="67"/>
      <c r="AD10" s="68">
        <f>データ!R6</f>
        <v>4485</v>
      </c>
      <c r="AE10" s="68"/>
      <c r="AF10" s="68"/>
      <c r="AG10" s="68"/>
      <c r="AH10" s="68"/>
      <c r="AI10" s="68"/>
      <c r="AJ10" s="68"/>
      <c r="AK10" s="2"/>
      <c r="AL10" s="68">
        <f>データ!V6</f>
        <v>2927</v>
      </c>
      <c r="AM10" s="68"/>
      <c r="AN10" s="68"/>
      <c r="AO10" s="68"/>
      <c r="AP10" s="68"/>
      <c r="AQ10" s="68"/>
      <c r="AR10" s="68"/>
      <c r="AS10" s="68"/>
      <c r="AT10" s="67">
        <f>データ!W6</f>
        <v>1.71</v>
      </c>
      <c r="AU10" s="67"/>
      <c r="AV10" s="67"/>
      <c r="AW10" s="67"/>
      <c r="AX10" s="67"/>
      <c r="AY10" s="67"/>
      <c r="AZ10" s="67"/>
      <c r="BA10" s="67"/>
      <c r="BB10" s="67">
        <f>データ!X6</f>
        <v>1711.7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284467</v>
      </c>
      <c r="D6" s="34">
        <f t="shared" si="3"/>
        <v>46</v>
      </c>
      <c r="E6" s="34">
        <f t="shared" si="3"/>
        <v>17</v>
      </c>
      <c r="F6" s="34">
        <f t="shared" si="3"/>
        <v>5</v>
      </c>
      <c r="G6" s="34">
        <f t="shared" si="3"/>
        <v>0</v>
      </c>
      <c r="H6" s="34" t="str">
        <f t="shared" si="3"/>
        <v>兵庫県　神河町</v>
      </c>
      <c r="I6" s="34" t="str">
        <f t="shared" si="3"/>
        <v>法適用</v>
      </c>
      <c r="J6" s="34" t="str">
        <f t="shared" si="3"/>
        <v>下水道事業</v>
      </c>
      <c r="K6" s="34" t="str">
        <f t="shared" si="3"/>
        <v>農業集落排水</v>
      </c>
      <c r="L6" s="34" t="str">
        <f t="shared" si="3"/>
        <v>F2</v>
      </c>
      <c r="M6" s="34">
        <f t="shared" si="3"/>
        <v>0</v>
      </c>
      <c r="N6" s="35" t="str">
        <f t="shared" si="3"/>
        <v>-</v>
      </c>
      <c r="O6" s="35">
        <f t="shared" si="3"/>
        <v>59.78</v>
      </c>
      <c r="P6" s="35">
        <f t="shared" si="3"/>
        <v>24.97</v>
      </c>
      <c r="Q6" s="35">
        <f t="shared" si="3"/>
        <v>100</v>
      </c>
      <c r="R6" s="35">
        <f t="shared" si="3"/>
        <v>4485</v>
      </c>
      <c r="S6" s="35">
        <f t="shared" si="3"/>
        <v>11855</v>
      </c>
      <c r="T6" s="35">
        <f t="shared" si="3"/>
        <v>202.23</v>
      </c>
      <c r="U6" s="35">
        <f t="shared" si="3"/>
        <v>58.62</v>
      </c>
      <c r="V6" s="35">
        <f t="shared" si="3"/>
        <v>2927</v>
      </c>
      <c r="W6" s="35">
        <f t="shared" si="3"/>
        <v>1.71</v>
      </c>
      <c r="X6" s="35">
        <f t="shared" si="3"/>
        <v>1711.7</v>
      </c>
      <c r="Y6" s="36">
        <f>IF(Y7="",NA(),Y7)</f>
        <v>113.98</v>
      </c>
      <c r="Z6" s="36">
        <f t="shared" ref="Z6:AH6" si="4">IF(Z7="",NA(),Z7)</f>
        <v>112.71</v>
      </c>
      <c r="AA6" s="36">
        <f t="shared" si="4"/>
        <v>108.85</v>
      </c>
      <c r="AB6" s="36">
        <f t="shared" si="4"/>
        <v>113.03</v>
      </c>
      <c r="AC6" s="36">
        <f t="shared" si="4"/>
        <v>117.4</v>
      </c>
      <c r="AD6" s="36">
        <f t="shared" si="4"/>
        <v>92.74</v>
      </c>
      <c r="AE6" s="36">
        <f t="shared" si="4"/>
        <v>93.62</v>
      </c>
      <c r="AF6" s="36">
        <f t="shared" si="4"/>
        <v>97.53</v>
      </c>
      <c r="AG6" s="36">
        <f t="shared" si="4"/>
        <v>99.64</v>
      </c>
      <c r="AH6" s="36">
        <f t="shared" si="4"/>
        <v>99.66</v>
      </c>
      <c r="AI6" s="35" t="str">
        <f>IF(AI7="","",IF(AI7="-","【-】","【"&amp;SUBSTITUTE(TEXT(AI7,"#,##0.00"),"-","△")&amp;"】"))</f>
        <v>【99.11】</v>
      </c>
      <c r="AJ6" s="36">
        <f>IF(AJ7="",NA(),AJ7)</f>
        <v>439.61</v>
      </c>
      <c r="AK6" s="36">
        <f t="shared" ref="AK6:AS6" si="5">IF(AK7="",NA(),AK7)</f>
        <v>393.82</v>
      </c>
      <c r="AL6" s="36">
        <f t="shared" si="5"/>
        <v>229.73</v>
      </c>
      <c r="AM6" s="36">
        <f t="shared" si="5"/>
        <v>368.23</v>
      </c>
      <c r="AN6" s="36">
        <f t="shared" si="5"/>
        <v>327.35000000000002</v>
      </c>
      <c r="AO6" s="36">
        <f t="shared" si="5"/>
        <v>243.13</v>
      </c>
      <c r="AP6" s="36">
        <f t="shared" si="5"/>
        <v>280.08</v>
      </c>
      <c r="AQ6" s="36">
        <f t="shared" si="5"/>
        <v>223.09</v>
      </c>
      <c r="AR6" s="36">
        <f t="shared" si="5"/>
        <v>214.61</v>
      </c>
      <c r="AS6" s="36">
        <f t="shared" si="5"/>
        <v>225.39</v>
      </c>
      <c r="AT6" s="35" t="str">
        <f>IF(AT7="","",IF(AT7="-","【-】","【"&amp;SUBSTITUTE(TEXT(AT7,"#,##0.00"),"-","△")&amp;"】"))</f>
        <v>【206.58】</v>
      </c>
      <c r="AU6" s="36">
        <f>IF(AU7="",NA(),AU7)</f>
        <v>1783.16</v>
      </c>
      <c r="AV6" s="36">
        <f t="shared" ref="AV6:BD6" si="6">IF(AV7="",NA(),AV7)</f>
        <v>1634.87</v>
      </c>
      <c r="AW6" s="36">
        <f t="shared" si="6"/>
        <v>108.16</v>
      </c>
      <c r="AX6" s="36">
        <f t="shared" si="6"/>
        <v>96.97</v>
      </c>
      <c r="AY6" s="36">
        <f t="shared" si="6"/>
        <v>89.75</v>
      </c>
      <c r="AZ6" s="36">
        <f t="shared" si="6"/>
        <v>162.52000000000001</v>
      </c>
      <c r="BA6" s="36">
        <f t="shared" si="6"/>
        <v>124.2</v>
      </c>
      <c r="BB6" s="36">
        <f t="shared" si="6"/>
        <v>33.03</v>
      </c>
      <c r="BC6" s="36">
        <f t="shared" si="6"/>
        <v>29.45</v>
      </c>
      <c r="BD6" s="36">
        <f t="shared" si="6"/>
        <v>31.84</v>
      </c>
      <c r="BE6" s="35" t="str">
        <f>IF(BE7="","",IF(BE7="-","【-】","【"&amp;SUBSTITUTE(TEXT(BE7,"#,##0.00"),"-","△")&amp;"】"))</f>
        <v>【34.54】</v>
      </c>
      <c r="BF6" s="36">
        <f>IF(BF7="",NA(),BF7)</f>
        <v>460.5</v>
      </c>
      <c r="BG6" s="36">
        <f t="shared" ref="BG6:BO6" si="7">IF(BG7="",NA(),BG7)</f>
        <v>384.9</v>
      </c>
      <c r="BH6" s="36">
        <f t="shared" si="7"/>
        <v>456.18</v>
      </c>
      <c r="BI6" s="36">
        <f t="shared" si="7"/>
        <v>65.33</v>
      </c>
      <c r="BJ6" s="36">
        <f t="shared" si="7"/>
        <v>417.2</v>
      </c>
      <c r="BK6" s="36">
        <f t="shared" si="7"/>
        <v>1197.82</v>
      </c>
      <c r="BL6" s="36">
        <f t="shared" si="7"/>
        <v>1126.77</v>
      </c>
      <c r="BM6" s="36">
        <f t="shared" si="7"/>
        <v>1044.8</v>
      </c>
      <c r="BN6" s="36">
        <f t="shared" si="7"/>
        <v>1081.8</v>
      </c>
      <c r="BO6" s="36">
        <f t="shared" si="7"/>
        <v>974.93</v>
      </c>
      <c r="BP6" s="35" t="str">
        <f>IF(BP7="","",IF(BP7="-","【-】","【"&amp;SUBSTITUTE(TEXT(BP7,"#,##0.00"),"-","△")&amp;"】"))</f>
        <v>【914.53】</v>
      </c>
      <c r="BQ6" s="36">
        <f>IF(BQ7="",NA(),BQ7)</f>
        <v>129.35</v>
      </c>
      <c r="BR6" s="36">
        <f t="shared" ref="BR6:BZ6" si="8">IF(BR7="",NA(),BR7)</f>
        <v>121.5</v>
      </c>
      <c r="BS6" s="36">
        <f t="shared" si="8"/>
        <v>86.17</v>
      </c>
      <c r="BT6" s="36">
        <f t="shared" si="8"/>
        <v>141.61000000000001</v>
      </c>
      <c r="BU6" s="36">
        <f t="shared" si="8"/>
        <v>159.94</v>
      </c>
      <c r="BV6" s="36">
        <f t="shared" si="8"/>
        <v>51.03</v>
      </c>
      <c r="BW6" s="36">
        <f t="shared" si="8"/>
        <v>50.9</v>
      </c>
      <c r="BX6" s="36">
        <f t="shared" si="8"/>
        <v>50.82</v>
      </c>
      <c r="BY6" s="36">
        <f t="shared" si="8"/>
        <v>52.19</v>
      </c>
      <c r="BZ6" s="36">
        <f t="shared" si="8"/>
        <v>55.32</v>
      </c>
      <c r="CA6" s="35" t="str">
        <f>IF(CA7="","",IF(CA7="-","【-】","【"&amp;SUBSTITUTE(TEXT(CA7,"#,##0.00"),"-","△")&amp;"】"))</f>
        <v>【55.73】</v>
      </c>
      <c r="CB6" s="36">
        <f>IF(CB7="",NA(),CB7)</f>
        <v>103.58</v>
      </c>
      <c r="CC6" s="36">
        <f t="shared" ref="CC6:CK6" si="9">IF(CC7="",NA(),CC7)</f>
        <v>111.67</v>
      </c>
      <c r="CD6" s="36">
        <f t="shared" si="9"/>
        <v>148.63999999999999</v>
      </c>
      <c r="CE6" s="36">
        <f t="shared" si="9"/>
        <v>78.849999999999994</v>
      </c>
      <c r="CF6" s="36">
        <f t="shared" si="9"/>
        <v>83.95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60.28</v>
      </c>
      <c r="CN6" s="36">
        <f t="shared" ref="CN6:CV6" si="10">IF(CN7="",NA(),CN7)</f>
        <v>55.91</v>
      </c>
      <c r="CO6" s="36">
        <f t="shared" si="10"/>
        <v>57.37</v>
      </c>
      <c r="CP6" s="36">
        <f t="shared" si="10"/>
        <v>64.66</v>
      </c>
      <c r="CQ6" s="36">
        <f t="shared" si="10"/>
        <v>64.66</v>
      </c>
      <c r="CR6" s="36">
        <f t="shared" si="10"/>
        <v>54.74</v>
      </c>
      <c r="CS6" s="36">
        <f t="shared" si="10"/>
        <v>53.78</v>
      </c>
      <c r="CT6" s="36">
        <f t="shared" si="10"/>
        <v>53.24</v>
      </c>
      <c r="CU6" s="36">
        <f t="shared" si="10"/>
        <v>52.31</v>
      </c>
      <c r="CV6" s="36">
        <f t="shared" si="10"/>
        <v>60.65</v>
      </c>
      <c r="CW6" s="35" t="str">
        <f>IF(CW7="","",IF(CW7="-","【-】","【"&amp;SUBSTITUTE(TEXT(CW7,"#,##0.00"),"-","△")&amp;"】"))</f>
        <v>【59.15】</v>
      </c>
      <c r="CX6" s="36">
        <f>IF(CX7="",NA(),CX7)</f>
        <v>98.78</v>
      </c>
      <c r="CY6" s="36">
        <f t="shared" ref="CY6:DG6" si="11">IF(CY7="",NA(),CY7)</f>
        <v>98.76</v>
      </c>
      <c r="CZ6" s="36">
        <f t="shared" si="11"/>
        <v>98.78</v>
      </c>
      <c r="DA6" s="36">
        <f t="shared" si="11"/>
        <v>99.04</v>
      </c>
      <c r="DB6" s="36">
        <f t="shared" si="11"/>
        <v>99.04</v>
      </c>
      <c r="DC6" s="36">
        <f t="shared" si="11"/>
        <v>83.88</v>
      </c>
      <c r="DD6" s="36">
        <f t="shared" si="11"/>
        <v>84.06</v>
      </c>
      <c r="DE6" s="36">
        <f t="shared" si="11"/>
        <v>84.07</v>
      </c>
      <c r="DF6" s="36">
        <f t="shared" si="11"/>
        <v>84.32</v>
      </c>
      <c r="DG6" s="36">
        <f t="shared" si="11"/>
        <v>84.58</v>
      </c>
      <c r="DH6" s="35" t="str">
        <f>IF(DH7="","",IF(DH7="-","【-】","【"&amp;SUBSTITUTE(TEXT(DH7,"#,##0.00"),"-","△")&amp;"】"))</f>
        <v>【85.01】</v>
      </c>
      <c r="DI6" s="36">
        <f>IF(DI7="",NA(),DI7)</f>
        <v>14.75</v>
      </c>
      <c r="DJ6" s="36">
        <f t="shared" ref="DJ6:DR6" si="12">IF(DJ7="",NA(),DJ7)</f>
        <v>16.239999999999998</v>
      </c>
      <c r="DK6" s="36">
        <f t="shared" si="12"/>
        <v>36.78</v>
      </c>
      <c r="DL6" s="36">
        <f t="shared" si="12"/>
        <v>39.33</v>
      </c>
      <c r="DM6" s="36">
        <f t="shared" si="12"/>
        <v>41.58</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284467</v>
      </c>
      <c r="D7" s="38">
        <v>46</v>
      </c>
      <c r="E7" s="38">
        <v>17</v>
      </c>
      <c r="F7" s="38">
        <v>5</v>
      </c>
      <c r="G7" s="38">
        <v>0</v>
      </c>
      <c r="H7" s="38" t="s">
        <v>108</v>
      </c>
      <c r="I7" s="38" t="s">
        <v>109</v>
      </c>
      <c r="J7" s="38" t="s">
        <v>110</v>
      </c>
      <c r="K7" s="38" t="s">
        <v>111</v>
      </c>
      <c r="L7" s="38" t="s">
        <v>112</v>
      </c>
      <c r="M7" s="38"/>
      <c r="N7" s="39" t="s">
        <v>113</v>
      </c>
      <c r="O7" s="39">
        <v>59.78</v>
      </c>
      <c r="P7" s="39">
        <v>24.97</v>
      </c>
      <c r="Q7" s="39">
        <v>100</v>
      </c>
      <c r="R7" s="39">
        <v>4485</v>
      </c>
      <c r="S7" s="39">
        <v>11855</v>
      </c>
      <c r="T7" s="39">
        <v>202.23</v>
      </c>
      <c r="U7" s="39">
        <v>58.62</v>
      </c>
      <c r="V7" s="39">
        <v>2927</v>
      </c>
      <c r="W7" s="39">
        <v>1.71</v>
      </c>
      <c r="X7" s="39">
        <v>1711.7</v>
      </c>
      <c r="Y7" s="39">
        <v>113.98</v>
      </c>
      <c r="Z7" s="39">
        <v>112.71</v>
      </c>
      <c r="AA7" s="39">
        <v>108.85</v>
      </c>
      <c r="AB7" s="39">
        <v>113.03</v>
      </c>
      <c r="AC7" s="39">
        <v>117.4</v>
      </c>
      <c r="AD7" s="39">
        <v>92.74</v>
      </c>
      <c r="AE7" s="39">
        <v>93.62</v>
      </c>
      <c r="AF7" s="39">
        <v>97.53</v>
      </c>
      <c r="AG7" s="39">
        <v>99.64</v>
      </c>
      <c r="AH7" s="39">
        <v>99.66</v>
      </c>
      <c r="AI7" s="39">
        <v>99.11</v>
      </c>
      <c r="AJ7" s="39">
        <v>439.61</v>
      </c>
      <c r="AK7" s="39">
        <v>393.82</v>
      </c>
      <c r="AL7" s="39">
        <v>229.73</v>
      </c>
      <c r="AM7" s="39">
        <v>368.23</v>
      </c>
      <c r="AN7" s="39">
        <v>327.35000000000002</v>
      </c>
      <c r="AO7" s="39">
        <v>243.13</v>
      </c>
      <c r="AP7" s="39">
        <v>280.08</v>
      </c>
      <c r="AQ7" s="39">
        <v>223.09</v>
      </c>
      <c r="AR7" s="39">
        <v>214.61</v>
      </c>
      <c r="AS7" s="39">
        <v>225.39</v>
      </c>
      <c r="AT7" s="39">
        <v>206.58</v>
      </c>
      <c r="AU7" s="39">
        <v>1783.16</v>
      </c>
      <c r="AV7" s="39">
        <v>1634.87</v>
      </c>
      <c r="AW7" s="39">
        <v>108.16</v>
      </c>
      <c r="AX7" s="39">
        <v>96.97</v>
      </c>
      <c r="AY7" s="39">
        <v>89.75</v>
      </c>
      <c r="AZ7" s="39">
        <v>162.52000000000001</v>
      </c>
      <c r="BA7" s="39">
        <v>124.2</v>
      </c>
      <c r="BB7" s="39">
        <v>33.03</v>
      </c>
      <c r="BC7" s="39">
        <v>29.45</v>
      </c>
      <c r="BD7" s="39">
        <v>31.84</v>
      </c>
      <c r="BE7" s="39">
        <v>34.54</v>
      </c>
      <c r="BF7" s="39">
        <v>460.5</v>
      </c>
      <c r="BG7" s="39">
        <v>384.9</v>
      </c>
      <c r="BH7" s="39">
        <v>456.18</v>
      </c>
      <c r="BI7" s="39">
        <v>65.33</v>
      </c>
      <c r="BJ7" s="39">
        <v>417.2</v>
      </c>
      <c r="BK7" s="39">
        <v>1197.82</v>
      </c>
      <c r="BL7" s="39">
        <v>1126.77</v>
      </c>
      <c r="BM7" s="39">
        <v>1044.8</v>
      </c>
      <c r="BN7" s="39">
        <v>1081.8</v>
      </c>
      <c r="BO7" s="39">
        <v>974.93</v>
      </c>
      <c r="BP7" s="39">
        <v>914.53</v>
      </c>
      <c r="BQ7" s="39">
        <v>129.35</v>
      </c>
      <c r="BR7" s="39">
        <v>121.5</v>
      </c>
      <c r="BS7" s="39">
        <v>86.17</v>
      </c>
      <c r="BT7" s="39">
        <v>141.61000000000001</v>
      </c>
      <c r="BU7" s="39">
        <v>159.94</v>
      </c>
      <c r="BV7" s="39">
        <v>51.03</v>
      </c>
      <c r="BW7" s="39">
        <v>50.9</v>
      </c>
      <c r="BX7" s="39">
        <v>50.82</v>
      </c>
      <c r="BY7" s="39">
        <v>52.19</v>
      </c>
      <c r="BZ7" s="39">
        <v>55.32</v>
      </c>
      <c r="CA7" s="39">
        <v>55.73</v>
      </c>
      <c r="CB7" s="39">
        <v>103.58</v>
      </c>
      <c r="CC7" s="39">
        <v>111.67</v>
      </c>
      <c r="CD7" s="39">
        <v>148.63999999999999</v>
      </c>
      <c r="CE7" s="39">
        <v>78.849999999999994</v>
      </c>
      <c r="CF7" s="39">
        <v>83.95</v>
      </c>
      <c r="CG7" s="39">
        <v>289.60000000000002</v>
      </c>
      <c r="CH7" s="39">
        <v>293.27</v>
      </c>
      <c r="CI7" s="39">
        <v>300.52</v>
      </c>
      <c r="CJ7" s="39">
        <v>296.14</v>
      </c>
      <c r="CK7" s="39">
        <v>283.17</v>
      </c>
      <c r="CL7" s="39">
        <v>276.77999999999997</v>
      </c>
      <c r="CM7" s="39">
        <v>60.28</v>
      </c>
      <c r="CN7" s="39">
        <v>55.91</v>
      </c>
      <c r="CO7" s="39">
        <v>57.37</v>
      </c>
      <c r="CP7" s="39">
        <v>64.66</v>
      </c>
      <c r="CQ7" s="39">
        <v>64.66</v>
      </c>
      <c r="CR7" s="39">
        <v>54.74</v>
      </c>
      <c r="CS7" s="39">
        <v>53.78</v>
      </c>
      <c r="CT7" s="39">
        <v>53.24</v>
      </c>
      <c r="CU7" s="39">
        <v>52.31</v>
      </c>
      <c r="CV7" s="39">
        <v>60.65</v>
      </c>
      <c r="CW7" s="39">
        <v>59.15</v>
      </c>
      <c r="CX7" s="39">
        <v>98.78</v>
      </c>
      <c r="CY7" s="39">
        <v>98.76</v>
      </c>
      <c r="CZ7" s="39">
        <v>98.78</v>
      </c>
      <c r="DA7" s="39">
        <v>99.04</v>
      </c>
      <c r="DB7" s="39">
        <v>99.04</v>
      </c>
      <c r="DC7" s="39">
        <v>83.88</v>
      </c>
      <c r="DD7" s="39">
        <v>84.06</v>
      </c>
      <c r="DE7" s="39">
        <v>84.07</v>
      </c>
      <c r="DF7" s="39">
        <v>84.32</v>
      </c>
      <c r="DG7" s="39">
        <v>84.58</v>
      </c>
      <c r="DH7" s="39">
        <v>85.01</v>
      </c>
      <c r="DI7" s="39">
        <v>14.75</v>
      </c>
      <c r="DJ7" s="39">
        <v>16.239999999999998</v>
      </c>
      <c r="DK7" s="39">
        <v>36.78</v>
      </c>
      <c r="DL7" s="39">
        <v>39.33</v>
      </c>
      <c r="DM7" s="39">
        <v>41.58</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 公平(miyamoto kouhei)</cp:lastModifiedBy>
  <dcterms:created xsi:type="dcterms:W3CDTF">2017-12-25T01:58:47Z</dcterms:created>
  <dcterms:modified xsi:type="dcterms:W3CDTF">2018-02-15T00:06:39Z</dcterms:modified>
  <cp:category/>
</cp:coreProperties>
</file>