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58\Desktop\【2月9日(金)〆切】公営企業に係る「経営比較分析表」の分析等\36 神河町（水、下2）\"/>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<sst xmlns="http://schemas.openxmlformats.org/spreadsheetml/2006/main" count="235" uniqueCount="123">
  <si>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</si>
  <si>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</si>
  <si>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</si>
  <si>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</si>
  <si>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</si>
  <si>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</si>
  <si>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</si>
  <si>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</si>
  <si>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</si>
  <si>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</si>
  <si>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</si>
  <si>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</si>
  <si>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</si>
  <si>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</si>
  <si>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</si>
  <si>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</si>
  <si>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</si>
  <si>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</si>
  <si>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</si>
  <si>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</si>
  <si>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</si>
  <si>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</si>
  <si>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</si>
  <si>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</si>
  <si>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</si>
  <si>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</si>
  <si>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</si>
  <si>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</si>
  <si>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</si>
  <si>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</si>
  <si>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</si>
  <si>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</si>
  <si>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</si>
  <si>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</si>
  <si>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</si>
  <si>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</si>
  <si>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</si>
  <si>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</si>
  <si>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</si>
  <si>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</si>
  <si>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</si>
  <si>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</si>
  <si>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</si>
  <si>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</si>
  <si>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</si>
  <si>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</si>
  <si>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</si>
  <si>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</si>
  <si>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</si>
  <si>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</si>
  <si>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</si>
  <si>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</si>
  <si>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</si>
  <si>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</si>
  <si>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</si>
  <si>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</si>
  <si>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</si>
  <si>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</si>
  <si>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</si>
  <si>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</si>
  <si>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</si>
  <si>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</si>
  <si>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</si>
  <si>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</si>
  <si>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</si>
  <si>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</si>
  <si>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</si>
  <si>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</si>
  <si>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</si>
  <si>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</si>
  <si>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</si>
  <si>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</si>
  <si>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</si>
  <si>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</si>
  <si>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</si>
  <si>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</si>
  <si>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</si>
  <si>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</si>
  <si>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</si>
  <si>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</si>
  <si>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</si>
  <si>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</si>
  <si>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</si>
  <si>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</si>
  <si>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</si>
  <si>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</si>
  <si>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</si>
  <si>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</si>
  <si>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</si>
  <si>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</si>
  <si>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</si>
  <si>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</si>
  <si>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</si>
  <si>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</si>
  <si>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</si>
  <si>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</si>
  <si>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</si>
  <si>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</si>
  <si>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</si>
  <si>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</si>
  <si>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</si>
  <si>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</si>
  <si>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</si>
  <si>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</si>
  <si>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</si>
  <si>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</si>
  <si>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</si>
  <si>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</si>
  <si>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神河町</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</si>
  <si>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</si>
  <si>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</si>
  <si>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</si>
  <si>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</si>
  <si>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</si>
  <si>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</si>
  <si>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</si>
  <si>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</si>
  <si>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</si>
  <si>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</si>
  <si>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経常収支比率は平成２４年度から５年連続黒字を維持している。しかし、一般会計からの繰出金に依存した運営であり、使用料収入は減少傾向にある。  使用料は従量制でなく人頭制を採用しており、水道料金とともに県内でも高額なので値上げは難しい状況にあるが、従量制への移行と併せて検討していく必要がある。
　累積欠損金比率は２６年度において一般会計からの繰入金の一部を営業収益に計上していたため減少したようになっているが、今なお多額の欠損金が残っている。また、流動比率が平均値を下回っており、今後資本費平準化債の償還額が増えてくるので、引き続き経営健全化に努めていく。</t>
    <phoneticPr fontId="4"/>
  </si>
  <si>
    <t>管渠では管路には特に問題はないが、マンホールポンプ、中継ポンプの機械装置修繕が多くなっている。
処理場においてもポンプやモーターなどの機械装置修繕が多くなっており、平成２９年度から３３年度にかけて長寿命化修繕工事を実施していく。</t>
    <rPh sb="82" eb="84">
      <t>ヘイセイ</t>
    </rPh>
    <rPh sb="86" eb="88">
      <t>ネンド</t>
    </rPh>
    <phoneticPr fontId="4"/>
  </si>
  <si>
    <t>非設置</t>
    <rPh sb="0" eb="1">
      <t>ヒ</t>
    </rPh>
    <rPh sb="1" eb="3">
      <t>セッチ</t>
    </rPh>
    <phoneticPr fontId="4"/>
  </si>
  <si>
    <t>　平成２７年度から２８年度にかけて特環公共下水施設の長寿命化計画を策定しており、２９年度から３３年度にかけて実施設計及び工事を実施していく。
　統廃合についても平成２７年度から２８年度にかけて計画を策定しており、２９年度から実施設計及び工事を実施していく。
　給水収益の減少や施設の老朽化に伴う修繕費の増大など厳しい経営が見込まれるが、維持管理費の削減などさらなる経営改善に努めていく。</t>
    <rPh sb="11" eb="13">
      <t>ネンド</t>
    </rPh>
    <rPh sb="42" eb="44">
      <t>ネンド</t>
    </rPh>
    <rPh sb="48" eb="50">
      <t>ネンド</t>
    </rPh>
    <rPh sb="54" eb="56">
      <t>ジッシ</t>
    </rPh>
    <rPh sb="56" eb="58">
      <t>セッケイ</t>
    </rPh>
    <rPh sb="58" eb="59">
      <t>オヨ</t>
    </rPh>
    <rPh sb="72" eb="75">
      <t>トウハイゴウ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</si>
</sst>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8338880"/>
        <c:axId val="41833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418338880"/>
        <c:axId val="418337312"/>
      </c:lineChart>
      <c:dateAx>
        <c:axId val="418338880"/>
        <c:scaling>
          <c:orientation val="minMax"/>
        </c:scaling>
        <c:delete val="1"/>
        <c:axPos val="b"/>
        <c:numFmt formatCode="ge" sourceLinked="1"/>
        <c:majorTickMark val="none"/>
        <c:minorTickMark val="none"/>
        <c:tickLblPos val="none"/>
        <c:crossAx val="418337312"/>
        <c:crosses val="autoZero"/>
        <c:auto val="1"/>
        <c:lblOffset val="100"/>
        <c:baseTimeUnit val="years"/>
      </c:dateAx>
      <c:valAx>
        <c:axId val="41833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3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59.08</c:v>
                </c:pt>
                <c:pt idx="1">
                  <c:v>59.08</c:v>
                </c:pt>
                <c:pt idx="2">
                  <c:v>56.95</c:v>
                </c:pt>
                <c:pt idx="3">
                  <c:v>58.79</c:v>
                </c:pt>
                <c:pt idx="4">
                  <c:v>56.43</c:v>
                </c:pt>
              </c:numCache>
            </c:numRef>
          </c:val>
        </c:ser>
        <c:dLbls>
          <c:showLegendKey val="0"/>
          <c:showVal val="0"/>
          <c:showCatName val="0"/>
          <c:showSerName val="0"/>
          <c:showPercent val="0"/>
          <c:showBubbleSize val="0"/>
        </c:dLbls>
        <c:gapWidth val="150"/>
        <c:axId val="427332864"/>
        <c:axId val="42732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427332864"/>
        <c:axId val="427327768"/>
      </c:lineChart>
      <c:dateAx>
        <c:axId val="427332864"/>
        <c:scaling>
          <c:orientation val="minMax"/>
        </c:scaling>
        <c:delete val="1"/>
        <c:axPos val="b"/>
        <c:numFmt formatCode="ge" sourceLinked="1"/>
        <c:majorTickMark val="none"/>
        <c:minorTickMark val="none"/>
        <c:tickLblPos val="none"/>
        <c:crossAx val="427327768"/>
        <c:crosses val="autoZero"/>
        <c:auto val="1"/>
        <c:lblOffset val="100"/>
        <c:baseTimeUnit val="years"/>
      </c:dateAx>
      <c:valAx>
        <c:axId val="42732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33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97.64</c:v>
                </c:pt>
                <c:pt idx="1">
                  <c:v>97.7</c:v>
                </c:pt>
                <c:pt idx="2">
                  <c:v>97.77</c:v>
                </c:pt>
                <c:pt idx="3">
                  <c:v>97.85</c:v>
                </c:pt>
                <c:pt idx="4">
                  <c:v>97.81</c:v>
                </c:pt>
              </c:numCache>
            </c:numRef>
          </c:val>
        </c:ser>
        <c:dLbls>
          <c:showLegendKey val="0"/>
          <c:showVal val="0"/>
          <c:showCatName val="0"/>
          <c:showSerName val="0"/>
          <c:showPercent val="0"/>
          <c:showBubbleSize val="0"/>
        </c:dLbls>
        <c:gapWidth val="150"/>
        <c:axId val="427333256"/>
        <c:axId val="42732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427333256"/>
        <c:axId val="427328552"/>
      </c:lineChart>
      <c:dateAx>
        <c:axId val="427333256"/>
        <c:scaling>
          <c:orientation val="minMax"/>
        </c:scaling>
        <c:delete val="1"/>
        <c:axPos val="b"/>
        <c:numFmt formatCode="ge" sourceLinked="1"/>
        <c:majorTickMark val="none"/>
        <c:minorTickMark val="none"/>
        <c:tickLblPos val="none"/>
        <c:crossAx val="427328552"/>
        <c:crosses val="autoZero"/>
        <c:auto val="1"/>
        <c:lblOffset val="100"/>
        <c:baseTimeUnit val="years"/>
      </c:dateAx>
      <c:valAx>
        <c:axId val="42732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33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107.32</c:v>
                </c:pt>
                <c:pt idx="1">
                  <c:v>103.93</c:v>
                </c:pt>
                <c:pt idx="2">
                  <c:v>104.36</c:v>
                </c:pt>
                <c:pt idx="3">
                  <c:v>109.49</c:v>
                </c:pt>
                <c:pt idx="4">
                  <c:v>111.25</c:v>
                </c:pt>
              </c:numCache>
            </c:numRef>
          </c:val>
        </c:ser>
        <c:dLbls>
          <c:showLegendKey val="0"/>
          <c:showVal val="0"/>
          <c:showCatName val="0"/>
          <c:showSerName val="0"/>
          <c:showPercent val="0"/>
          <c:showBubbleSize val="0"/>
        </c:dLbls>
        <c:gapWidth val="150"/>
        <c:axId val="418339664"/>
        <c:axId val="42054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418339664"/>
        <c:axId val="420540896"/>
      </c:lineChart>
      <c:dateAx>
        <c:axId val="418339664"/>
        <c:scaling>
          <c:orientation val="minMax"/>
        </c:scaling>
        <c:delete val="1"/>
        <c:axPos val="b"/>
        <c:numFmt formatCode="ge" sourceLinked="1"/>
        <c:majorTickMark val="none"/>
        <c:minorTickMark val="none"/>
        <c:tickLblPos val="none"/>
        <c:crossAx val="420540896"/>
        <c:crosses val="autoZero"/>
        <c:auto val="1"/>
        <c:lblOffset val="100"/>
        <c:baseTimeUnit val="years"/>
      </c:dateAx>
      <c:valAx>
        <c:axId val="42054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33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15.03</c:v>
                </c:pt>
                <c:pt idx="1">
                  <c:v>16.7</c:v>
                </c:pt>
                <c:pt idx="2">
                  <c:v>29.94</c:v>
                </c:pt>
                <c:pt idx="3">
                  <c:v>32.53</c:v>
                </c:pt>
                <c:pt idx="4">
                  <c:v>35.049999999999997</c:v>
                </c:pt>
              </c:numCache>
            </c:numRef>
          </c:val>
        </c:ser>
        <c:dLbls>
          <c:showLegendKey val="0"/>
          <c:showVal val="0"/>
          <c:showCatName val="0"/>
          <c:showSerName val="0"/>
          <c:showPercent val="0"/>
          <c:showBubbleSize val="0"/>
        </c:dLbls>
        <c:gapWidth val="150"/>
        <c:axId val="420546384"/>
        <c:axId val="42054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420546384"/>
        <c:axId val="420542856"/>
      </c:lineChart>
      <c:dateAx>
        <c:axId val="420546384"/>
        <c:scaling>
          <c:orientation val="minMax"/>
        </c:scaling>
        <c:delete val="1"/>
        <c:axPos val="b"/>
        <c:numFmt formatCode="ge" sourceLinked="1"/>
        <c:majorTickMark val="none"/>
        <c:minorTickMark val="none"/>
        <c:tickLblPos val="none"/>
        <c:crossAx val="420542856"/>
        <c:crosses val="autoZero"/>
        <c:auto val="1"/>
        <c:lblOffset val="100"/>
        <c:baseTimeUnit val="years"/>
      </c:dateAx>
      <c:valAx>
        <c:axId val="42054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54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1728728"/>
        <c:axId val="41172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411728728"/>
        <c:axId val="411726376"/>
      </c:lineChart>
      <c:dateAx>
        <c:axId val="411728728"/>
        <c:scaling>
          <c:orientation val="minMax"/>
        </c:scaling>
        <c:delete val="1"/>
        <c:axPos val="b"/>
        <c:numFmt formatCode="ge" sourceLinked="1"/>
        <c:majorTickMark val="none"/>
        <c:minorTickMark val="none"/>
        <c:tickLblPos val="none"/>
        <c:crossAx val="411726376"/>
        <c:crosses val="autoZero"/>
        <c:auto val="1"/>
        <c:lblOffset val="100"/>
        <c:baseTimeUnit val="years"/>
      </c:dateAx>
      <c:valAx>
        <c:axId val="41172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7287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954.03</c:v>
                </c:pt>
                <c:pt idx="1">
                  <c:v>952.84</c:v>
                </c:pt>
                <c:pt idx="2">
                  <c:v>384.98</c:v>
                </c:pt>
                <c:pt idx="3">
                  <c:v>963.61</c:v>
                </c:pt>
                <c:pt idx="4">
                  <c:v>931.23</c:v>
                </c:pt>
              </c:numCache>
            </c:numRef>
          </c:val>
        </c:ser>
        <c:dLbls>
          <c:showLegendKey val="0"/>
          <c:showVal val="0"/>
          <c:showCatName val="0"/>
          <c:showSerName val="0"/>
          <c:showPercent val="0"/>
          <c:showBubbleSize val="0"/>
        </c:dLbls>
        <c:gapWidth val="150"/>
        <c:axId val="427332080"/>
        <c:axId val="42732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427332080"/>
        <c:axId val="427329336"/>
      </c:lineChart>
      <c:dateAx>
        <c:axId val="427332080"/>
        <c:scaling>
          <c:orientation val="minMax"/>
        </c:scaling>
        <c:delete val="1"/>
        <c:axPos val="b"/>
        <c:numFmt formatCode="ge" sourceLinked="1"/>
        <c:majorTickMark val="none"/>
        <c:minorTickMark val="none"/>
        <c:tickLblPos val="none"/>
        <c:crossAx val="427329336"/>
        <c:crosses val="autoZero"/>
        <c:auto val="1"/>
        <c:lblOffset val="100"/>
        <c:baseTimeUnit val="years"/>
      </c:dateAx>
      <c:valAx>
        <c:axId val="42732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33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919.54</c:v>
                </c:pt>
                <c:pt idx="1">
                  <c:v>592.48</c:v>
                </c:pt>
                <c:pt idx="2">
                  <c:v>25.33</c:v>
                </c:pt>
                <c:pt idx="3">
                  <c:v>28.6</c:v>
                </c:pt>
                <c:pt idx="4">
                  <c:v>34.15</c:v>
                </c:pt>
              </c:numCache>
            </c:numRef>
          </c:val>
        </c:ser>
        <c:dLbls>
          <c:showLegendKey val="0"/>
          <c:showVal val="0"/>
          <c:showCatName val="0"/>
          <c:showSerName val="0"/>
          <c:showPercent val="0"/>
          <c:showBubbleSize val="0"/>
        </c:dLbls>
        <c:gapWidth val="150"/>
        <c:axId val="427333648"/>
        <c:axId val="42733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427333648"/>
        <c:axId val="427332472"/>
      </c:lineChart>
      <c:dateAx>
        <c:axId val="427333648"/>
        <c:scaling>
          <c:orientation val="minMax"/>
        </c:scaling>
        <c:delete val="1"/>
        <c:axPos val="b"/>
        <c:numFmt formatCode="ge" sourceLinked="1"/>
        <c:majorTickMark val="none"/>
        <c:minorTickMark val="none"/>
        <c:tickLblPos val="none"/>
        <c:crossAx val="427332472"/>
        <c:crosses val="autoZero"/>
        <c:auto val="1"/>
        <c:lblOffset val="100"/>
        <c:baseTimeUnit val="years"/>
      </c:dateAx>
      <c:valAx>
        <c:axId val="42733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33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1093.69</c:v>
                </c:pt>
                <c:pt idx="1">
                  <c:v>992.53</c:v>
                </c:pt>
                <c:pt idx="2">
                  <c:v>1158.5899999999999</c:v>
                </c:pt>
                <c:pt idx="3">
                  <c:v>217.17</c:v>
                </c:pt>
                <c:pt idx="4">
                  <c:v>1209.5</c:v>
                </c:pt>
              </c:numCache>
            </c:numRef>
          </c:val>
        </c:ser>
        <c:dLbls>
          <c:showLegendKey val="0"/>
          <c:showVal val="0"/>
          <c:showCatName val="0"/>
          <c:showSerName val="0"/>
          <c:showPercent val="0"/>
          <c:showBubbleSize val="0"/>
        </c:dLbls>
        <c:gapWidth val="150"/>
        <c:axId val="427334432"/>
        <c:axId val="42733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427334432"/>
        <c:axId val="427334824"/>
      </c:lineChart>
      <c:dateAx>
        <c:axId val="427334432"/>
        <c:scaling>
          <c:orientation val="minMax"/>
        </c:scaling>
        <c:delete val="1"/>
        <c:axPos val="b"/>
        <c:numFmt formatCode="ge" sourceLinked="1"/>
        <c:majorTickMark val="none"/>
        <c:minorTickMark val="none"/>
        <c:tickLblPos val="none"/>
        <c:crossAx val="427334824"/>
        <c:crosses val="autoZero"/>
        <c:auto val="1"/>
        <c:lblOffset val="100"/>
        <c:baseTimeUnit val="years"/>
      </c:dateAx>
      <c:valAx>
        <c:axId val="42733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3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117.01</c:v>
                </c:pt>
                <c:pt idx="1">
                  <c:v>89.84</c:v>
                </c:pt>
                <c:pt idx="2">
                  <c:v>83.19</c:v>
                </c:pt>
                <c:pt idx="3">
                  <c:v>114.5</c:v>
                </c:pt>
                <c:pt idx="4">
                  <c:v>118.59</c:v>
                </c:pt>
              </c:numCache>
            </c:numRef>
          </c:val>
        </c:ser>
        <c:dLbls>
          <c:showLegendKey val="0"/>
          <c:showVal val="0"/>
          <c:showCatName val="0"/>
          <c:showSerName val="0"/>
          <c:showPercent val="0"/>
          <c:showBubbleSize val="0"/>
        </c:dLbls>
        <c:gapWidth val="150"/>
        <c:axId val="427326200"/>
        <c:axId val="42732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427326200"/>
        <c:axId val="427326592"/>
      </c:lineChart>
      <c:dateAx>
        <c:axId val="427326200"/>
        <c:scaling>
          <c:orientation val="minMax"/>
        </c:scaling>
        <c:delete val="1"/>
        <c:axPos val="b"/>
        <c:numFmt formatCode="ge" sourceLinked="1"/>
        <c:majorTickMark val="none"/>
        <c:minorTickMark val="none"/>
        <c:tickLblPos val="none"/>
        <c:crossAx val="427326592"/>
        <c:crosses val="autoZero"/>
        <c:auto val="1"/>
        <c:lblOffset val="100"/>
        <c:baseTimeUnit val="years"/>
      </c:dateAx>
      <c:valAx>
        <c:axId val="4273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32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136.5</c:v>
                </c:pt>
                <c:pt idx="1">
                  <c:v>177.9</c:v>
                </c:pt>
                <c:pt idx="2">
                  <c:v>186.58</c:v>
                </c:pt>
                <c:pt idx="3">
                  <c:v>130.41</c:v>
                </c:pt>
                <c:pt idx="4">
                  <c:v>131.72</c:v>
                </c:pt>
              </c:numCache>
            </c:numRef>
          </c:val>
        </c:ser>
        <c:dLbls>
          <c:showLegendKey val="0"/>
          <c:showVal val="0"/>
          <c:showCatName val="0"/>
          <c:showSerName val="0"/>
          <c:showPercent val="0"/>
          <c:showBubbleSize val="0"/>
        </c:dLbls>
        <c:gapWidth val="150"/>
        <c:axId val="427330512"/>
        <c:axId val="42732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427330512"/>
        <c:axId val="427325808"/>
      </c:lineChart>
      <c:dateAx>
        <c:axId val="427330512"/>
        <c:scaling>
          <c:orientation val="minMax"/>
        </c:scaling>
        <c:delete val="1"/>
        <c:axPos val="b"/>
        <c:numFmt formatCode="ge" sourceLinked="1"/>
        <c:majorTickMark val="none"/>
        <c:minorTickMark val="none"/>
        <c:tickLblPos val="none"/>
        <c:crossAx val="427325808"/>
        <c:crosses val="autoZero"/>
        <c:auto val="1"/>
        <c:lblOffset val="100"/>
        <c:baseTimeUnit val="years"/>
      </c:dateAx>
      <c:valAx>
        <c:axId val="42732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33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44"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兵庫県　神河町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
        <v>121</v>
      </c>
      <c r="AE8" s="74"/>
      <c r="AF8" s="74"/>
      <c r="AG8" s="74"/>
      <c r="AH8" s="74"/>
      <c r="AI8" s="74"/>
      <c r="AJ8" s="74"/>
      <c r="AK8" s="4"/>
      <c r="AL8" s="68">
        <f>データ!S6</f>
        <v>11855</v>
      </c>
      <c r="AM8" s="68"/>
      <c r="AN8" s="68"/>
      <c r="AO8" s="68"/>
      <c r="AP8" s="68"/>
      <c r="AQ8" s="68"/>
      <c r="AR8" s="68"/>
      <c r="AS8" s="68"/>
      <c r="AT8" s="67">
        <f>データ!T6</f>
        <v>202.23</v>
      </c>
      <c r="AU8" s="67"/>
      <c r="AV8" s="67"/>
      <c r="AW8" s="67"/>
      <c r="AX8" s="67"/>
      <c r="AY8" s="67"/>
      <c r="AZ8" s="67"/>
      <c r="BA8" s="67"/>
      <c r="BB8" s="67">
        <f>データ!U6</f>
        <v>58.62</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37.67</v>
      </c>
      <c r="J10" s="67"/>
      <c r="K10" s="67"/>
      <c r="L10" s="67"/>
      <c r="M10" s="67"/>
      <c r="N10" s="67"/>
      <c r="O10" s="67"/>
      <c r="P10" s="67">
        <f>データ!P6</f>
        <v>54.16</v>
      </c>
      <c r="Q10" s="67"/>
      <c r="R10" s="67"/>
      <c r="S10" s="67"/>
      <c r="T10" s="67"/>
      <c r="U10" s="67"/>
      <c r="V10" s="67"/>
      <c r="W10" s="67">
        <f>データ!Q6</f>
        <v>100</v>
      </c>
      <c r="X10" s="67"/>
      <c r="Y10" s="67"/>
      <c r="Z10" s="67"/>
      <c r="AA10" s="67"/>
      <c r="AB10" s="67"/>
      <c r="AC10" s="67"/>
      <c r="AD10" s="68">
        <f>データ!R6</f>
        <v>4485</v>
      </c>
      <c r="AE10" s="68"/>
      <c r="AF10" s="68"/>
      <c r="AG10" s="68"/>
      <c r="AH10" s="68"/>
      <c r="AI10" s="68"/>
      <c r="AJ10" s="68"/>
      <c r="AK10" s="2"/>
      <c r="AL10" s="68">
        <f>データ!V6</f>
        <v>6348</v>
      </c>
      <c r="AM10" s="68"/>
      <c r="AN10" s="68"/>
      <c r="AO10" s="68"/>
      <c r="AP10" s="68"/>
      <c r="AQ10" s="68"/>
      <c r="AR10" s="68"/>
      <c r="AS10" s="68"/>
      <c r="AT10" s="67">
        <f>データ!W6</f>
        <v>4.49</v>
      </c>
      <c r="AU10" s="67"/>
      <c r="AV10" s="67"/>
      <c r="AW10" s="67"/>
      <c r="AX10" s="67"/>
      <c r="AY10" s="67"/>
      <c r="AZ10" s="67"/>
      <c r="BA10" s="67"/>
      <c r="BB10" s="67">
        <f>データ!X6</f>
        <v>1413.81</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284467</v>
      </c>
      <c r="D6" s="34">
        <f t="shared" si="3"/>
        <v>46</v>
      </c>
      <c r="E6" s="34">
        <f t="shared" si="3"/>
        <v>17</v>
      </c>
      <c r="F6" s="34">
        <f t="shared" si="3"/>
        <v>4</v>
      </c>
      <c r="G6" s="34">
        <f t="shared" si="3"/>
        <v>0</v>
      </c>
      <c r="H6" s="34" t="str">
        <f t="shared" si="3"/>
        <v>兵庫県　神河町</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37.67</v>
      </c>
      <c r="P6" s="35">
        <f t="shared" si="3"/>
        <v>54.16</v>
      </c>
      <c r="Q6" s="35">
        <f t="shared" si="3"/>
        <v>100</v>
      </c>
      <c r="R6" s="35">
        <f t="shared" si="3"/>
        <v>4485</v>
      </c>
      <c r="S6" s="35">
        <f t="shared" si="3"/>
        <v>11855</v>
      </c>
      <c r="T6" s="35">
        <f t="shared" si="3"/>
        <v>202.23</v>
      </c>
      <c r="U6" s="35">
        <f t="shared" si="3"/>
        <v>58.62</v>
      </c>
      <c r="V6" s="35">
        <f t="shared" si="3"/>
        <v>6348</v>
      </c>
      <c r="W6" s="35">
        <f t="shared" si="3"/>
        <v>4.49</v>
      </c>
      <c r="X6" s="35">
        <f t="shared" si="3"/>
        <v>1413.81</v>
      </c>
      <c r="Y6" s="36">
        <f>IF(Y7="",NA(),Y7)</f>
        <v>107.32</v>
      </c>
      <c r="Z6" s="36">
        <f t="shared" ref="Z6:AH6" si="4">IF(Z7="",NA(),Z7)</f>
        <v>103.93</v>
      </c>
      <c r="AA6" s="36">
        <f t="shared" si="4"/>
        <v>104.36</v>
      </c>
      <c r="AB6" s="36">
        <f t="shared" si="4"/>
        <v>109.49</v>
      </c>
      <c r="AC6" s="36">
        <f t="shared" si="4"/>
        <v>111.25</v>
      </c>
      <c r="AD6" s="36">
        <f t="shared" si="4"/>
        <v>94.73</v>
      </c>
      <c r="AE6" s="36">
        <f t="shared" si="4"/>
        <v>96.59</v>
      </c>
      <c r="AF6" s="36">
        <f t="shared" si="4"/>
        <v>101.24</v>
      </c>
      <c r="AG6" s="36">
        <f t="shared" si="4"/>
        <v>100.94</v>
      </c>
      <c r="AH6" s="36">
        <f t="shared" si="4"/>
        <v>100.85</v>
      </c>
      <c r="AI6" s="35" t="str">
        <f>IF(AI7="","",IF(AI7="-","【-】","【"&amp;SUBSTITUTE(TEXT(AI7,"#,##0.00"),"-","△")&amp;"】"))</f>
        <v>【100.66】</v>
      </c>
      <c r="AJ6" s="36">
        <f>IF(AJ7="",NA(),AJ7)</f>
        <v>954.03</v>
      </c>
      <c r="AK6" s="36">
        <f t="shared" ref="AK6:AS6" si="5">IF(AK7="",NA(),AK7)</f>
        <v>952.84</v>
      </c>
      <c r="AL6" s="36">
        <f t="shared" si="5"/>
        <v>384.98</v>
      </c>
      <c r="AM6" s="36">
        <f t="shared" si="5"/>
        <v>963.61</v>
      </c>
      <c r="AN6" s="36">
        <f t="shared" si="5"/>
        <v>931.23</v>
      </c>
      <c r="AO6" s="36">
        <f t="shared" si="5"/>
        <v>236.15</v>
      </c>
      <c r="AP6" s="36">
        <f t="shared" si="5"/>
        <v>232.81</v>
      </c>
      <c r="AQ6" s="36">
        <f t="shared" si="5"/>
        <v>184.13</v>
      </c>
      <c r="AR6" s="36">
        <f t="shared" si="5"/>
        <v>101.85</v>
      </c>
      <c r="AS6" s="36">
        <f t="shared" si="5"/>
        <v>110.77</v>
      </c>
      <c r="AT6" s="35" t="str">
        <f>IF(AT7="","",IF(AT7="-","【-】","【"&amp;SUBSTITUTE(TEXT(AT7,"#,##0.00"),"-","△")&amp;"】"))</f>
        <v>【105.22】</v>
      </c>
      <c r="AU6" s="36">
        <f>IF(AU7="",NA(),AU7)</f>
        <v>919.54</v>
      </c>
      <c r="AV6" s="36">
        <f t="shared" ref="AV6:BD6" si="6">IF(AV7="",NA(),AV7)</f>
        <v>592.48</v>
      </c>
      <c r="AW6" s="36">
        <f t="shared" si="6"/>
        <v>25.33</v>
      </c>
      <c r="AX6" s="36">
        <f t="shared" si="6"/>
        <v>28.6</v>
      </c>
      <c r="AY6" s="36">
        <f t="shared" si="6"/>
        <v>34.15</v>
      </c>
      <c r="AZ6" s="36">
        <f t="shared" si="6"/>
        <v>243.58</v>
      </c>
      <c r="BA6" s="36">
        <f t="shared" si="6"/>
        <v>290.19</v>
      </c>
      <c r="BB6" s="36">
        <f t="shared" si="6"/>
        <v>63.22</v>
      </c>
      <c r="BC6" s="36">
        <f t="shared" si="6"/>
        <v>49.07</v>
      </c>
      <c r="BD6" s="36">
        <f t="shared" si="6"/>
        <v>46.78</v>
      </c>
      <c r="BE6" s="35" t="str">
        <f>IF(BE7="","",IF(BE7="-","【-】","【"&amp;SUBSTITUTE(TEXT(BE7,"#,##0.00"),"-","△")&amp;"】"))</f>
        <v>【54.12】</v>
      </c>
      <c r="BF6" s="36">
        <f>IF(BF7="",NA(),BF7)</f>
        <v>1093.69</v>
      </c>
      <c r="BG6" s="36">
        <f t="shared" ref="BG6:BO6" si="7">IF(BG7="",NA(),BG7)</f>
        <v>992.53</v>
      </c>
      <c r="BH6" s="36">
        <f t="shared" si="7"/>
        <v>1158.5899999999999</v>
      </c>
      <c r="BI6" s="36">
        <f t="shared" si="7"/>
        <v>217.17</v>
      </c>
      <c r="BJ6" s="36">
        <f t="shared" si="7"/>
        <v>1209.5</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117.01</v>
      </c>
      <c r="BR6" s="36">
        <f t="shared" ref="BR6:BZ6" si="8">IF(BR7="",NA(),BR7)</f>
        <v>89.84</v>
      </c>
      <c r="BS6" s="36">
        <f t="shared" si="8"/>
        <v>83.19</v>
      </c>
      <c r="BT6" s="36">
        <f t="shared" si="8"/>
        <v>114.5</v>
      </c>
      <c r="BU6" s="36">
        <f t="shared" si="8"/>
        <v>118.59</v>
      </c>
      <c r="BV6" s="36">
        <f t="shared" si="8"/>
        <v>62.83</v>
      </c>
      <c r="BW6" s="36">
        <f t="shared" si="8"/>
        <v>64.63</v>
      </c>
      <c r="BX6" s="36">
        <f t="shared" si="8"/>
        <v>66.56</v>
      </c>
      <c r="BY6" s="36">
        <f t="shared" si="8"/>
        <v>66.22</v>
      </c>
      <c r="BZ6" s="36">
        <f t="shared" si="8"/>
        <v>69.87</v>
      </c>
      <c r="CA6" s="35" t="str">
        <f>IF(CA7="","",IF(CA7="-","【-】","【"&amp;SUBSTITUTE(TEXT(CA7,"#,##0.00"),"-","△")&amp;"】"))</f>
        <v>【69.80】</v>
      </c>
      <c r="CB6" s="36">
        <f>IF(CB7="",NA(),CB7)</f>
        <v>136.5</v>
      </c>
      <c r="CC6" s="36">
        <f t="shared" ref="CC6:CK6" si="9">IF(CC7="",NA(),CC7)</f>
        <v>177.9</v>
      </c>
      <c r="CD6" s="36">
        <f t="shared" si="9"/>
        <v>186.58</v>
      </c>
      <c r="CE6" s="36">
        <f t="shared" si="9"/>
        <v>130.41</v>
      </c>
      <c r="CF6" s="36">
        <f t="shared" si="9"/>
        <v>131.72</v>
      </c>
      <c r="CG6" s="36">
        <f t="shared" si="9"/>
        <v>250.43</v>
      </c>
      <c r="CH6" s="36">
        <f t="shared" si="9"/>
        <v>245.75</v>
      </c>
      <c r="CI6" s="36">
        <f t="shared" si="9"/>
        <v>244.29</v>
      </c>
      <c r="CJ6" s="36">
        <f t="shared" si="9"/>
        <v>246.72</v>
      </c>
      <c r="CK6" s="36">
        <f t="shared" si="9"/>
        <v>234.96</v>
      </c>
      <c r="CL6" s="35" t="str">
        <f>IF(CL7="","",IF(CL7="-","【-】","【"&amp;SUBSTITUTE(TEXT(CL7,"#,##0.00"),"-","△")&amp;"】"))</f>
        <v>【232.54】</v>
      </c>
      <c r="CM6" s="36">
        <f>IF(CM7="",NA(),CM7)</f>
        <v>59.08</v>
      </c>
      <c r="CN6" s="36">
        <f t="shared" ref="CN6:CV6" si="10">IF(CN7="",NA(),CN7)</f>
        <v>59.08</v>
      </c>
      <c r="CO6" s="36">
        <f t="shared" si="10"/>
        <v>56.95</v>
      </c>
      <c r="CP6" s="36">
        <f t="shared" si="10"/>
        <v>58.79</v>
      </c>
      <c r="CQ6" s="36">
        <f t="shared" si="10"/>
        <v>56.43</v>
      </c>
      <c r="CR6" s="36">
        <f t="shared" si="10"/>
        <v>42.31</v>
      </c>
      <c r="CS6" s="36">
        <f t="shared" si="10"/>
        <v>43.65</v>
      </c>
      <c r="CT6" s="36">
        <f t="shared" si="10"/>
        <v>43.58</v>
      </c>
      <c r="CU6" s="36">
        <f t="shared" si="10"/>
        <v>41.35</v>
      </c>
      <c r="CV6" s="36">
        <f t="shared" si="10"/>
        <v>42.9</v>
      </c>
      <c r="CW6" s="35" t="str">
        <f>IF(CW7="","",IF(CW7="-","【-】","【"&amp;SUBSTITUTE(TEXT(CW7,"#,##0.00"),"-","△")&amp;"】"))</f>
        <v>【42.17】</v>
      </c>
      <c r="CX6" s="36">
        <f>IF(CX7="",NA(),CX7)</f>
        <v>97.64</v>
      </c>
      <c r="CY6" s="36">
        <f t="shared" ref="CY6:DG6" si="11">IF(CY7="",NA(),CY7)</f>
        <v>97.7</v>
      </c>
      <c r="CZ6" s="36">
        <f t="shared" si="11"/>
        <v>97.77</v>
      </c>
      <c r="DA6" s="36">
        <f t="shared" si="11"/>
        <v>97.85</v>
      </c>
      <c r="DB6" s="36">
        <f t="shared" si="11"/>
        <v>97.81</v>
      </c>
      <c r="DC6" s="36">
        <f t="shared" si="11"/>
        <v>81.3</v>
      </c>
      <c r="DD6" s="36">
        <f t="shared" si="11"/>
        <v>82.2</v>
      </c>
      <c r="DE6" s="36">
        <f t="shared" si="11"/>
        <v>82.35</v>
      </c>
      <c r="DF6" s="36">
        <f t="shared" si="11"/>
        <v>82.9</v>
      </c>
      <c r="DG6" s="36">
        <f t="shared" si="11"/>
        <v>83.5</v>
      </c>
      <c r="DH6" s="35" t="str">
        <f>IF(DH7="","",IF(DH7="-","【-】","【"&amp;SUBSTITUTE(TEXT(DH7,"#,##0.00"),"-","△")&amp;"】"))</f>
        <v>【82.30】</v>
      </c>
      <c r="DI6" s="36">
        <f>IF(DI7="",NA(),DI7)</f>
        <v>15.03</v>
      </c>
      <c r="DJ6" s="36">
        <f t="shared" ref="DJ6:DR6" si="12">IF(DJ7="",NA(),DJ7)</f>
        <v>16.7</v>
      </c>
      <c r="DK6" s="36">
        <f t="shared" si="12"/>
        <v>29.94</v>
      </c>
      <c r="DL6" s="36">
        <f t="shared" si="12"/>
        <v>32.53</v>
      </c>
      <c r="DM6" s="36">
        <f t="shared" si="12"/>
        <v>35.049999999999997</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284467</v>
      </c>
      <c r="D7" s="38">
        <v>46</v>
      </c>
      <c r="E7" s="38">
        <v>17</v>
      </c>
      <c r="F7" s="38">
        <v>4</v>
      </c>
      <c r="G7" s="38">
        <v>0</v>
      </c>
      <c r="H7" s="38" t="s">
        <v>108</v>
      </c>
      <c r="I7" s="38" t="s">
        <v>109</v>
      </c>
      <c r="J7" s="38" t="s">
        <v>110</v>
      </c>
      <c r="K7" s="38" t="s">
        <v>111</v>
      </c>
      <c r="L7" s="38" t="s">
        <v>112</v>
      </c>
      <c r="M7" s="38"/>
      <c r="N7" s="39" t="s">
        <v>113</v>
      </c>
      <c r="O7" s="39">
        <v>37.67</v>
      </c>
      <c r="P7" s="39">
        <v>54.16</v>
      </c>
      <c r="Q7" s="39">
        <v>100</v>
      </c>
      <c r="R7" s="39">
        <v>4485</v>
      </c>
      <c r="S7" s="39">
        <v>11855</v>
      </c>
      <c r="T7" s="39">
        <v>202.23</v>
      </c>
      <c r="U7" s="39">
        <v>58.62</v>
      </c>
      <c r="V7" s="39">
        <v>6348</v>
      </c>
      <c r="W7" s="39">
        <v>4.49</v>
      </c>
      <c r="X7" s="39">
        <v>1413.81</v>
      </c>
      <c r="Y7" s="39">
        <v>107.32</v>
      </c>
      <c r="Z7" s="39">
        <v>103.93</v>
      </c>
      <c r="AA7" s="39">
        <v>104.36</v>
      </c>
      <c r="AB7" s="39">
        <v>109.49</v>
      </c>
      <c r="AC7" s="39">
        <v>111.25</v>
      </c>
      <c r="AD7" s="39">
        <v>94.73</v>
      </c>
      <c r="AE7" s="39">
        <v>96.59</v>
      </c>
      <c r="AF7" s="39">
        <v>101.24</v>
      </c>
      <c r="AG7" s="39">
        <v>100.94</v>
      </c>
      <c r="AH7" s="39">
        <v>100.85</v>
      </c>
      <c r="AI7" s="39">
        <v>100.66</v>
      </c>
      <c r="AJ7" s="39">
        <v>954.03</v>
      </c>
      <c r="AK7" s="39">
        <v>952.84</v>
      </c>
      <c r="AL7" s="39">
        <v>384.98</v>
      </c>
      <c r="AM7" s="39">
        <v>963.61</v>
      </c>
      <c r="AN7" s="39">
        <v>931.23</v>
      </c>
      <c r="AO7" s="39">
        <v>236.15</v>
      </c>
      <c r="AP7" s="39">
        <v>232.81</v>
      </c>
      <c r="AQ7" s="39">
        <v>184.13</v>
      </c>
      <c r="AR7" s="39">
        <v>101.85</v>
      </c>
      <c r="AS7" s="39">
        <v>110.77</v>
      </c>
      <c r="AT7" s="39">
        <v>105.22</v>
      </c>
      <c r="AU7" s="39">
        <v>919.54</v>
      </c>
      <c r="AV7" s="39">
        <v>592.48</v>
      </c>
      <c r="AW7" s="39">
        <v>25.33</v>
      </c>
      <c r="AX7" s="39">
        <v>28.6</v>
      </c>
      <c r="AY7" s="39">
        <v>34.15</v>
      </c>
      <c r="AZ7" s="39">
        <v>243.58</v>
      </c>
      <c r="BA7" s="39">
        <v>290.19</v>
      </c>
      <c r="BB7" s="39">
        <v>63.22</v>
      </c>
      <c r="BC7" s="39">
        <v>49.07</v>
      </c>
      <c r="BD7" s="39">
        <v>46.78</v>
      </c>
      <c r="BE7" s="39">
        <v>54.12</v>
      </c>
      <c r="BF7" s="39">
        <v>1093.69</v>
      </c>
      <c r="BG7" s="39">
        <v>992.53</v>
      </c>
      <c r="BH7" s="39">
        <v>1158.5899999999999</v>
      </c>
      <c r="BI7" s="39">
        <v>217.17</v>
      </c>
      <c r="BJ7" s="39">
        <v>1209.5</v>
      </c>
      <c r="BK7" s="39">
        <v>1622.51</v>
      </c>
      <c r="BL7" s="39">
        <v>1569.13</v>
      </c>
      <c r="BM7" s="39">
        <v>1436</v>
      </c>
      <c r="BN7" s="39">
        <v>1434.89</v>
      </c>
      <c r="BO7" s="39">
        <v>1298.9100000000001</v>
      </c>
      <c r="BP7" s="39">
        <v>1348.09</v>
      </c>
      <c r="BQ7" s="39">
        <v>117.01</v>
      </c>
      <c r="BR7" s="39">
        <v>89.84</v>
      </c>
      <c r="BS7" s="39">
        <v>83.19</v>
      </c>
      <c r="BT7" s="39">
        <v>114.5</v>
      </c>
      <c r="BU7" s="39">
        <v>118.59</v>
      </c>
      <c r="BV7" s="39">
        <v>62.83</v>
      </c>
      <c r="BW7" s="39">
        <v>64.63</v>
      </c>
      <c r="BX7" s="39">
        <v>66.56</v>
      </c>
      <c r="BY7" s="39">
        <v>66.22</v>
      </c>
      <c r="BZ7" s="39">
        <v>69.87</v>
      </c>
      <c r="CA7" s="39">
        <v>69.8</v>
      </c>
      <c r="CB7" s="39">
        <v>136.5</v>
      </c>
      <c r="CC7" s="39">
        <v>177.9</v>
      </c>
      <c r="CD7" s="39">
        <v>186.58</v>
      </c>
      <c r="CE7" s="39">
        <v>130.41</v>
      </c>
      <c r="CF7" s="39">
        <v>131.72</v>
      </c>
      <c r="CG7" s="39">
        <v>250.43</v>
      </c>
      <c r="CH7" s="39">
        <v>245.75</v>
      </c>
      <c r="CI7" s="39">
        <v>244.29</v>
      </c>
      <c r="CJ7" s="39">
        <v>246.72</v>
      </c>
      <c r="CK7" s="39">
        <v>234.96</v>
      </c>
      <c r="CL7" s="39">
        <v>232.54</v>
      </c>
      <c r="CM7" s="39">
        <v>59.08</v>
      </c>
      <c r="CN7" s="39">
        <v>59.08</v>
      </c>
      <c r="CO7" s="39">
        <v>56.95</v>
      </c>
      <c r="CP7" s="39">
        <v>58.79</v>
      </c>
      <c r="CQ7" s="39">
        <v>56.43</v>
      </c>
      <c r="CR7" s="39">
        <v>42.31</v>
      </c>
      <c r="CS7" s="39">
        <v>43.65</v>
      </c>
      <c r="CT7" s="39">
        <v>43.58</v>
      </c>
      <c r="CU7" s="39">
        <v>41.35</v>
      </c>
      <c r="CV7" s="39">
        <v>42.9</v>
      </c>
      <c r="CW7" s="39">
        <v>42.17</v>
      </c>
      <c r="CX7" s="39">
        <v>97.64</v>
      </c>
      <c r="CY7" s="39">
        <v>97.7</v>
      </c>
      <c r="CZ7" s="39">
        <v>97.77</v>
      </c>
      <c r="DA7" s="39">
        <v>97.85</v>
      </c>
      <c r="DB7" s="39">
        <v>97.81</v>
      </c>
      <c r="DC7" s="39">
        <v>81.3</v>
      </c>
      <c r="DD7" s="39">
        <v>82.2</v>
      </c>
      <c r="DE7" s="39">
        <v>82.35</v>
      </c>
      <c r="DF7" s="39">
        <v>82.9</v>
      </c>
      <c r="DG7" s="39">
        <v>83.5</v>
      </c>
      <c r="DH7" s="39">
        <v>82.3</v>
      </c>
      <c r="DI7" s="39">
        <v>15.03</v>
      </c>
      <c r="DJ7" s="39">
        <v>16.7</v>
      </c>
      <c r="DK7" s="39">
        <v>29.94</v>
      </c>
      <c r="DL7" s="39">
        <v>32.53</v>
      </c>
      <c r="DM7" s="39">
        <v>35.049999999999997</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宮本 公平(miyamoto kouhei)</cp:lastModifiedBy>
  <cp:lastPrinted>2018-02-10T02:12:49Z</cp:lastPrinted>
  <dcterms:created xsi:type="dcterms:W3CDTF">2017-12-25T01:56:36Z</dcterms:created>
  <dcterms:modified xsi:type="dcterms:W3CDTF">2018-02-15T00:08:16Z</dcterms:modified>
  <cp:category/>
</cp:coreProperties>
</file>