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53上下水道課\03総務・営業\経営分析（県通知等）\H28\"/>
    </mc:Choice>
  </mc:AlternateContent>
  <workbookProtection workbookPassword="B319" lockStructure="1"/>
  <bookViews>
    <workbookView xWindow="0" yWindow="0" windowWidth="21570" windowHeight="1029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<sst xmlns="http://schemas.openxmlformats.org/spreadsheetml/2006/main" count="240" uniqueCount="123">
  <si>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</si>
  <si>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</si>
  <si>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</si>
  <si>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</si>
  <si>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</si>
  <si>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</si>
  <si>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</si>
  <si>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</si>
  <si>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</si>
  <si>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</si>
  <si>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</si>
  <si>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</si>
  <si>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</si>
  <si>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</si>
  <si>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</si>
  <si>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</si>
  <si>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</si>
  <si>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</si>
  <si>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</si>
  <si>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</si>
  <si>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</si>
  <si>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</si>
  <si>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</si>
  <si>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</si>
  <si>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</si>
  <si>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</si>
  <si>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</si>
  <si>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</si>
  <si>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</si>
  <si>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</si>
  <si>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</si>
  <si>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</si>
  <si>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</si>
  <si>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</si>
  <si>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</si>
  <si>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</si>
  <si>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</si>
  <si>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</si>
  <si>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</si>
  <si>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</si>
  <si>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</si>
  <si>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</si>
  <si>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</si>
  <si>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</si>
  <si>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</si>
  <si>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</si>
  <si>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</si>
  <si>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</si>
  <si>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</si>
  <si>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</si>
  <si>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</si>
  <si>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</si>
  <si>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</si>
  <si>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</si>
  <si>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</si>
  <si>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</si>
  <si>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</si>
  <si>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</si>
  <si>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</si>
  <si>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</si>
  <si>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</si>
  <si>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</si>
  <si>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</si>
  <si>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</si>
  <si>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</si>
  <si>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</si>
  <si>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</si>
  <si>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</si>
  <si>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</si>
  <si>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</si>
  <si>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</si>
  <si>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</si>
  <si>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</si>
  <si>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</si>
  <si>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</si>
  <si>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</si>
  <si>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</si>
  <si>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</si>
  <si>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</si>
  <si>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</si>
  <si>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</si>
  <si>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</si>
  <si>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</si>
  <si>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</si>
  <si>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</si>
  <si>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</si>
  <si>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</si>
  <si>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</si>
  <si>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</si>
  <si>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</si>
  <si>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</si>
  <si>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</si>
  <si>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</si>
  <si>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</si>
  <si>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</si>
  <si>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</si>
  <si>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</si>
  <si>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</si>
  <si>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</si>
  <si>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</si>
  <si>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</si>
  <si>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</si>
  <si>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</si>
  <si>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</si>
  <si>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</si>
  <si>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</si>
  <si>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</si>
  <si>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</si>
  <si>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猪名川町</t>
  </si>
  <si>
    <t>法適用</t>
  </si>
  <si>
    <t>下水道事業</t>
  </si>
  <si>
    <t>公共下水道</t>
  </si>
  <si>
    <t>Cb1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</si>
  <si>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</si>
  <si>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</si>
  <si>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</si>
  <si>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</si>
  <si>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</si>
  <si>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</si>
  <si>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28年度までに法定耐用年数を迎えた管渠等はありませんが、近年中に徐々に増加していく見込みとなっているので、管渠等更新を実施するには、多額の財源の確保が必要となるので、特定の年度だけに負担がからないよう、財源については慎重に確保する事とともに必要性の高いものから優先的に更新等が実施できるよう計画的かつ効率的に更新に取り組む必要があります。</t>
    <rPh sb="85" eb="87">
      <t>トクテイ</t>
    </rPh>
    <rPh sb="88" eb="90">
      <t>ネンド</t>
    </rPh>
    <rPh sb="93" eb="95">
      <t>フタン</t>
    </rPh>
    <rPh sb="103" eb="105">
      <t>ザイゲン</t>
    </rPh>
    <rPh sb="110" eb="112">
      <t>シンチョウ</t>
    </rPh>
    <rPh sb="113" eb="115">
      <t>カクホ</t>
    </rPh>
    <rPh sb="117" eb="118">
      <t>コト</t>
    </rPh>
    <phoneticPr fontId="4"/>
  </si>
  <si>
    <t>（本町にでは、公共下水道事業と特定環境保全公共下水道事業を実施しておりますが、会計処理は統一で行っております。企業債は事業別に借入をしていますが、他の収益費用については、各地区の汚水処理量で按分を行っており、平成28年度の按分率は公共78%、特環22%となります。よって企業債が関わる指標以外については下水道事業を総合的に見た分析となります）
・経常収支比率では、前年度に引き続き100%未満となり、赤字となりました。
・累積欠損金比率については、平成26年度の会計制度見直しに伴い、利益剰余金が増加した事によって減少しておりましたが、これまで通りの赤字決算では右肩上がりに増加していく見込みです。
・流動比率については、これまでの企業債の借入が少ないため、高い水準となっております。
・企業債残高対事業規模比率については、開発地等の整備に伴う経費が業者負担により賄われたものが多いという経緯があるため、企業債の借入は最低限で済んでおり、類似団体平均値よりも大幅に低くなっております。
・水洗化率がとても高く、区域内のほとんどが水洗化している状況でありますが、汚水処理に係る費用の7割しか使用料で賄えていません。町内には汚水処理施設を所有していない為、大阪府の原田処理場で処理を行うための経費と管渠等の整備等に必要な減価償却費が費用全体の9割近くを占めており、費用の削減は見込めません。よって料金設定が必要であるか見直しが必要です。</t>
    <rPh sb="1" eb="3">
      <t>ホンチョウ</t>
    </rPh>
    <rPh sb="7" eb="9">
      <t>コウキョウ</t>
    </rPh>
    <rPh sb="9" eb="12">
      <t>ゲスイドウ</t>
    </rPh>
    <rPh sb="12" eb="14">
      <t>ジギョウ</t>
    </rPh>
    <rPh sb="15" eb="17">
      <t>トクテイ</t>
    </rPh>
    <rPh sb="17" eb="19">
      <t>カンキョウ</t>
    </rPh>
    <rPh sb="19" eb="21">
      <t>ホゼン</t>
    </rPh>
    <rPh sb="21" eb="23">
      <t>コウキョウ</t>
    </rPh>
    <rPh sb="23" eb="26">
      <t>ゲスイドウ</t>
    </rPh>
    <rPh sb="26" eb="28">
      <t>ジギョウ</t>
    </rPh>
    <rPh sb="29" eb="31">
      <t>ジッシ</t>
    </rPh>
    <rPh sb="39" eb="41">
      <t>カイケイ</t>
    </rPh>
    <rPh sb="41" eb="43">
      <t>ショリ</t>
    </rPh>
    <rPh sb="44" eb="46">
      <t>トウイツ</t>
    </rPh>
    <rPh sb="47" eb="48">
      <t>オコナ</t>
    </rPh>
    <rPh sb="55" eb="57">
      <t>キギョウ</t>
    </rPh>
    <rPh sb="57" eb="58">
      <t>サイ</t>
    </rPh>
    <rPh sb="59" eb="61">
      <t>ジギョウ</t>
    </rPh>
    <rPh sb="61" eb="62">
      <t>ベツ</t>
    </rPh>
    <rPh sb="63" eb="65">
      <t>カリイレ</t>
    </rPh>
    <rPh sb="73" eb="74">
      <t>タ</t>
    </rPh>
    <rPh sb="75" eb="77">
      <t>シュウエキ</t>
    </rPh>
    <rPh sb="77" eb="79">
      <t>ヒヨウ</t>
    </rPh>
    <rPh sb="85" eb="86">
      <t>カク</t>
    </rPh>
    <rPh sb="86" eb="88">
      <t>チク</t>
    </rPh>
    <rPh sb="89" eb="91">
      <t>オスイ</t>
    </rPh>
    <rPh sb="91" eb="93">
      <t>ショリ</t>
    </rPh>
    <rPh sb="93" eb="94">
      <t>リョウ</t>
    </rPh>
    <rPh sb="95" eb="97">
      <t>アンブン</t>
    </rPh>
    <rPh sb="98" eb="99">
      <t>オコナ</t>
    </rPh>
    <rPh sb="104" eb="106">
      <t>ヘイセイ</t>
    </rPh>
    <rPh sb="108" eb="110">
      <t>ネンド</t>
    </rPh>
    <rPh sb="111" eb="113">
      <t>アンブン</t>
    </rPh>
    <rPh sb="113" eb="114">
      <t>リツ</t>
    </rPh>
    <rPh sb="115" eb="117">
      <t>コウキョウ</t>
    </rPh>
    <rPh sb="121" eb="122">
      <t>トク</t>
    </rPh>
    <rPh sb="135" eb="137">
      <t>キギョウ</t>
    </rPh>
    <rPh sb="137" eb="138">
      <t>サイ</t>
    </rPh>
    <rPh sb="139" eb="140">
      <t>カカ</t>
    </rPh>
    <rPh sb="142" eb="144">
      <t>シヒョウ</t>
    </rPh>
    <rPh sb="144" eb="146">
      <t>イガイ</t>
    </rPh>
    <rPh sb="151" eb="154">
      <t>ゲスイドウ</t>
    </rPh>
    <rPh sb="154" eb="156">
      <t>ジギョウ</t>
    </rPh>
    <rPh sb="157" eb="160">
      <t>ソウゴウテキ</t>
    </rPh>
    <rPh sb="161" eb="162">
      <t>ミ</t>
    </rPh>
    <rPh sb="163" eb="165">
      <t>ブンセキ</t>
    </rPh>
    <rPh sb="301" eb="303">
      <t>リュウドウ</t>
    </rPh>
    <rPh sb="303" eb="305">
      <t>ヒリツ</t>
    </rPh>
    <rPh sb="316" eb="318">
      <t>キギョウ</t>
    </rPh>
    <rPh sb="318" eb="319">
      <t>サイ</t>
    </rPh>
    <rPh sb="320" eb="322">
      <t>カリイレ</t>
    </rPh>
    <rPh sb="323" eb="324">
      <t>スク</t>
    </rPh>
    <rPh sb="329" eb="330">
      <t>タカ</t>
    </rPh>
    <rPh sb="331" eb="333">
      <t>スイジュン</t>
    </rPh>
    <rPh sb="444" eb="447">
      <t>スイセンカ</t>
    </rPh>
    <rPh sb="447" eb="448">
      <t>リツ</t>
    </rPh>
    <rPh sb="452" eb="453">
      <t>タカ</t>
    </rPh>
    <rPh sb="455" eb="458">
      <t>クイキナイ</t>
    </rPh>
    <rPh sb="464" eb="467">
      <t>スイセンカ</t>
    </rPh>
    <rPh sb="471" eb="473">
      <t>ジョウキョウ</t>
    </rPh>
    <rPh sb="480" eb="482">
      <t>オスイ</t>
    </rPh>
    <rPh sb="482" eb="484">
      <t>ショリ</t>
    </rPh>
    <rPh sb="485" eb="486">
      <t>カカ</t>
    </rPh>
    <rPh sb="487" eb="489">
      <t>ヒヨウ</t>
    </rPh>
    <rPh sb="491" eb="492">
      <t>ワリ</t>
    </rPh>
    <rPh sb="494" eb="497">
      <t>シヨウリョウ</t>
    </rPh>
    <rPh sb="498" eb="499">
      <t>マカナ</t>
    </rPh>
    <rPh sb="506" eb="508">
      <t>チョウナイ</t>
    </rPh>
    <rPh sb="510" eb="512">
      <t>オスイ</t>
    </rPh>
    <rPh sb="512" eb="514">
      <t>ショリ</t>
    </rPh>
    <rPh sb="514" eb="516">
      <t>シセツ</t>
    </rPh>
    <rPh sb="517" eb="519">
      <t>ショユウ</t>
    </rPh>
    <rPh sb="524" eb="525">
      <t>タメ</t>
    </rPh>
    <rPh sb="526" eb="529">
      <t>オオサカフ</t>
    </rPh>
    <rPh sb="530" eb="532">
      <t>ハラダ</t>
    </rPh>
    <rPh sb="532" eb="535">
      <t>ショリジョウ</t>
    </rPh>
    <rPh sb="536" eb="538">
      <t>ショリ</t>
    </rPh>
    <rPh sb="539" eb="540">
      <t>オコナ</t>
    </rPh>
    <rPh sb="544" eb="546">
      <t>ケイヒ</t>
    </rPh>
    <rPh sb="547" eb="549">
      <t>カンキョ</t>
    </rPh>
    <rPh sb="549" eb="550">
      <t>トウ</t>
    </rPh>
    <rPh sb="551" eb="553">
      <t>セイビ</t>
    </rPh>
    <rPh sb="553" eb="554">
      <t>トウ</t>
    </rPh>
    <rPh sb="555" eb="557">
      <t>ヒツヨウ</t>
    </rPh>
    <rPh sb="558" eb="560">
      <t>ゲンカ</t>
    </rPh>
    <rPh sb="560" eb="562">
      <t>ショウキャク</t>
    </rPh>
    <rPh sb="562" eb="563">
      <t>ヒ</t>
    </rPh>
    <rPh sb="564" eb="566">
      <t>ヒヨウ</t>
    </rPh>
    <rPh sb="566" eb="568">
      <t>ゼンタイ</t>
    </rPh>
    <rPh sb="570" eb="571">
      <t>ワリ</t>
    </rPh>
    <rPh sb="571" eb="572">
      <t>チカ</t>
    </rPh>
    <rPh sb="574" eb="575">
      <t>シ</t>
    </rPh>
    <rPh sb="580" eb="582">
      <t>ヒヨウ</t>
    </rPh>
    <rPh sb="583" eb="585">
      <t>サクゲン</t>
    </rPh>
    <rPh sb="586" eb="588">
      <t>ミコ</t>
    </rPh>
    <rPh sb="596" eb="598">
      <t>リョウキン</t>
    </rPh>
    <rPh sb="598" eb="600">
      <t>セッテイ</t>
    </rPh>
    <rPh sb="601" eb="603">
      <t>ヒツヨウ</t>
    </rPh>
    <rPh sb="607" eb="609">
      <t>ミナオ</t>
    </rPh>
    <rPh sb="611" eb="613">
      <t>ヒツヨウ</t>
    </rPh>
    <phoneticPr fontId="4"/>
  </si>
  <si>
    <t>非設置</t>
    <rPh sb="0" eb="1">
      <t>ヒ</t>
    </rPh>
    <rPh sb="1" eb="3">
      <t>セッチ</t>
    </rPh>
    <phoneticPr fontId="4"/>
  </si>
  <si>
    <t>経営成績が表される経常比率が100%未満となっているため、経営状況は良いとは言えません。汚水処理に係る費用は使用料収入をもって賄えなければなりませんが、費用全体の7割しか賄えていません。経営改善のため、費用の削減を図ることは第一ですが、費用全体の9割近くを処理場で処理を行う為の経費と減価償却費が9割近くを占めており、これについての削減は見込めません。よって、料金の値上げも近年中に検討が必要になる見込みですが、今後迎える管路等更新時期の一斉到来に備えて、平成29年度にはストックマネジメント計画の策定に着手し、現在の資産状況について正確に把握し、必要な更新費用を算出し、必要な財源を計画的に確保していくため、経営戦略を策定することとし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</si>
</sst>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0.05</c:v>
                </c:pt>
                <c:pt idx="2">
                  <c:v>0.06</c:v>
                </c:pt>
                <c:pt idx="3" formatCode="#,##0.00;&quot;△&quot;#,##0.00">
                  <c:v>0</c:v>
                </c:pt>
                <c:pt idx="4" formatCode="#,##0.00;&quot;△&quot;#,##0.00">
                  <c:v>0</c:v>
                </c:pt>
              </c:numCache>
            </c:numRef>
          </c:val>
        </c:ser>
        <c:dLbls>
          <c:showLegendKey val="0"/>
          <c:showVal val="0"/>
          <c:showCatName val="0"/>
          <c:showSerName val="0"/>
          <c:showPercent val="0"/>
          <c:showBubbleSize val="0"/>
        </c:dLbls>
        <c:gapWidth val="150"/>
        <c:axId val="338599888"/>
        <c:axId val="33860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7.0000000000000007E-2</c:v>
                </c:pt>
                <c:pt idx="3">
                  <c:v>1.08</c:v>
                </c:pt>
                <c:pt idx="4">
                  <c:v>1.1499999999999999</c:v>
                </c:pt>
              </c:numCache>
            </c:numRef>
          </c:val>
          <c:smooth val="0"/>
        </c:ser>
        <c:dLbls>
          <c:showLegendKey val="0"/>
          <c:showVal val="0"/>
          <c:showCatName val="0"/>
          <c:showSerName val="0"/>
          <c:showPercent val="0"/>
          <c:showBubbleSize val="0"/>
        </c:dLbls>
        <c:marker val="1"/>
        <c:smooth val="0"/>
        <c:axId val="338599888"/>
        <c:axId val="338600280"/>
      </c:lineChart>
      <c:dateAx>
        <c:axId val="338599888"/>
        <c:scaling>
          <c:orientation val="minMax"/>
        </c:scaling>
        <c:delete val="1"/>
        <c:axPos val="b"/>
        <c:numFmt formatCode="ge" sourceLinked="1"/>
        <c:majorTickMark val="none"/>
        <c:minorTickMark val="none"/>
        <c:tickLblPos val="none"/>
        <c:crossAx val="338600280"/>
        <c:crosses val="autoZero"/>
        <c:auto val="1"/>
        <c:lblOffset val="100"/>
        <c:baseTimeUnit val="years"/>
      </c:dateAx>
      <c:valAx>
        <c:axId val="33860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9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4105184"/>
        <c:axId val="41410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68.33</c:v>
                </c:pt>
                <c:pt idx="1">
                  <c:v>65.22</c:v>
                </c:pt>
                <c:pt idx="2">
                  <c:v>62.16</c:v>
                </c:pt>
                <c:pt idx="3">
                  <c:v>59.97</c:v>
                </c:pt>
                <c:pt idx="4">
                  <c:v>56.35</c:v>
                </c:pt>
              </c:numCache>
            </c:numRef>
          </c:val>
          <c:smooth val="0"/>
        </c:ser>
        <c:dLbls>
          <c:showLegendKey val="0"/>
          <c:showVal val="0"/>
          <c:showCatName val="0"/>
          <c:showSerName val="0"/>
          <c:showPercent val="0"/>
          <c:showBubbleSize val="0"/>
        </c:dLbls>
        <c:marker val="1"/>
        <c:smooth val="0"/>
        <c:axId val="414105184"/>
        <c:axId val="414105576"/>
      </c:lineChart>
      <c:dateAx>
        <c:axId val="414105184"/>
        <c:scaling>
          <c:orientation val="minMax"/>
        </c:scaling>
        <c:delete val="1"/>
        <c:axPos val="b"/>
        <c:numFmt formatCode="ge" sourceLinked="1"/>
        <c:majorTickMark val="none"/>
        <c:minorTickMark val="none"/>
        <c:tickLblPos val="none"/>
        <c:crossAx val="414105576"/>
        <c:crosses val="autoZero"/>
        <c:auto val="1"/>
        <c:lblOffset val="100"/>
        <c:baseTimeUnit val="years"/>
      </c:dateAx>
      <c:valAx>
        <c:axId val="41410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99.85</c:v>
                </c:pt>
                <c:pt idx="1">
                  <c:v>99.7</c:v>
                </c:pt>
                <c:pt idx="2">
                  <c:v>100</c:v>
                </c:pt>
                <c:pt idx="3">
                  <c:v>98.48</c:v>
                </c:pt>
                <c:pt idx="4">
                  <c:v>98.6</c:v>
                </c:pt>
              </c:numCache>
            </c:numRef>
          </c:val>
        </c:ser>
        <c:dLbls>
          <c:showLegendKey val="0"/>
          <c:showVal val="0"/>
          <c:showCatName val="0"/>
          <c:showSerName val="0"/>
          <c:showPercent val="0"/>
          <c:showBubbleSize val="0"/>
        </c:dLbls>
        <c:gapWidth val="150"/>
        <c:axId val="414842544"/>
        <c:axId val="41484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92.52</c:v>
                </c:pt>
                <c:pt idx="1">
                  <c:v>92.94</c:v>
                </c:pt>
                <c:pt idx="2">
                  <c:v>95.73</c:v>
                </c:pt>
                <c:pt idx="3">
                  <c:v>94.8</c:v>
                </c:pt>
                <c:pt idx="4">
                  <c:v>93.3</c:v>
                </c:pt>
              </c:numCache>
            </c:numRef>
          </c:val>
          <c:smooth val="0"/>
        </c:ser>
        <c:dLbls>
          <c:showLegendKey val="0"/>
          <c:showVal val="0"/>
          <c:showCatName val="0"/>
          <c:showSerName val="0"/>
          <c:showPercent val="0"/>
          <c:showBubbleSize val="0"/>
        </c:dLbls>
        <c:marker val="1"/>
        <c:smooth val="0"/>
        <c:axId val="414842544"/>
        <c:axId val="414842936"/>
      </c:lineChart>
      <c:dateAx>
        <c:axId val="414842544"/>
        <c:scaling>
          <c:orientation val="minMax"/>
        </c:scaling>
        <c:delete val="1"/>
        <c:axPos val="b"/>
        <c:numFmt formatCode="ge" sourceLinked="1"/>
        <c:majorTickMark val="none"/>
        <c:minorTickMark val="none"/>
        <c:tickLblPos val="none"/>
        <c:crossAx val="414842936"/>
        <c:crosses val="autoZero"/>
        <c:auto val="1"/>
        <c:lblOffset val="100"/>
        <c:baseTimeUnit val="years"/>
      </c:dateAx>
      <c:valAx>
        <c:axId val="41484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4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73.62</c:v>
                </c:pt>
                <c:pt idx="1">
                  <c:v>73.650000000000006</c:v>
                </c:pt>
                <c:pt idx="2">
                  <c:v>90.43</c:v>
                </c:pt>
                <c:pt idx="3">
                  <c:v>91.71</c:v>
                </c:pt>
                <c:pt idx="4">
                  <c:v>93.01</c:v>
                </c:pt>
              </c:numCache>
            </c:numRef>
          </c:val>
        </c:ser>
        <c:dLbls>
          <c:showLegendKey val="0"/>
          <c:showVal val="0"/>
          <c:showCatName val="0"/>
          <c:showSerName val="0"/>
          <c:showPercent val="0"/>
          <c:showBubbleSize val="0"/>
        </c:dLbls>
        <c:gapWidth val="150"/>
        <c:axId val="248561992"/>
        <c:axId val="33830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87.26</c:v>
                </c:pt>
                <c:pt idx="1">
                  <c:v>85.42</c:v>
                </c:pt>
                <c:pt idx="2">
                  <c:v>93.04</c:v>
                </c:pt>
                <c:pt idx="3">
                  <c:v>95.24</c:v>
                </c:pt>
                <c:pt idx="4">
                  <c:v>98.6</c:v>
                </c:pt>
              </c:numCache>
            </c:numRef>
          </c:val>
          <c:smooth val="0"/>
        </c:ser>
        <c:dLbls>
          <c:showLegendKey val="0"/>
          <c:showVal val="0"/>
          <c:showCatName val="0"/>
          <c:showSerName val="0"/>
          <c:showPercent val="0"/>
          <c:showBubbleSize val="0"/>
        </c:dLbls>
        <c:marker val="1"/>
        <c:smooth val="0"/>
        <c:axId val="248561992"/>
        <c:axId val="338307304"/>
      </c:lineChart>
      <c:dateAx>
        <c:axId val="248561992"/>
        <c:scaling>
          <c:orientation val="minMax"/>
        </c:scaling>
        <c:delete val="1"/>
        <c:axPos val="b"/>
        <c:numFmt formatCode="ge" sourceLinked="1"/>
        <c:majorTickMark val="none"/>
        <c:minorTickMark val="none"/>
        <c:tickLblPos val="none"/>
        <c:crossAx val="338307304"/>
        <c:crosses val="autoZero"/>
        <c:auto val="1"/>
        <c:lblOffset val="100"/>
        <c:baseTimeUnit val="years"/>
      </c:dateAx>
      <c:valAx>
        <c:axId val="33830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6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3.04</c:v>
                </c:pt>
                <c:pt idx="1">
                  <c:v>3.73</c:v>
                </c:pt>
                <c:pt idx="2">
                  <c:v>20.23</c:v>
                </c:pt>
                <c:pt idx="3">
                  <c:v>19.559999999999999</c:v>
                </c:pt>
                <c:pt idx="4">
                  <c:v>22.36</c:v>
                </c:pt>
              </c:numCache>
            </c:numRef>
          </c:val>
        </c:ser>
        <c:dLbls>
          <c:showLegendKey val="0"/>
          <c:showVal val="0"/>
          <c:showCatName val="0"/>
          <c:showSerName val="0"/>
          <c:showPercent val="0"/>
          <c:showBubbleSize val="0"/>
        </c:dLbls>
        <c:gapWidth val="150"/>
        <c:axId val="411649120"/>
        <c:axId val="24803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11.59</c:v>
                </c:pt>
                <c:pt idx="1">
                  <c:v>12.06</c:v>
                </c:pt>
                <c:pt idx="2">
                  <c:v>33.53</c:v>
                </c:pt>
                <c:pt idx="3">
                  <c:v>34.39</c:v>
                </c:pt>
                <c:pt idx="4">
                  <c:v>44.43</c:v>
                </c:pt>
              </c:numCache>
            </c:numRef>
          </c:val>
          <c:smooth val="0"/>
        </c:ser>
        <c:dLbls>
          <c:showLegendKey val="0"/>
          <c:showVal val="0"/>
          <c:showCatName val="0"/>
          <c:showSerName val="0"/>
          <c:showPercent val="0"/>
          <c:showBubbleSize val="0"/>
        </c:dLbls>
        <c:marker val="1"/>
        <c:smooth val="0"/>
        <c:axId val="411649120"/>
        <c:axId val="248035768"/>
      </c:lineChart>
      <c:dateAx>
        <c:axId val="411649120"/>
        <c:scaling>
          <c:orientation val="minMax"/>
        </c:scaling>
        <c:delete val="1"/>
        <c:axPos val="b"/>
        <c:numFmt formatCode="ge" sourceLinked="1"/>
        <c:majorTickMark val="none"/>
        <c:minorTickMark val="none"/>
        <c:tickLblPos val="none"/>
        <c:crossAx val="248035768"/>
        <c:crosses val="autoZero"/>
        <c:auto val="1"/>
        <c:lblOffset val="100"/>
        <c:baseTimeUnit val="years"/>
      </c:dateAx>
      <c:valAx>
        <c:axId val="24803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982936"/>
        <c:axId val="4139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1.86</c:v>
                </c:pt>
                <c:pt idx="1">
                  <c:v>2.27</c:v>
                </c:pt>
                <c:pt idx="2">
                  <c:v>1.86</c:v>
                </c:pt>
                <c:pt idx="3">
                  <c:v>2.2200000000000002</c:v>
                </c:pt>
                <c:pt idx="4">
                  <c:v>3.25</c:v>
                </c:pt>
              </c:numCache>
            </c:numRef>
          </c:val>
          <c:smooth val="0"/>
        </c:ser>
        <c:dLbls>
          <c:showLegendKey val="0"/>
          <c:showVal val="0"/>
          <c:showCatName val="0"/>
          <c:showSerName val="0"/>
          <c:showPercent val="0"/>
          <c:showBubbleSize val="0"/>
        </c:dLbls>
        <c:marker val="1"/>
        <c:smooth val="0"/>
        <c:axId val="413982936"/>
        <c:axId val="413983328"/>
      </c:lineChart>
      <c:dateAx>
        <c:axId val="413982936"/>
        <c:scaling>
          <c:orientation val="minMax"/>
        </c:scaling>
        <c:delete val="1"/>
        <c:axPos val="b"/>
        <c:numFmt formatCode="ge" sourceLinked="1"/>
        <c:majorTickMark val="none"/>
        <c:minorTickMark val="none"/>
        <c:tickLblPos val="none"/>
        <c:crossAx val="413983328"/>
        <c:crosses val="autoZero"/>
        <c:auto val="1"/>
        <c:lblOffset val="100"/>
        <c:baseTimeUnit val="years"/>
      </c:dateAx>
      <c:valAx>
        <c:axId val="4139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98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
                  <c:v>0</c:v>
                </c:pt>
                <c:pt idx="1">
                  <c:v>2.21</c:v>
                </c:pt>
                <c:pt idx="2">
                  <c:v>40.4</c:v>
                </c:pt>
                <c:pt idx="3">
                  <c:v>136.56</c:v>
                </c:pt>
                <c:pt idx="4">
                  <c:v>158.07</c:v>
                </c:pt>
              </c:numCache>
            </c:numRef>
          </c:val>
        </c:ser>
        <c:dLbls>
          <c:showLegendKey val="0"/>
          <c:showVal val="0"/>
          <c:showCatName val="0"/>
          <c:showSerName val="0"/>
          <c:showPercent val="0"/>
          <c:showBubbleSize val="0"/>
        </c:dLbls>
        <c:gapWidth val="150"/>
        <c:axId val="413984504"/>
        <c:axId val="4139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39.950000000000003</c:v>
                </c:pt>
                <c:pt idx="1">
                  <c:v>38.659999999999997</c:v>
                </c:pt>
                <c:pt idx="2">
                  <c:v>22.37</c:v>
                </c:pt>
                <c:pt idx="3">
                  <c:v>54.27</c:v>
                </c:pt>
                <c:pt idx="4">
                  <c:v>84.21</c:v>
                </c:pt>
              </c:numCache>
            </c:numRef>
          </c:val>
          <c:smooth val="0"/>
        </c:ser>
        <c:dLbls>
          <c:showLegendKey val="0"/>
          <c:showVal val="0"/>
          <c:showCatName val="0"/>
          <c:showSerName val="0"/>
          <c:showPercent val="0"/>
          <c:showBubbleSize val="0"/>
        </c:dLbls>
        <c:marker val="1"/>
        <c:smooth val="0"/>
        <c:axId val="413984504"/>
        <c:axId val="413984896"/>
      </c:lineChart>
      <c:dateAx>
        <c:axId val="413984504"/>
        <c:scaling>
          <c:orientation val="minMax"/>
        </c:scaling>
        <c:delete val="1"/>
        <c:axPos val="b"/>
        <c:numFmt formatCode="ge" sourceLinked="1"/>
        <c:majorTickMark val="none"/>
        <c:minorTickMark val="none"/>
        <c:tickLblPos val="none"/>
        <c:crossAx val="413984896"/>
        <c:crosses val="autoZero"/>
        <c:auto val="1"/>
        <c:lblOffset val="100"/>
        <c:baseTimeUnit val="years"/>
      </c:dateAx>
      <c:valAx>
        <c:axId val="4139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98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340.9</c:v>
                </c:pt>
                <c:pt idx="1">
                  <c:v>918.93</c:v>
                </c:pt>
                <c:pt idx="2">
                  <c:v>140.76</c:v>
                </c:pt>
                <c:pt idx="3">
                  <c:v>964.65</c:v>
                </c:pt>
                <c:pt idx="4">
                  <c:v>835.77</c:v>
                </c:pt>
              </c:numCache>
            </c:numRef>
          </c:val>
        </c:ser>
        <c:dLbls>
          <c:showLegendKey val="0"/>
          <c:showVal val="0"/>
          <c:showCatName val="0"/>
          <c:showSerName val="0"/>
          <c:showPercent val="0"/>
          <c:showBubbleSize val="0"/>
        </c:dLbls>
        <c:gapWidth val="150"/>
        <c:axId val="414098912"/>
        <c:axId val="41409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490.99</c:v>
                </c:pt>
                <c:pt idx="1">
                  <c:v>367.07</c:v>
                </c:pt>
                <c:pt idx="2">
                  <c:v>118.27</c:v>
                </c:pt>
                <c:pt idx="3">
                  <c:v>163.80000000000001</c:v>
                </c:pt>
                <c:pt idx="4">
                  <c:v>161.31</c:v>
                </c:pt>
              </c:numCache>
            </c:numRef>
          </c:val>
          <c:smooth val="0"/>
        </c:ser>
        <c:dLbls>
          <c:showLegendKey val="0"/>
          <c:showVal val="0"/>
          <c:showCatName val="0"/>
          <c:showSerName val="0"/>
          <c:showPercent val="0"/>
          <c:showBubbleSize val="0"/>
        </c:dLbls>
        <c:marker val="1"/>
        <c:smooth val="0"/>
        <c:axId val="414098912"/>
        <c:axId val="414099304"/>
      </c:lineChart>
      <c:dateAx>
        <c:axId val="414098912"/>
        <c:scaling>
          <c:orientation val="minMax"/>
        </c:scaling>
        <c:delete val="1"/>
        <c:axPos val="b"/>
        <c:numFmt formatCode="ge" sourceLinked="1"/>
        <c:majorTickMark val="none"/>
        <c:minorTickMark val="none"/>
        <c:tickLblPos val="none"/>
        <c:crossAx val="414099304"/>
        <c:crosses val="autoZero"/>
        <c:auto val="1"/>
        <c:lblOffset val="100"/>
        <c:baseTimeUnit val="years"/>
      </c:dateAx>
      <c:valAx>
        <c:axId val="41409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62.87</c:v>
                </c:pt>
                <c:pt idx="1">
                  <c:v>53.05</c:v>
                </c:pt>
                <c:pt idx="2">
                  <c:v>50.35</c:v>
                </c:pt>
                <c:pt idx="3">
                  <c:v>40.04</c:v>
                </c:pt>
                <c:pt idx="4">
                  <c:v>0.39</c:v>
                </c:pt>
              </c:numCache>
            </c:numRef>
          </c:val>
        </c:ser>
        <c:dLbls>
          <c:showLegendKey val="0"/>
          <c:showVal val="0"/>
          <c:showCatName val="0"/>
          <c:showSerName val="0"/>
          <c:showPercent val="0"/>
          <c:showBubbleSize val="0"/>
        </c:dLbls>
        <c:gapWidth val="150"/>
        <c:axId val="414100480"/>
        <c:axId val="41410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987.09</c:v>
                </c:pt>
                <c:pt idx="1">
                  <c:v>904.16</c:v>
                </c:pt>
                <c:pt idx="2">
                  <c:v>641.22</c:v>
                </c:pt>
                <c:pt idx="3">
                  <c:v>681.23</c:v>
                </c:pt>
                <c:pt idx="4">
                  <c:v>773.95</c:v>
                </c:pt>
              </c:numCache>
            </c:numRef>
          </c:val>
          <c:smooth val="0"/>
        </c:ser>
        <c:dLbls>
          <c:showLegendKey val="0"/>
          <c:showVal val="0"/>
          <c:showCatName val="0"/>
          <c:showSerName val="0"/>
          <c:showPercent val="0"/>
          <c:showBubbleSize val="0"/>
        </c:dLbls>
        <c:marker val="1"/>
        <c:smooth val="0"/>
        <c:axId val="414100480"/>
        <c:axId val="414100872"/>
      </c:lineChart>
      <c:dateAx>
        <c:axId val="414100480"/>
        <c:scaling>
          <c:orientation val="minMax"/>
        </c:scaling>
        <c:delete val="1"/>
        <c:axPos val="b"/>
        <c:numFmt formatCode="ge" sourceLinked="1"/>
        <c:majorTickMark val="none"/>
        <c:minorTickMark val="none"/>
        <c:tickLblPos val="none"/>
        <c:crossAx val="414100872"/>
        <c:crosses val="autoZero"/>
        <c:auto val="1"/>
        <c:lblOffset val="100"/>
        <c:baseTimeUnit val="years"/>
      </c:dateAx>
      <c:valAx>
        <c:axId val="41410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59.58</c:v>
                </c:pt>
                <c:pt idx="1">
                  <c:v>59.62</c:v>
                </c:pt>
                <c:pt idx="2">
                  <c:v>65.069999999999993</c:v>
                </c:pt>
                <c:pt idx="3">
                  <c:v>67.239999999999995</c:v>
                </c:pt>
                <c:pt idx="4">
                  <c:v>70.37</c:v>
                </c:pt>
              </c:numCache>
            </c:numRef>
          </c:val>
        </c:ser>
        <c:dLbls>
          <c:showLegendKey val="0"/>
          <c:showVal val="0"/>
          <c:showCatName val="0"/>
          <c:showSerName val="0"/>
          <c:showPercent val="0"/>
          <c:showBubbleSize val="0"/>
        </c:dLbls>
        <c:gapWidth val="150"/>
        <c:axId val="414102048"/>
        <c:axId val="41410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66.14</c:v>
                </c:pt>
                <c:pt idx="1">
                  <c:v>69.72</c:v>
                </c:pt>
                <c:pt idx="2">
                  <c:v>71.48</c:v>
                </c:pt>
                <c:pt idx="3">
                  <c:v>76.84</c:v>
                </c:pt>
                <c:pt idx="4">
                  <c:v>72.87</c:v>
                </c:pt>
              </c:numCache>
            </c:numRef>
          </c:val>
          <c:smooth val="0"/>
        </c:ser>
        <c:dLbls>
          <c:showLegendKey val="0"/>
          <c:showVal val="0"/>
          <c:showCatName val="0"/>
          <c:showSerName val="0"/>
          <c:showPercent val="0"/>
          <c:showBubbleSize val="0"/>
        </c:dLbls>
        <c:marker val="1"/>
        <c:smooth val="0"/>
        <c:axId val="414102048"/>
        <c:axId val="414102440"/>
      </c:lineChart>
      <c:dateAx>
        <c:axId val="414102048"/>
        <c:scaling>
          <c:orientation val="minMax"/>
        </c:scaling>
        <c:delete val="1"/>
        <c:axPos val="b"/>
        <c:numFmt formatCode="ge" sourceLinked="1"/>
        <c:majorTickMark val="none"/>
        <c:minorTickMark val="none"/>
        <c:tickLblPos val="none"/>
        <c:crossAx val="414102440"/>
        <c:crosses val="autoZero"/>
        <c:auto val="1"/>
        <c:lblOffset val="100"/>
        <c:baseTimeUnit val="years"/>
      </c:dateAx>
      <c:valAx>
        <c:axId val="41410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194.18</c:v>
                </c:pt>
                <c:pt idx="1">
                  <c:v>193.33</c:v>
                </c:pt>
                <c:pt idx="2">
                  <c:v>179.18</c:v>
                </c:pt>
                <c:pt idx="3">
                  <c:v>169.84</c:v>
                </c:pt>
                <c:pt idx="4">
                  <c:v>162.19</c:v>
                </c:pt>
              </c:numCache>
            </c:numRef>
          </c:val>
        </c:ser>
        <c:dLbls>
          <c:showLegendKey val="0"/>
          <c:showVal val="0"/>
          <c:showCatName val="0"/>
          <c:showSerName val="0"/>
          <c:showPercent val="0"/>
          <c:showBubbleSize val="0"/>
        </c:dLbls>
        <c:gapWidth val="150"/>
        <c:axId val="414103616"/>
        <c:axId val="41410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153.74</c:v>
                </c:pt>
                <c:pt idx="1">
                  <c:v>150.53</c:v>
                </c:pt>
                <c:pt idx="2">
                  <c:v>170.07</c:v>
                </c:pt>
                <c:pt idx="3">
                  <c:v>160.72999999999999</c:v>
                </c:pt>
                <c:pt idx="4">
                  <c:v>160.55000000000001</c:v>
                </c:pt>
              </c:numCache>
            </c:numRef>
          </c:val>
          <c:smooth val="0"/>
        </c:ser>
        <c:dLbls>
          <c:showLegendKey val="0"/>
          <c:showVal val="0"/>
          <c:showCatName val="0"/>
          <c:showSerName val="0"/>
          <c:showPercent val="0"/>
          <c:showBubbleSize val="0"/>
        </c:dLbls>
        <c:marker val="1"/>
        <c:smooth val="0"/>
        <c:axId val="414103616"/>
        <c:axId val="414104008"/>
      </c:lineChart>
      <c:dateAx>
        <c:axId val="414103616"/>
        <c:scaling>
          <c:orientation val="minMax"/>
        </c:scaling>
        <c:delete val="1"/>
        <c:axPos val="b"/>
        <c:numFmt formatCode="ge" sourceLinked="1"/>
        <c:majorTickMark val="none"/>
        <c:minorTickMark val="none"/>
        <c:tickLblPos val="none"/>
        <c:crossAx val="414104008"/>
        <c:crosses val="autoZero"/>
        <c:auto val="1"/>
        <c:lblOffset val="100"/>
        <c:baseTimeUnit val="years"/>
      </c:dateAx>
      <c:valAx>
        <c:axId val="41410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6" zoomScale="80" zoomScaleNormal="8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猪名川町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Cb1</v>
      </c>
      <c r="X8" s="49"/>
      <c r="Y8" s="49"/>
      <c r="Z8" s="49"/>
      <c r="AA8" s="49"/>
      <c r="AB8" s="49"/>
      <c r="AC8" s="49"/>
      <c r="AD8" s="50" t="s">
        <v>121</v>
      </c>
      <c r="AE8" s="50"/>
      <c r="AF8" s="50"/>
      <c r="AG8" s="50"/>
      <c r="AH8" s="50"/>
      <c r="AI8" s="50"/>
      <c r="AJ8" s="50"/>
      <c r="AK8" s="4"/>
      <c r="AL8" s="51">
        <f>データ!S6</f>
        <v>31729</v>
      </c>
      <c r="AM8" s="51"/>
      <c r="AN8" s="51"/>
      <c r="AO8" s="51"/>
      <c r="AP8" s="51"/>
      <c r="AQ8" s="51"/>
      <c r="AR8" s="51"/>
      <c r="AS8" s="51"/>
      <c r="AT8" s="46">
        <f>データ!T6</f>
        <v>90.33</v>
      </c>
      <c r="AU8" s="46"/>
      <c r="AV8" s="46"/>
      <c r="AW8" s="46"/>
      <c r="AX8" s="46"/>
      <c r="AY8" s="46"/>
      <c r="AZ8" s="46"/>
      <c r="BA8" s="46"/>
      <c r="BB8" s="46">
        <f>データ!U6</f>
        <v>351.26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96.91</v>
      </c>
      <c r="J10" s="46"/>
      <c r="K10" s="46"/>
      <c r="L10" s="46"/>
      <c r="M10" s="46"/>
      <c r="N10" s="46"/>
      <c r="O10" s="46"/>
      <c r="P10" s="46">
        <f>データ!P6</f>
        <v>77.069999999999993</v>
      </c>
      <c r="Q10" s="46"/>
      <c r="R10" s="46"/>
      <c r="S10" s="46"/>
      <c r="T10" s="46"/>
      <c r="U10" s="46"/>
      <c r="V10" s="46"/>
      <c r="W10" s="46">
        <f>データ!Q6</f>
        <v>94.53</v>
      </c>
      <c r="X10" s="46"/>
      <c r="Y10" s="46"/>
      <c r="Z10" s="46"/>
      <c r="AA10" s="46"/>
      <c r="AB10" s="46"/>
      <c r="AC10" s="46"/>
      <c r="AD10" s="51">
        <f>データ!R6</f>
        <v>1944</v>
      </c>
      <c r="AE10" s="51"/>
      <c r="AF10" s="51"/>
      <c r="AG10" s="51"/>
      <c r="AH10" s="51"/>
      <c r="AI10" s="51"/>
      <c r="AJ10" s="51"/>
      <c r="AK10" s="2"/>
      <c r="AL10" s="51">
        <f>データ!V6</f>
        <v>24350</v>
      </c>
      <c r="AM10" s="51"/>
      <c r="AN10" s="51"/>
      <c r="AO10" s="51"/>
      <c r="AP10" s="51"/>
      <c r="AQ10" s="51"/>
      <c r="AR10" s="51"/>
      <c r="AS10" s="51"/>
      <c r="AT10" s="46">
        <f>データ!W6</f>
        <v>3.76</v>
      </c>
      <c r="AU10" s="46"/>
      <c r="AV10" s="46"/>
      <c r="AW10" s="46"/>
      <c r="AX10" s="46"/>
      <c r="AY10" s="46"/>
      <c r="AZ10" s="46"/>
      <c r="BA10" s="46"/>
      <c r="BB10" s="46">
        <f>データ!X6</f>
        <v>6476.06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283011</v>
      </c>
      <c r="D6" s="34">
        <f t="shared" si="3"/>
        <v>46</v>
      </c>
      <c r="E6" s="34">
        <f t="shared" si="3"/>
        <v>17</v>
      </c>
      <c r="F6" s="34">
        <f t="shared" si="3"/>
        <v>1</v>
      </c>
      <c r="G6" s="34">
        <f t="shared" si="3"/>
        <v>0</v>
      </c>
      <c r="H6" s="34" t="str">
        <f t="shared" si="3"/>
        <v>兵庫県　猪名川町</v>
      </c>
      <c r="I6" s="34" t="str">
        <f t="shared" si="3"/>
        <v>法適用</v>
      </c>
      <c r="J6" s="34" t="str">
        <f t="shared" si="3"/>
        <v>下水道事業</v>
      </c>
      <c r="K6" s="34" t="str">
        <f t="shared" si="3"/>
        <v>公共下水道</v>
      </c>
      <c r="L6" s="34" t="str">
        <f t="shared" si="3"/>
        <v>Cb1</v>
      </c>
      <c r="M6" s="34">
        <f t="shared" si="3"/>
        <v>0</v>
      </c>
      <c r="N6" s="35" t="str">
        <f t="shared" si="3"/>
        <v>-</v>
      </c>
      <c r="O6" s="35">
        <f t="shared" si="3"/>
        <v>96.91</v>
      </c>
      <c r="P6" s="35">
        <f t="shared" si="3"/>
        <v>77.069999999999993</v>
      </c>
      <c r="Q6" s="35">
        <f t="shared" si="3"/>
        <v>94.53</v>
      </c>
      <c r="R6" s="35">
        <f t="shared" si="3"/>
        <v>1944</v>
      </c>
      <c r="S6" s="35">
        <f t="shared" si="3"/>
        <v>31729</v>
      </c>
      <c r="T6" s="35">
        <f t="shared" si="3"/>
        <v>90.33</v>
      </c>
      <c r="U6" s="35">
        <f t="shared" si="3"/>
        <v>351.26</v>
      </c>
      <c r="V6" s="35">
        <f t="shared" si="3"/>
        <v>24350</v>
      </c>
      <c r="W6" s="35">
        <f t="shared" si="3"/>
        <v>3.76</v>
      </c>
      <c r="X6" s="35">
        <f t="shared" si="3"/>
        <v>6476.06</v>
      </c>
      <c r="Y6" s="36">
        <f>IF(Y7="",NA(),Y7)</f>
        <v>73.62</v>
      </c>
      <c r="Z6" s="36">
        <f t="shared" ref="Z6:AH6" si="4">IF(Z7="",NA(),Z7)</f>
        <v>73.650000000000006</v>
      </c>
      <c r="AA6" s="36">
        <f t="shared" si="4"/>
        <v>90.43</v>
      </c>
      <c r="AB6" s="36">
        <f t="shared" si="4"/>
        <v>91.71</v>
      </c>
      <c r="AC6" s="36">
        <f t="shared" si="4"/>
        <v>93.01</v>
      </c>
      <c r="AD6" s="36">
        <f t="shared" si="4"/>
        <v>87.26</v>
      </c>
      <c r="AE6" s="36">
        <f t="shared" si="4"/>
        <v>85.42</v>
      </c>
      <c r="AF6" s="36">
        <f t="shared" si="4"/>
        <v>93.04</v>
      </c>
      <c r="AG6" s="36">
        <f t="shared" si="4"/>
        <v>95.24</v>
      </c>
      <c r="AH6" s="36">
        <f t="shared" si="4"/>
        <v>98.6</v>
      </c>
      <c r="AI6" s="35" t="str">
        <f>IF(AI7="","",IF(AI7="-","【-】","【"&amp;SUBSTITUTE(TEXT(AI7,"#,##0.00"),"-","△")&amp;"】"))</f>
        <v>【108.57】</v>
      </c>
      <c r="AJ6" s="35">
        <f>IF(AJ7="",NA(),AJ7)</f>
        <v>0</v>
      </c>
      <c r="AK6" s="36">
        <f t="shared" ref="AK6:AS6" si="5">IF(AK7="",NA(),AK7)</f>
        <v>2.21</v>
      </c>
      <c r="AL6" s="36">
        <f t="shared" si="5"/>
        <v>40.4</v>
      </c>
      <c r="AM6" s="36">
        <f t="shared" si="5"/>
        <v>136.56</v>
      </c>
      <c r="AN6" s="36">
        <f t="shared" si="5"/>
        <v>158.07</v>
      </c>
      <c r="AO6" s="36">
        <f t="shared" si="5"/>
        <v>39.950000000000003</v>
      </c>
      <c r="AP6" s="36">
        <f t="shared" si="5"/>
        <v>38.659999999999997</v>
      </c>
      <c r="AQ6" s="36">
        <f t="shared" si="5"/>
        <v>22.37</v>
      </c>
      <c r="AR6" s="36">
        <f t="shared" si="5"/>
        <v>54.27</v>
      </c>
      <c r="AS6" s="36">
        <f t="shared" si="5"/>
        <v>84.21</v>
      </c>
      <c r="AT6" s="35" t="str">
        <f>IF(AT7="","",IF(AT7="-","【-】","【"&amp;SUBSTITUTE(TEXT(AT7,"#,##0.00"),"-","△")&amp;"】"))</f>
        <v>【4.38】</v>
      </c>
      <c r="AU6" s="36">
        <f>IF(AU7="",NA(),AU7)</f>
        <v>340.9</v>
      </c>
      <c r="AV6" s="36">
        <f t="shared" ref="AV6:BD6" si="6">IF(AV7="",NA(),AV7)</f>
        <v>918.93</v>
      </c>
      <c r="AW6" s="36">
        <f t="shared" si="6"/>
        <v>140.76</v>
      </c>
      <c r="AX6" s="36">
        <f t="shared" si="6"/>
        <v>964.65</v>
      </c>
      <c r="AY6" s="36">
        <f t="shared" si="6"/>
        <v>835.77</v>
      </c>
      <c r="AZ6" s="36">
        <f t="shared" si="6"/>
        <v>490.99</v>
      </c>
      <c r="BA6" s="36">
        <f t="shared" si="6"/>
        <v>367.07</v>
      </c>
      <c r="BB6" s="36">
        <f t="shared" si="6"/>
        <v>118.27</v>
      </c>
      <c r="BC6" s="36">
        <f t="shared" si="6"/>
        <v>163.80000000000001</v>
      </c>
      <c r="BD6" s="36">
        <f t="shared" si="6"/>
        <v>161.31</v>
      </c>
      <c r="BE6" s="35" t="str">
        <f>IF(BE7="","",IF(BE7="-","【-】","【"&amp;SUBSTITUTE(TEXT(BE7,"#,##0.00"),"-","△")&amp;"】"))</f>
        <v>【59.95】</v>
      </c>
      <c r="BF6" s="36">
        <f>IF(BF7="",NA(),BF7)</f>
        <v>62.87</v>
      </c>
      <c r="BG6" s="36">
        <f t="shared" ref="BG6:BO6" si="7">IF(BG7="",NA(),BG7)</f>
        <v>53.05</v>
      </c>
      <c r="BH6" s="36">
        <f t="shared" si="7"/>
        <v>50.35</v>
      </c>
      <c r="BI6" s="36">
        <f t="shared" si="7"/>
        <v>40.04</v>
      </c>
      <c r="BJ6" s="36">
        <f t="shared" si="7"/>
        <v>0.39</v>
      </c>
      <c r="BK6" s="36">
        <f t="shared" si="7"/>
        <v>987.09</v>
      </c>
      <c r="BL6" s="36">
        <f t="shared" si="7"/>
        <v>904.16</v>
      </c>
      <c r="BM6" s="36">
        <f t="shared" si="7"/>
        <v>641.22</v>
      </c>
      <c r="BN6" s="36">
        <f t="shared" si="7"/>
        <v>681.23</v>
      </c>
      <c r="BO6" s="36">
        <f t="shared" si="7"/>
        <v>773.95</v>
      </c>
      <c r="BP6" s="35" t="str">
        <f>IF(BP7="","",IF(BP7="-","【-】","【"&amp;SUBSTITUTE(TEXT(BP7,"#,##0.00"),"-","△")&amp;"】"))</f>
        <v>【728.30】</v>
      </c>
      <c r="BQ6" s="36">
        <f>IF(BQ7="",NA(),BQ7)</f>
        <v>59.58</v>
      </c>
      <c r="BR6" s="36">
        <f t="shared" ref="BR6:BZ6" si="8">IF(BR7="",NA(),BR7)</f>
        <v>59.62</v>
      </c>
      <c r="BS6" s="36">
        <f t="shared" si="8"/>
        <v>65.069999999999993</v>
      </c>
      <c r="BT6" s="36">
        <f t="shared" si="8"/>
        <v>67.239999999999995</v>
      </c>
      <c r="BU6" s="36">
        <f t="shared" si="8"/>
        <v>70.37</v>
      </c>
      <c r="BV6" s="36">
        <f t="shared" si="8"/>
        <v>66.14</v>
      </c>
      <c r="BW6" s="36">
        <f t="shared" si="8"/>
        <v>69.72</v>
      </c>
      <c r="BX6" s="36">
        <f t="shared" si="8"/>
        <v>71.48</v>
      </c>
      <c r="BY6" s="36">
        <f t="shared" si="8"/>
        <v>76.84</v>
      </c>
      <c r="BZ6" s="36">
        <f t="shared" si="8"/>
        <v>72.87</v>
      </c>
      <c r="CA6" s="35" t="str">
        <f>IF(CA7="","",IF(CA7="-","【-】","【"&amp;SUBSTITUTE(TEXT(CA7,"#,##0.00"),"-","△")&amp;"】"))</f>
        <v>【100.04】</v>
      </c>
      <c r="CB6" s="36">
        <f>IF(CB7="",NA(),CB7)</f>
        <v>194.18</v>
      </c>
      <c r="CC6" s="36">
        <f t="shared" ref="CC6:CK6" si="9">IF(CC7="",NA(),CC7)</f>
        <v>193.33</v>
      </c>
      <c r="CD6" s="36">
        <f t="shared" si="9"/>
        <v>179.18</v>
      </c>
      <c r="CE6" s="36">
        <f t="shared" si="9"/>
        <v>169.84</v>
      </c>
      <c r="CF6" s="36">
        <f t="shared" si="9"/>
        <v>162.19</v>
      </c>
      <c r="CG6" s="36">
        <f t="shared" si="9"/>
        <v>153.74</v>
      </c>
      <c r="CH6" s="36">
        <f t="shared" si="9"/>
        <v>150.53</v>
      </c>
      <c r="CI6" s="36">
        <f t="shared" si="9"/>
        <v>170.07</v>
      </c>
      <c r="CJ6" s="36">
        <f t="shared" si="9"/>
        <v>160.72999999999999</v>
      </c>
      <c r="CK6" s="36">
        <f t="shared" si="9"/>
        <v>160.55000000000001</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68.33</v>
      </c>
      <c r="CS6" s="36">
        <f t="shared" si="10"/>
        <v>65.22</v>
      </c>
      <c r="CT6" s="36">
        <f t="shared" si="10"/>
        <v>62.16</v>
      </c>
      <c r="CU6" s="36">
        <f t="shared" si="10"/>
        <v>59.97</v>
      </c>
      <c r="CV6" s="36">
        <f t="shared" si="10"/>
        <v>56.35</v>
      </c>
      <c r="CW6" s="35" t="str">
        <f>IF(CW7="","",IF(CW7="-","【-】","【"&amp;SUBSTITUTE(TEXT(CW7,"#,##0.00"),"-","△")&amp;"】"))</f>
        <v>【60.09】</v>
      </c>
      <c r="CX6" s="36">
        <f>IF(CX7="",NA(),CX7)</f>
        <v>99.85</v>
      </c>
      <c r="CY6" s="36">
        <f t="shared" ref="CY6:DG6" si="11">IF(CY7="",NA(),CY7)</f>
        <v>99.7</v>
      </c>
      <c r="CZ6" s="36">
        <f t="shared" si="11"/>
        <v>100</v>
      </c>
      <c r="DA6" s="36">
        <f t="shared" si="11"/>
        <v>98.48</v>
      </c>
      <c r="DB6" s="36">
        <f t="shared" si="11"/>
        <v>98.6</v>
      </c>
      <c r="DC6" s="36">
        <f t="shared" si="11"/>
        <v>92.52</v>
      </c>
      <c r="DD6" s="36">
        <f t="shared" si="11"/>
        <v>92.94</v>
      </c>
      <c r="DE6" s="36">
        <f t="shared" si="11"/>
        <v>95.73</v>
      </c>
      <c r="DF6" s="36">
        <f t="shared" si="11"/>
        <v>94.8</v>
      </c>
      <c r="DG6" s="36">
        <f t="shared" si="11"/>
        <v>93.3</v>
      </c>
      <c r="DH6" s="35" t="str">
        <f>IF(DH7="","",IF(DH7="-","【-】","【"&amp;SUBSTITUTE(TEXT(DH7,"#,##0.00"),"-","△")&amp;"】"))</f>
        <v>【94.90】</v>
      </c>
      <c r="DI6" s="36">
        <f>IF(DI7="",NA(),DI7)</f>
        <v>3.04</v>
      </c>
      <c r="DJ6" s="36">
        <f t="shared" ref="DJ6:DR6" si="12">IF(DJ7="",NA(),DJ7)</f>
        <v>3.73</v>
      </c>
      <c r="DK6" s="36">
        <f t="shared" si="12"/>
        <v>20.23</v>
      </c>
      <c r="DL6" s="36">
        <f t="shared" si="12"/>
        <v>19.559999999999999</v>
      </c>
      <c r="DM6" s="36">
        <f t="shared" si="12"/>
        <v>22.36</v>
      </c>
      <c r="DN6" s="36">
        <f t="shared" si="12"/>
        <v>11.59</v>
      </c>
      <c r="DO6" s="36">
        <f t="shared" si="12"/>
        <v>12.06</v>
      </c>
      <c r="DP6" s="36">
        <f t="shared" si="12"/>
        <v>33.53</v>
      </c>
      <c r="DQ6" s="36">
        <f t="shared" si="12"/>
        <v>34.39</v>
      </c>
      <c r="DR6" s="36">
        <f t="shared" si="12"/>
        <v>44.43</v>
      </c>
      <c r="DS6" s="35" t="str">
        <f>IF(DS7="","",IF(DS7="-","【-】","【"&amp;SUBSTITUTE(TEXT(DS7,"#,##0.00"),"-","△")&amp;"】"))</f>
        <v>【37.36】</v>
      </c>
      <c r="DT6" s="35">
        <f>IF(DT7="",NA(),DT7)</f>
        <v>0</v>
      </c>
      <c r="DU6" s="35">
        <f t="shared" ref="DU6:EC6" si="13">IF(DU7="",NA(),DU7)</f>
        <v>0</v>
      </c>
      <c r="DV6" s="35">
        <f t="shared" si="13"/>
        <v>0</v>
      </c>
      <c r="DW6" s="35">
        <f t="shared" si="13"/>
        <v>0</v>
      </c>
      <c r="DX6" s="35">
        <f t="shared" si="13"/>
        <v>0</v>
      </c>
      <c r="DY6" s="36">
        <f t="shared" si="13"/>
        <v>1.86</v>
      </c>
      <c r="DZ6" s="36">
        <f t="shared" si="13"/>
        <v>2.27</v>
      </c>
      <c r="EA6" s="36">
        <f t="shared" si="13"/>
        <v>1.86</v>
      </c>
      <c r="EB6" s="36">
        <f t="shared" si="13"/>
        <v>2.2200000000000002</v>
      </c>
      <c r="EC6" s="36">
        <f t="shared" si="13"/>
        <v>3.25</v>
      </c>
      <c r="ED6" s="35" t="str">
        <f>IF(ED7="","",IF(ED7="-","【-】","【"&amp;SUBSTITUTE(TEXT(ED7,"#,##0.00"),"-","△")&amp;"】"))</f>
        <v>【4.96】</v>
      </c>
      <c r="EE6" s="36">
        <f>IF(EE7="",NA(),EE7)</f>
        <v>0.04</v>
      </c>
      <c r="EF6" s="36">
        <f t="shared" ref="EF6:EN6" si="14">IF(EF7="",NA(),EF7)</f>
        <v>0.05</v>
      </c>
      <c r="EG6" s="36">
        <f t="shared" si="14"/>
        <v>0.06</v>
      </c>
      <c r="EH6" s="35">
        <f t="shared" si="14"/>
        <v>0</v>
      </c>
      <c r="EI6" s="35">
        <f t="shared" si="14"/>
        <v>0</v>
      </c>
      <c r="EJ6" s="36">
        <f t="shared" si="14"/>
        <v>0.09</v>
      </c>
      <c r="EK6" s="36">
        <f t="shared" si="14"/>
        <v>0.19</v>
      </c>
      <c r="EL6" s="36">
        <f t="shared" si="14"/>
        <v>7.0000000000000007E-2</v>
      </c>
      <c r="EM6" s="36">
        <f t="shared" si="14"/>
        <v>1.08</v>
      </c>
      <c r="EN6" s="36">
        <f t="shared" si="14"/>
        <v>1.1499999999999999</v>
      </c>
      <c r="EO6" s="35" t="str">
        <f>IF(EO7="","",IF(EO7="-","【-】","【"&amp;SUBSTITUTE(TEXT(EO7,"#,##0.00"),"-","△")&amp;"】"))</f>
        <v>【0.27】</v>
      </c>
    </row>
    <row r="7" spans="1:148" s="37" customFormat="1">
      <c r="A7" s="29"/>
      <c r="B7" s="38">
        <v>2016</v>
      </c>
      <c r="C7" s="38">
        <v>283011</v>
      </c>
      <c r="D7" s="38">
        <v>46</v>
      </c>
      <c r="E7" s="38">
        <v>17</v>
      </c>
      <c r="F7" s="38">
        <v>1</v>
      </c>
      <c r="G7" s="38">
        <v>0</v>
      </c>
      <c r="H7" s="38" t="s">
        <v>108</v>
      </c>
      <c r="I7" s="38" t="s">
        <v>109</v>
      </c>
      <c r="J7" s="38" t="s">
        <v>110</v>
      </c>
      <c r="K7" s="38" t="s">
        <v>111</v>
      </c>
      <c r="L7" s="38" t="s">
        <v>112</v>
      </c>
      <c r="M7" s="38"/>
      <c r="N7" s="39" t="s">
        <v>113</v>
      </c>
      <c r="O7" s="39">
        <v>96.91</v>
      </c>
      <c r="P7" s="39">
        <v>77.069999999999993</v>
      </c>
      <c r="Q7" s="39">
        <v>94.53</v>
      </c>
      <c r="R7" s="39">
        <v>1944</v>
      </c>
      <c r="S7" s="39">
        <v>31729</v>
      </c>
      <c r="T7" s="39">
        <v>90.33</v>
      </c>
      <c r="U7" s="39">
        <v>351.26</v>
      </c>
      <c r="V7" s="39">
        <v>24350</v>
      </c>
      <c r="W7" s="39">
        <v>3.76</v>
      </c>
      <c r="X7" s="39">
        <v>6476.06</v>
      </c>
      <c r="Y7" s="39">
        <v>73.62</v>
      </c>
      <c r="Z7" s="39">
        <v>73.650000000000006</v>
      </c>
      <c r="AA7" s="39">
        <v>90.43</v>
      </c>
      <c r="AB7" s="39">
        <v>91.71</v>
      </c>
      <c r="AC7" s="39">
        <v>93.01</v>
      </c>
      <c r="AD7" s="39">
        <v>87.26</v>
      </c>
      <c r="AE7" s="39">
        <v>85.42</v>
      </c>
      <c r="AF7" s="39">
        <v>93.04</v>
      </c>
      <c r="AG7" s="39">
        <v>95.24</v>
      </c>
      <c r="AH7" s="39">
        <v>98.6</v>
      </c>
      <c r="AI7" s="39">
        <v>108.57</v>
      </c>
      <c r="AJ7" s="39">
        <v>0</v>
      </c>
      <c r="AK7" s="39">
        <v>2.21</v>
      </c>
      <c r="AL7" s="39">
        <v>40.4</v>
      </c>
      <c r="AM7" s="39">
        <v>136.56</v>
      </c>
      <c r="AN7" s="39">
        <v>158.07</v>
      </c>
      <c r="AO7" s="39">
        <v>39.950000000000003</v>
      </c>
      <c r="AP7" s="39">
        <v>38.659999999999997</v>
      </c>
      <c r="AQ7" s="39">
        <v>22.37</v>
      </c>
      <c r="AR7" s="39">
        <v>54.27</v>
      </c>
      <c r="AS7" s="39">
        <v>84.21</v>
      </c>
      <c r="AT7" s="39">
        <v>4.38</v>
      </c>
      <c r="AU7" s="39">
        <v>340.9</v>
      </c>
      <c r="AV7" s="39">
        <v>918.93</v>
      </c>
      <c r="AW7" s="39">
        <v>140.76</v>
      </c>
      <c r="AX7" s="39">
        <v>964.65</v>
      </c>
      <c r="AY7" s="39">
        <v>835.77</v>
      </c>
      <c r="AZ7" s="39">
        <v>490.99</v>
      </c>
      <c r="BA7" s="39">
        <v>367.07</v>
      </c>
      <c r="BB7" s="39">
        <v>118.27</v>
      </c>
      <c r="BC7" s="39">
        <v>163.80000000000001</v>
      </c>
      <c r="BD7" s="39">
        <v>161.31</v>
      </c>
      <c r="BE7" s="39">
        <v>59.95</v>
      </c>
      <c r="BF7" s="39">
        <v>62.87</v>
      </c>
      <c r="BG7" s="39">
        <v>53.05</v>
      </c>
      <c r="BH7" s="39">
        <v>50.35</v>
      </c>
      <c r="BI7" s="39">
        <v>40.04</v>
      </c>
      <c r="BJ7" s="39">
        <v>0.39</v>
      </c>
      <c r="BK7" s="39">
        <v>987.09</v>
      </c>
      <c r="BL7" s="39">
        <v>904.16</v>
      </c>
      <c r="BM7" s="39">
        <v>641.22</v>
      </c>
      <c r="BN7" s="39">
        <v>681.23</v>
      </c>
      <c r="BO7" s="39">
        <v>773.95</v>
      </c>
      <c r="BP7" s="39">
        <v>728.3</v>
      </c>
      <c r="BQ7" s="39">
        <v>59.58</v>
      </c>
      <c r="BR7" s="39">
        <v>59.62</v>
      </c>
      <c r="BS7" s="39">
        <v>65.069999999999993</v>
      </c>
      <c r="BT7" s="39">
        <v>67.239999999999995</v>
      </c>
      <c r="BU7" s="39">
        <v>70.37</v>
      </c>
      <c r="BV7" s="39">
        <v>66.14</v>
      </c>
      <c r="BW7" s="39">
        <v>69.72</v>
      </c>
      <c r="BX7" s="39">
        <v>71.48</v>
      </c>
      <c r="BY7" s="39">
        <v>76.84</v>
      </c>
      <c r="BZ7" s="39">
        <v>72.87</v>
      </c>
      <c r="CA7" s="39">
        <v>100.04</v>
      </c>
      <c r="CB7" s="39">
        <v>194.18</v>
      </c>
      <c r="CC7" s="39">
        <v>193.33</v>
      </c>
      <c r="CD7" s="39">
        <v>179.18</v>
      </c>
      <c r="CE7" s="39">
        <v>169.84</v>
      </c>
      <c r="CF7" s="39">
        <v>162.19</v>
      </c>
      <c r="CG7" s="39">
        <v>153.74</v>
      </c>
      <c r="CH7" s="39">
        <v>150.53</v>
      </c>
      <c r="CI7" s="39">
        <v>170.07</v>
      </c>
      <c r="CJ7" s="39">
        <v>160.72999999999999</v>
      </c>
      <c r="CK7" s="39">
        <v>160.55000000000001</v>
      </c>
      <c r="CL7" s="39">
        <v>137.82</v>
      </c>
      <c r="CM7" s="39" t="s">
        <v>113</v>
      </c>
      <c r="CN7" s="39" t="s">
        <v>113</v>
      </c>
      <c r="CO7" s="39" t="s">
        <v>113</v>
      </c>
      <c r="CP7" s="39" t="s">
        <v>113</v>
      </c>
      <c r="CQ7" s="39" t="s">
        <v>113</v>
      </c>
      <c r="CR7" s="39">
        <v>68.33</v>
      </c>
      <c r="CS7" s="39">
        <v>65.22</v>
      </c>
      <c r="CT7" s="39">
        <v>62.16</v>
      </c>
      <c r="CU7" s="39">
        <v>59.97</v>
      </c>
      <c r="CV7" s="39">
        <v>56.35</v>
      </c>
      <c r="CW7" s="39">
        <v>60.09</v>
      </c>
      <c r="CX7" s="39">
        <v>99.85</v>
      </c>
      <c r="CY7" s="39">
        <v>99.7</v>
      </c>
      <c r="CZ7" s="39">
        <v>100</v>
      </c>
      <c r="DA7" s="39">
        <v>98.48</v>
      </c>
      <c r="DB7" s="39">
        <v>98.6</v>
      </c>
      <c r="DC7" s="39">
        <v>92.52</v>
      </c>
      <c r="DD7" s="39">
        <v>92.94</v>
      </c>
      <c r="DE7" s="39">
        <v>95.73</v>
      </c>
      <c r="DF7" s="39">
        <v>94.8</v>
      </c>
      <c r="DG7" s="39">
        <v>93.3</v>
      </c>
      <c r="DH7" s="39">
        <v>94.9</v>
      </c>
      <c r="DI7" s="39">
        <v>3.04</v>
      </c>
      <c r="DJ7" s="39">
        <v>3.73</v>
      </c>
      <c r="DK7" s="39">
        <v>20.23</v>
      </c>
      <c r="DL7" s="39">
        <v>19.559999999999999</v>
      </c>
      <c r="DM7" s="39">
        <v>22.36</v>
      </c>
      <c r="DN7" s="39">
        <v>11.59</v>
      </c>
      <c r="DO7" s="39">
        <v>12.06</v>
      </c>
      <c r="DP7" s="39">
        <v>33.53</v>
      </c>
      <c r="DQ7" s="39">
        <v>34.39</v>
      </c>
      <c r="DR7" s="39">
        <v>44.43</v>
      </c>
      <c r="DS7" s="39">
        <v>37.36</v>
      </c>
      <c r="DT7" s="39">
        <v>0</v>
      </c>
      <c r="DU7" s="39">
        <v>0</v>
      </c>
      <c r="DV7" s="39">
        <v>0</v>
      </c>
      <c r="DW7" s="39">
        <v>0</v>
      </c>
      <c r="DX7" s="39">
        <v>0</v>
      </c>
      <c r="DY7" s="39">
        <v>1.86</v>
      </c>
      <c r="DZ7" s="39">
        <v>2.27</v>
      </c>
      <c r="EA7" s="39">
        <v>1.86</v>
      </c>
      <c r="EB7" s="39">
        <v>2.2200000000000002</v>
      </c>
      <c r="EC7" s="39">
        <v>3.25</v>
      </c>
      <c r="ED7" s="39">
        <v>4.96</v>
      </c>
      <c r="EE7" s="39">
        <v>0.04</v>
      </c>
      <c r="EF7" s="39">
        <v>0.05</v>
      </c>
      <c r="EG7" s="39">
        <v>0.06</v>
      </c>
      <c r="EH7" s="39">
        <v>0</v>
      </c>
      <c r="EI7" s="39">
        <v>0</v>
      </c>
      <c r="EJ7" s="39">
        <v>0.09</v>
      </c>
      <c r="EK7" s="39">
        <v>0.19</v>
      </c>
      <c r="EL7" s="39">
        <v>7.0000000000000007E-2</v>
      </c>
      <c r="EM7" s="39">
        <v>1.08</v>
      </c>
      <c r="EN7" s="39">
        <v>1.1499999999999999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 絵美</cp:lastModifiedBy>
  <cp:lastPrinted>2018-02-07T04:47:02Z</cp:lastPrinted>
  <dcterms:created xsi:type="dcterms:W3CDTF">2017-12-25T01:52:45Z</dcterms:created>
  <dcterms:modified xsi:type="dcterms:W3CDTF">2018-02-14T02:13:06Z</dcterms:modified>
  <cp:category/>
</cp:coreProperties>
</file>