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1WTjk5lEGqx5ZdPX9BrrDXP33VE1MB4ZcNtpEoojCHTY+il3VL1Qlq5W+zXeq911OM+3MXUFMANV0nhbVYc++A==" workbookSaltValue="shupOgP0ayDT6z5UCqKxTw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DN7" i="5"/>
  <c r="DM7" i="5"/>
  <c r="DL7" i="5"/>
  <c r="DK7" i="5"/>
  <c r="DI7" i="5"/>
  <c r="MI78" i="4" s="1"/>
  <c r="DH7" i="5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MA32" i="4"/>
  <c r="LH32" i="4"/>
  <c r="JV32" i="4"/>
  <c r="JC32" i="4"/>
  <c r="HJ32" i="4"/>
  <c r="GQ32" i="4"/>
  <c r="FX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BZ51" i="4"/>
  <c r="GQ30" i="4"/>
  <c r="LT76" i="4"/>
  <c r="GQ51" i="4"/>
  <c r="LH30" i="4"/>
  <c r="IE76" i="4"/>
  <c r="BZ30" i="4"/>
  <c r="HP76" i="4"/>
  <c r="BG30" i="4"/>
  <c r="AV76" i="4"/>
  <c r="KO51" i="4"/>
  <c r="LE76" i="4"/>
  <c r="FX51" i="4"/>
  <c r="FX30" i="4"/>
  <c r="KO30" i="4"/>
  <c r="BG51" i="4"/>
  <c r="HA76" i="4"/>
  <c r="AN51" i="4"/>
  <c r="FE30" i="4"/>
  <c r="KP76" i="4"/>
  <c r="JV30" i="4"/>
  <c r="AN30" i="4"/>
  <c r="AG76" i="4"/>
  <c r="FE51" i="4"/>
  <c r="JV51" i="4"/>
  <c r="JC51" i="4"/>
  <c r="KA76" i="4"/>
  <c r="EL51" i="4"/>
  <c r="JC30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<sst xmlns="http://schemas.openxmlformats.org/spreadsheetml/2006/main" count="286" uniqueCount="136">
  <si>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</si>
  <si>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</si>
  <si>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</si>
  <si>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</si>
  <si>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</si>
  <si>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</si>
  <si>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</si>
  <si>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</si>
  <si>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</si>
  <si>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</si>
  <si>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</si>
  <si>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</si>
  <si>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</si>
  <si>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</si>
  <si>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</si>
  <si>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</si>
  <si>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</si>
  <si>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</si>
  <si>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</si>
  <si>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</si>
  <si>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</si>
  <si>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</si>
  <si>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</si>
  <si>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</si>
  <si>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</si>
  <si>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</si>
  <si>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</si>
  <si>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</si>
  <si>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</si>
  <si>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</si>
  <si>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</si>
  <si>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</si>
  <si>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</si>
  <si>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</si>
  <si>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</si>
  <si>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</si>
  <si>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</si>
  <si>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</si>
  <si>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</si>
  <si>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</si>
  <si>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</si>
  <si>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</si>
  <si>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</si>
  <si>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</si>
  <si>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</si>
  <si>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</si>
  <si>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</si>
  <si>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</si>
  <si>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</si>
  <si>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</si>
  <si>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</si>
  <si>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</si>
  <si>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</si>
  <si>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</si>
  <si>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</si>
  <si>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</si>
  <si>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</si>
  <si>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</si>
  <si>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</si>
  <si>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</si>
  <si>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</si>
  <si>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</si>
  <si>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</si>
  <si>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</si>
  <si>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</si>
  <si>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</si>
  <si>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</si>
  <si>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</si>
  <si>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</si>
  <si>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</si>
  <si>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</si>
  <si>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</si>
  <si>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</si>
  <si>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</si>
  <si>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</si>
  <si>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</si>
  <si>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</si>
  <si>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</si>
  <si>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</si>
  <si>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</si>
  <si>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</si>
  <si>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</si>
  <si>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</si>
  <si>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</si>
  <si>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</si>
  <si>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</si>
  <si>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</si>
  <si>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</si>
  <si>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</si>
  <si>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</si>
  <si>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</si>
  <si>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</si>
  <si>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</si>
  <si>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</si>
  <si>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</si>
  <si>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</si>
  <si>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</si>
  <si>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</si>
  <si>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</si>
  <si>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</si>
  <si>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</si>
  <si>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</si>
  <si>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</si>
  <si>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</si>
  <si>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</si>
  <si>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</si>
  <si>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</si>
  <si>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</si>
  <si>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</si>
  <si>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</si>
  <si>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</si>
  <si>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</si>
  <si>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</si>
  <si>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</si>
  <si>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兵庫県　丹波市</t>
  </si>
  <si>
    <t>石生駅西駐車場</t>
  </si>
  <si>
    <t>法非適用</t>
  </si>
  <si>
    <t>駐車場整備事業</t>
  </si>
  <si>
    <t>-</t>
  </si>
  <si>
    <t>Ａ３Ｂ１</t>
  </si>
  <si>
    <t>該当数値なし</t>
  </si>
  <si>
    <t>都市計画駐車場</t>
  </si>
  <si>
    <t>広場式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</si>
  <si>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</si>
  <si>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</si>
  <si>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</si>
  <si>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</si>
  <si>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</si>
  <si>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</si>
  <si>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</si>
  <si>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</si>
  <si>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本施設については、市民の交通機関への利便性向上を主たる目的として設置している。収益等の状況については、類似施設平均と比すると42％程度の収益的収支比率となっているが157.8％と悪くない状況である。他会計からの補助等もなく独立した会計となっていることから、利用率の向上により更なる経営状況の改善が可能と考えている。</t>
    <phoneticPr fontId="6"/>
  </si>
  <si>
    <t>自治体職員</t>
    <rPh sb="0" eb="3">
      <t>ジチタイ</t>
    </rPh>
    <rPh sb="3" eb="5">
      <t>ショクイン</t>
    </rPh>
    <phoneticPr fontId="6"/>
  </si>
  <si>
    <t>　本施設に関する資産等は、料金精算のシステム、舗装などの関連施設であるが、常に現状把握の上、計画的な修繕等の対応が必要である。</t>
    <phoneticPr fontId="6"/>
  </si>
  <si>
    <t xml:space="preserve"> 本施設は、月極め駐車場(40台）及び一時駐車場（30台）である。月極め駐車場は月平均約21台（稼働率約52.5％）の利用であり、一時駐車場は１日当たり平均約18台（稼働率約60％）で合計約39台（約55.7％）となっている。月極め駐車場及び一時駐車場とも利用率の状況が改善できるよう、広報等により情報を提供し利用の拡大を図っていく。</t>
    <phoneticPr fontId="6"/>
  </si>
  <si>
    <t>　施設として黒字経営となっているが、利用率の向上に伴う、経営状況の更なる安定化が必要なことから、広報等を行い利用率の向上を図る必要がある。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</si>
</sst>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168.1</c:v>
                </c:pt>
                <c:pt idx="1">
                  <c:v>173.4</c:v>
                </c:pt>
                <c:pt idx="2">
                  <c:v>169</c:v>
                </c:pt>
                <c:pt idx="3">
                  <c:v>145</c:v>
                </c:pt>
                <c:pt idx="4">
                  <c:v>157.80000000000001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96640"/>
        <c:axId val="12215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96640"/>
        <c:axId val="122156544"/>
      </c:lineChart>
      <c:dateAx>
        <c:axId val="12209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156544"/>
        <c:crosses val="autoZero"/>
        <c:auto val="1"/>
        <c:lblOffset val="100"/>
        <c:baseTimeUnit val="years"/>
      </c:dateAx>
      <c:valAx>
        <c:axId val="12215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2096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40928"/>
        <c:axId val="14014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40928"/>
        <c:axId val="140142848"/>
      </c:lineChart>
      <c:dateAx>
        <c:axId val="14014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142848"/>
        <c:crosses val="autoZero"/>
        <c:auto val="1"/>
        <c:lblOffset val="100"/>
        <c:baseTimeUnit val="years"/>
      </c:dateAx>
      <c:valAx>
        <c:axId val="14014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140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91008"/>
        <c:axId val="14049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008"/>
        <c:axId val="140493184"/>
      </c:lineChart>
      <c:dateAx>
        <c:axId val="14049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93184"/>
        <c:crosses val="autoZero"/>
        <c:auto val="1"/>
        <c:lblOffset val="100"/>
        <c:baseTimeUnit val="years"/>
      </c:dateAx>
      <c:valAx>
        <c:axId val="14049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491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25632"/>
        <c:axId val="1407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25632"/>
        <c:axId val="140727808"/>
      </c:lineChart>
      <c:dateAx>
        <c:axId val="14072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27808"/>
        <c:crosses val="autoZero"/>
        <c:auto val="1"/>
        <c:lblOffset val="100"/>
        <c:baseTimeUnit val="years"/>
      </c:dateAx>
      <c:valAx>
        <c:axId val="1407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25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52768"/>
        <c:axId val="14075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52768"/>
        <c:axId val="140754944"/>
      </c:lineChart>
      <c:dateAx>
        <c:axId val="14075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54944"/>
        <c:crosses val="autoZero"/>
        <c:auto val="1"/>
        <c:lblOffset val="100"/>
        <c:baseTimeUnit val="years"/>
      </c:dateAx>
      <c:valAx>
        <c:axId val="14075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5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70688"/>
        <c:axId val="14092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70688"/>
        <c:axId val="140920704"/>
      </c:lineChart>
      <c:dateAx>
        <c:axId val="14077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20704"/>
        <c:crosses val="autoZero"/>
        <c:auto val="1"/>
        <c:lblOffset val="100"/>
        <c:baseTimeUnit val="years"/>
      </c:dateAx>
      <c:valAx>
        <c:axId val="14092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0770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31.4</c:v>
                </c:pt>
                <c:pt idx="1">
                  <c:v>68.599999999999994</c:v>
                </c:pt>
                <c:pt idx="2">
                  <c:v>64.3</c:v>
                </c:pt>
                <c:pt idx="3">
                  <c:v>65.7</c:v>
                </c:pt>
                <c:pt idx="4">
                  <c:v>55.7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79296"/>
        <c:axId val="14108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79296"/>
        <c:axId val="141081600"/>
      </c:lineChart>
      <c:dateAx>
        <c:axId val="14107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81600"/>
        <c:crosses val="autoZero"/>
        <c:auto val="1"/>
        <c:lblOffset val="100"/>
        <c:baseTimeUnit val="years"/>
      </c:dateAx>
      <c:valAx>
        <c:axId val="14108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1079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39.799999999999997</c:v>
                </c:pt>
                <c:pt idx="1">
                  <c:v>41.4</c:v>
                </c:pt>
                <c:pt idx="2">
                  <c:v>40.299999999999997</c:v>
                </c:pt>
                <c:pt idx="3">
                  <c:v>42.7</c:v>
                </c:pt>
                <c:pt idx="4">
                  <c:v>33.200000000000003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03904"/>
        <c:axId val="22780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03904"/>
        <c:axId val="227805824"/>
      </c:lineChart>
      <c:dateAx>
        <c:axId val="22780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805824"/>
        <c:crosses val="autoZero"/>
        <c:auto val="1"/>
        <c:lblOffset val="100"/>
        <c:baseTimeUnit val="years"/>
      </c:dateAx>
      <c:valAx>
        <c:axId val="22780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803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819</c:v>
                </c:pt>
                <c:pt idx="1">
                  <c:v>854</c:v>
                </c:pt>
                <c:pt idx="2">
                  <c:v>816</c:v>
                </c:pt>
                <c:pt idx="3">
                  <c:v>614</c:v>
                </c:pt>
                <c:pt idx="4">
                  <c:v>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329792"/>
        <c:axId val="23333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329792"/>
        <c:axId val="233332096"/>
      </c:lineChart>
      <c:dateAx>
        <c:axId val="23332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332096"/>
        <c:crosses val="autoZero"/>
        <c:auto val="1"/>
        <c:lblOffset val="100"/>
        <c:baseTimeUnit val="years"/>
      </c:dateAx>
      <c:valAx>
        <c:axId val="23333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3329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view="pageBreakPreview" zoomScaleNormal="70" zoomScaleSheetLayoutView="100" workbookViewId="0"/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兵庫県丹波市　石生駅西駐車場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132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2337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70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168.1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173.4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169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145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157.80000000000001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31.4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68.599999999999994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64.3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65.7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55.7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134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39.799999999999997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41.4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40.299999999999997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42.7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33.200000000000003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819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854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816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614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694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135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35840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200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z1iwgUhPbt0J5Wk3AT7AFe6aKIKRO2BxzQTzKtBpC/NJHUG0oFjdiowAa31TunfddMwnUJPEmPMuBeqeIVSm/Q==" saltValue="FmKeO58FIyMRTZtVjbpIa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282235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10</v>
      </c>
      <c r="H6" s="61" t="str">
        <f>SUBSTITUTE(H8,"　","")</f>
        <v>兵庫県丹波市</v>
      </c>
      <c r="I6" s="61" t="str">
        <f t="shared" si="1"/>
        <v>石生駅西駐車場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広場式</v>
      </c>
      <c r="R6" s="64">
        <f t="shared" si="1"/>
        <v>22</v>
      </c>
      <c r="S6" s="63" t="str">
        <f t="shared" si="1"/>
        <v>駅</v>
      </c>
      <c r="T6" s="63" t="str">
        <f t="shared" si="1"/>
        <v>無</v>
      </c>
      <c r="U6" s="64">
        <f t="shared" si="1"/>
        <v>2337</v>
      </c>
      <c r="V6" s="64">
        <f t="shared" si="1"/>
        <v>70</v>
      </c>
      <c r="W6" s="64">
        <f t="shared" si="1"/>
        <v>300</v>
      </c>
      <c r="X6" s="63" t="str">
        <f t="shared" si="1"/>
        <v>代行制</v>
      </c>
      <c r="Y6" s="65">
        <f>IF(Y8="-",NA(),Y8)</f>
        <v>168.1</v>
      </c>
      <c r="Z6" s="65">
        <f t="shared" ref="Z6:AH6" si="2">IF(Z8="-",NA(),Z8)</f>
        <v>173.4</v>
      </c>
      <c r="AA6" s="65">
        <f t="shared" si="2"/>
        <v>169</v>
      </c>
      <c r="AB6" s="65">
        <f t="shared" si="2"/>
        <v>145</v>
      </c>
      <c r="AC6" s="65">
        <f t="shared" si="2"/>
        <v>157.80000000000001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39.799999999999997</v>
      </c>
      <c r="BG6" s="65">
        <f t="shared" ref="BG6:BO6" si="5">IF(BG8="-",NA(),BG8)</f>
        <v>41.4</v>
      </c>
      <c r="BH6" s="65">
        <f t="shared" si="5"/>
        <v>40.299999999999997</v>
      </c>
      <c r="BI6" s="65">
        <f t="shared" si="5"/>
        <v>42.7</v>
      </c>
      <c r="BJ6" s="65">
        <f t="shared" si="5"/>
        <v>33.200000000000003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819</v>
      </c>
      <c r="BR6" s="66">
        <f t="shared" ref="BR6:BZ6" si="6">IF(BR8="-",NA(),BR8)</f>
        <v>854</v>
      </c>
      <c r="BS6" s="66">
        <f t="shared" si="6"/>
        <v>816</v>
      </c>
      <c r="BT6" s="66">
        <f t="shared" si="6"/>
        <v>614</v>
      </c>
      <c r="BU6" s="66">
        <f t="shared" si="6"/>
        <v>694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35840</v>
      </c>
      <c r="CN6" s="64">
        <f t="shared" si="7"/>
        <v>200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31.4</v>
      </c>
      <c r="DL6" s="65">
        <f t="shared" ref="DL6:DT6" si="9">IF(DL8="-",NA(),DL8)</f>
        <v>68.599999999999994</v>
      </c>
      <c r="DM6" s="65">
        <f t="shared" si="9"/>
        <v>64.3</v>
      </c>
      <c r="DN6" s="65">
        <f t="shared" si="9"/>
        <v>65.7</v>
      </c>
      <c r="DO6" s="65">
        <f t="shared" si="9"/>
        <v>55.7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282235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10</v>
      </c>
      <c r="H7" s="61" t="str">
        <f t="shared" si="10"/>
        <v>兵庫県　丹波市</v>
      </c>
      <c r="I7" s="61" t="str">
        <f t="shared" si="10"/>
        <v>石生駅西駐車場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広場式</v>
      </c>
      <c r="R7" s="64">
        <f t="shared" si="10"/>
        <v>22</v>
      </c>
      <c r="S7" s="63" t="str">
        <f t="shared" si="10"/>
        <v>駅</v>
      </c>
      <c r="T7" s="63" t="str">
        <f t="shared" si="10"/>
        <v>無</v>
      </c>
      <c r="U7" s="64">
        <f t="shared" si="10"/>
        <v>2337</v>
      </c>
      <c r="V7" s="64">
        <f t="shared" si="10"/>
        <v>70</v>
      </c>
      <c r="W7" s="64">
        <f t="shared" si="10"/>
        <v>300</v>
      </c>
      <c r="X7" s="63" t="str">
        <f t="shared" si="10"/>
        <v>代行制</v>
      </c>
      <c r="Y7" s="65">
        <f>Y8</f>
        <v>168.1</v>
      </c>
      <c r="Z7" s="65">
        <f t="shared" ref="Z7:AH7" si="11">Z8</f>
        <v>173.4</v>
      </c>
      <c r="AA7" s="65">
        <f t="shared" si="11"/>
        <v>169</v>
      </c>
      <c r="AB7" s="65">
        <f t="shared" si="11"/>
        <v>145</v>
      </c>
      <c r="AC7" s="65">
        <f t="shared" si="11"/>
        <v>157.80000000000001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39.799999999999997</v>
      </c>
      <c r="BG7" s="65">
        <f t="shared" ref="BG7:BO7" si="14">BG8</f>
        <v>41.4</v>
      </c>
      <c r="BH7" s="65">
        <f t="shared" si="14"/>
        <v>40.299999999999997</v>
      </c>
      <c r="BI7" s="65">
        <f t="shared" si="14"/>
        <v>42.7</v>
      </c>
      <c r="BJ7" s="65">
        <f t="shared" si="14"/>
        <v>33.200000000000003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819</v>
      </c>
      <c r="BR7" s="66">
        <f t="shared" ref="BR7:BZ7" si="15">BR8</f>
        <v>854</v>
      </c>
      <c r="BS7" s="66">
        <f t="shared" si="15"/>
        <v>816</v>
      </c>
      <c r="BT7" s="66">
        <f t="shared" si="15"/>
        <v>614</v>
      </c>
      <c r="BU7" s="66">
        <f t="shared" si="15"/>
        <v>694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113</v>
      </c>
      <c r="CL7" s="62"/>
      <c r="CM7" s="64">
        <f>CM8</f>
        <v>35840</v>
      </c>
      <c r="CN7" s="64">
        <f>CN8</f>
        <v>200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31.4</v>
      </c>
      <c r="DL7" s="65">
        <f t="shared" ref="DL7:DT7" si="17">DL8</f>
        <v>68.599999999999994</v>
      </c>
      <c r="DM7" s="65">
        <f t="shared" si="17"/>
        <v>64.3</v>
      </c>
      <c r="DN7" s="65">
        <f t="shared" si="17"/>
        <v>65.7</v>
      </c>
      <c r="DO7" s="65">
        <f t="shared" si="17"/>
        <v>55.7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282235</v>
      </c>
      <c r="D8" s="68">
        <v>47</v>
      </c>
      <c r="E8" s="68">
        <v>14</v>
      </c>
      <c r="F8" s="68">
        <v>0</v>
      </c>
      <c r="G8" s="68">
        <v>10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22</v>
      </c>
      <c r="S8" s="70" t="s">
        <v>123</v>
      </c>
      <c r="T8" s="70" t="s">
        <v>124</v>
      </c>
      <c r="U8" s="71">
        <v>2337</v>
      </c>
      <c r="V8" s="71">
        <v>70</v>
      </c>
      <c r="W8" s="71">
        <v>300</v>
      </c>
      <c r="X8" s="70" t="s">
        <v>125</v>
      </c>
      <c r="Y8" s="72">
        <v>168.1</v>
      </c>
      <c r="Z8" s="72">
        <v>173.4</v>
      </c>
      <c r="AA8" s="72">
        <v>169</v>
      </c>
      <c r="AB8" s="72">
        <v>145</v>
      </c>
      <c r="AC8" s="72">
        <v>157.80000000000001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39.799999999999997</v>
      </c>
      <c r="BG8" s="72">
        <v>41.4</v>
      </c>
      <c r="BH8" s="72">
        <v>40.299999999999997</v>
      </c>
      <c r="BI8" s="72">
        <v>42.7</v>
      </c>
      <c r="BJ8" s="72">
        <v>33.200000000000003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819</v>
      </c>
      <c r="BR8" s="73">
        <v>854</v>
      </c>
      <c r="BS8" s="73">
        <v>816</v>
      </c>
      <c r="BT8" s="74">
        <v>614</v>
      </c>
      <c r="BU8" s="74">
        <v>694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35840</v>
      </c>
      <c r="CN8" s="71">
        <v>200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31.4</v>
      </c>
      <c r="DL8" s="72">
        <v>68.599999999999994</v>
      </c>
      <c r="DM8" s="72">
        <v>64.3</v>
      </c>
      <c r="DN8" s="72">
        <v>65.7</v>
      </c>
      <c r="DO8" s="72">
        <v>55.7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兵庫県</cp:lastModifiedBy>
  <dcterms:created xsi:type="dcterms:W3CDTF">2018-02-09T01:50:40Z</dcterms:created>
  <dcterms:modified xsi:type="dcterms:W3CDTF">2018-05-24T01:08:24Z</dcterms:modified>
  <cp:category/>
</cp:coreProperties>
</file>