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1i19\組織\建設部\下水道課\(01) 管理係\★経営比較分析表\H28年度決算\提出資料\"/>
    </mc:Choice>
  </mc:AlternateContent>
  <workbookProtection workbookAlgorithmName="SHA-512" workbookHashValue="wlf3bRnz5YP7CFUmJymGo7PQ4y7VficNtQBDsVRaMFggOGvVJGjM1ywWdVR/tSxhEpK1XSqdNe/HUhCjaRePNQ==" workbookSaltValue="O2VKulSN+AYemnFQJ2qsbg==" workbookSpinCount="100000"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P6" i="5"/>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AT8" i="4"/>
  <c r="W8" i="4"/>
  <c r="P8" i="4"/>
  <c r="B6" i="4"/>
  <c r="C10" i="5" l="1"/>
  <c r="D10" i="5"/>
  <c r="E10" i="5"/>
  <c r="B10" i="5"/>
</calcChain>
</file>

<file path=xl/sharedStrings.xml><?xml version="1.0" encoding="utf-8"?>
<sst xmlns="http://schemas.openxmlformats.org/spreadsheetml/2006/main" count="301" uniqueCount="123">
  <si>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</si>
  <si>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</si>
  <si>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</si>
  <si>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</si>
  <si>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</si>
  <si>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</si>
  <si>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</si>
  <si>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</si>
  <si>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</si>
  <si>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</si>
  <si>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</si>
  <si>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</si>
  <si>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</si>
  <si>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</si>
  <si>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</si>
  <si>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</si>
  <si>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</si>
  <si>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</si>
  <si>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</si>
  <si>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</si>
  <si>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</si>
  <si>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</si>
  <si>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</si>
  <si>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</si>
  <si>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</si>
  <si>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</si>
  <si>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</si>
  <si>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</si>
  <si>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</si>
  <si>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</si>
  <si>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</si>
  <si>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</si>
  <si>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</si>
  <si>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</si>
  <si>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</si>
  <si>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</si>
  <si>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</si>
  <si>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</si>
  <si>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</si>
  <si>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</si>
  <si>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</si>
  <si>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</si>
  <si>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</si>
  <si>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</si>
  <si>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</si>
  <si>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</si>
  <si>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</si>
  <si>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</si>
  <si>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</si>
  <si>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</si>
  <si>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</si>
  <si>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</si>
  <si>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</si>
  <si>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</si>
  <si>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</si>
  <si>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</si>
  <si>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</si>
  <si>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</si>
  <si>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</si>
  <si>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</si>
  <si>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</si>
  <si>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</si>
  <si>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</si>
  <si>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</si>
  <si>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</si>
  <si>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</si>
  <si>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</si>
  <si>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</si>
  <si>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</si>
  <si>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</si>
  <si>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</si>
  <si>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</si>
  <si>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</si>
  <si>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</si>
  <si>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</si>
  <si>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</si>
  <si>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</si>
  <si>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</si>
  <si>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</si>
  <si>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</si>
  <si>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</si>
  <si>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</si>
  <si>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</si>
  <si>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</si>
  <si>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</si>
  <si>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</si>
  <si>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</si>
  <si>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</si>
  <si>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</si>
  <si>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</si>
  <si>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</si>
  <si>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</si>
  <si>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</si>
  <si>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</si>
  <si>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</si>
  <si>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</si>
  <si>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</si>
  <si>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</si>
  <si>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</si>
  <si>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</si>
  <si>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</si>
  <si>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</si>
  <si>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</si>
  <si>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</si>
  <si>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</si>
  <si>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</si>
  <si>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</si>
  <si>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</si>
  <si>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丹波市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</si>
  <si>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</si>
  <si>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</si>
  <si>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</si>
  <si>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</si>
  <si>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</si>
  <si>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</si>
  <si>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</si>
  <si>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</si>
  <si>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</si>
  <si>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</si>
  <si>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</si>
  <si>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当市の下水道事業は、地方公営企業法を適用し２年目の決算となりました。
　①経常収支比率は、類似団体平均と100％をやや上回り、経常収支は黒字となっている。
　②累積欠損金比率は、類似団体平均を大きく下回っているが0％でない。
　③流動比率は、類似団体平均を大きく上回っている。100％はを下回っているが、前年よりやや改善している。
　④企業債残高対事業規模比率は、類似団体平均を大きく下回っている。
　⑤経費回収率は、前年度から改善し、類似団体平均と100％をそれぞれ上回っており、使用料で回収すべき経費を賄えている。
　⑥汚水処理原価は、類似団体平均を下回っており、維持管理費、資本費ともに減少したことが要因である。
　⑦施設利用率は、前年度より低下し、類似団体平均より低くなっている。
　⑧水洗化率は、類似団体平均より高く、100％近くとなっている。</t>
    <rPh sb="60" eb="61">
      <t>ウワ</t>
    </rPh>
    <rPh sb="153" eb="155">
      <t>ゼンネン</t>
    </rPh>
    <rPh sb="159" eb="161">
      <t>カイゼン</t>
    </rPh>
    <rPh sb="210" eb="213">
      <t>ゼンネンド</t>
    </rPh>
    <rPh sb="215" eb="217">
      <t>カイゼン</t>
    </rPh>
    <rPh sb="235" eb="236">
      <t>ウワ</t>
    </rPh>
    <rPh sb="285" eb="287">
      <t>イジ</t>
    </rPh>
    <rPh sb="287" eb="289">
      <t>カンリ</t>
    </rPh>
    <rPh sb="289" eb="290">
      <t>ヒ</t>
    </rPh>
    <rPh sb="291" eb="293">
      <t>シホン</t>
    </rPh>
    <rPh sb="293" eb="294">
      <t>ヒ</t>
    </rPh>
    <rPh sb="297" eb="299">
      <t>ゲンショウ</t>
    </rPh>
    <rPh sb="304" eb="306">
      <t>ヨウイン</t>
    </rPh>
    <rPh sb="320" eb="323">
      <t>ゼンネンド</t>
    </rPh>
    <rPh sb="325" eb="327">
      <t>テイカ</t>
    </rPh>
    <rPh sb="337" eb="338">
      <t>ヒク</t>
    </rPh>
    <phoneticPr fontId="4"/>
  </si>
  <si>
    <t>　①有形固定資産減価償却率は、法適用後２年目で開始したところで、類似団体平均より大きく下回っている。
　②管渠老朽化率と③管渠改善率は、耐用年数を経過した管渠がなく、ともに算定されず、類似団体平均を下回っている。
　農業集落排水の管渠延長は310kmを有し、その改築更新については、平成50年頃より順次耐用年数を超過していくため、計画的な改築更新に向けた財源確保等に取り組む必要がある。</t>
    <rPh sb="17" eb="18">
      <t>ヨウ</t>
    </rPh>
    <rPh sb="18" eb="19">
      <t>ゴ</t>
    </rPh>
    <rPh sb="20" eb="22">
      <t>ネンメ</t>
    </rPh>
    <rPh sb="99" eb="101">
      <t>シタマワ</t>
    </rPh>
    <phoneticPr fontId="4"/>
  </si>
  <si>
    <t>　当市の現状は、汚水処理原価が類似団体平均よりは低くく、今年度は、料金収入で100％賄えており、経常収支も黒字に転換した。水洗化率は高いものの、施設利用率が低下傾向にある。
　当市は中山間地域に位置し、広大な面積を、公共下水道に加え、特定環境保全公共下水道、農業集落排水、コミュニティ・プラントの各処理場を合わせ35処理場と管渠延長約730Kmを有している。
　これらの施設の法定耐用年数が経過する平成50年度頃から改築更新に伴う費用が増大していくとともに、人口減少による料金収入が落ち込み、厳しい経営状況が予測されることから、安定経営に向けて、丹波市下水道事業中期ビジョンに基づく処理場の統廃合、施設の長寿命化や不明水対策の実施により維持管理経費及び改築更新コストの削減に取り組む必要がある。</t>
    <rPh sb="1" eb="3">
      <t>トウシ</t>
    </rPh>
    <rPh sb="28" eb="31">
      <t>コンネンド</t>
    </rPh>
    <rPh sb="53" eb="55">
      <t>クロジ</t>
    </rPh>
    <rPh sb="56" eb="58">
      <t>テンカン</t>
    </rPh>
    <rPh sb="61" eb="64">
      <t>スイセンカ</t>
    </rPh>
    <rPh sb="64" eb="65">
      <t>リツ</t>
    </rPh>
    <rPh sb="66" eb="67">
      <t>タカ</t>
    </rPh>
    <rPh sb="72" eb="74">
      <t>シセツ</t>
    </rPh>
    <rPh sb="74" eb="77">
      <t>リヨウリツ</t>
    </rPh>
    <rPh sb="78" eb="80">
      <t>テイカ</t>
    </rPh>
    <rPh sb="80" eb="82">
      <t>ケイコウ</t>
    </rPh>
    <rPh sb="88" eb="89">
      <t>トウ</t>
    </rPh>
    <rPh sb="246" eb="247">
      <t>キビ</t>
    </rPh>
    <rPh sb="249" eb="251">
      <t>ケイエイ</t>
    </rPh>
    <rPh sb="251" eb="25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</si>
</sst>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0.05</c:v>
                </c:pt>
                <c:pt idx="4" formatCode="#,##0.00;&quot;△&quot;#,##0.00">
                  <c:v>0</c:v>
                </c:pt>
              </c:numCache>
            </c:numRef>
          </c:val>
        </c:ser>
        <c:dLbls>
          <c:showLegendKey val="0"/>
          <c:showVal val="0"/>
          <c:showCatName val="0"/>
          <c:showSerName val="0"/>
          <c:showPercent val="0"/>
          <c:showBubbleSize val="0"/>
        </c:dLbls>
        <c:gapWidth val="150"/>
        <c:axId val="171001224"/>
        <c:axId val="271338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2.0499999999999998</c:v>
                </c:pt>
              </c:numCache>
            </c:numRef>
          </c:val>
          <c:smooth val="0"/>
        </c:ser>
        <c:dLbls>
          <c:showLegendKey val="0"/>
          <c:showVal val="0"/>
          <c:showCatName val="0"/>
          <c:showSerName val="0"/>
          <c:showPercent val="0"/>
          <c:showBubbleSize val="0"/>
        </c:dLbls>
        <c:marker val="1"/>
        <c:smooth val="0"/>
        <c:axId val="171001224"/>
        <c:axId val="271338792"/>
      </c:lineChart>
      <c:dateAx>
        <c:axId val="171001224"/>
        <c:scaling>
          <c:orientation val="minMax"/>
        </c:scaling>
        <c:delete val="1"/>
        <c:axPos val="b"/>
        <c:numFmt formatCode="ge" sourceLinked="1"/>
        <c:majorTickMark val="none"/>
        <c:minorTickMark val="none"/>
        <c:tickLblPos val="none"/>
        <c:crossAx val="271338792"/>
        <c:crosses val="autoZero"/>
        <c:auto val="1"/>
        <c:lblOffset val="100"/>
        <c:baseTimeUnit val="years"/>
      </c:dateAx>
      <c:valAx>
        <c:axId val="27133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00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57.59</c:v>
                </c:pt>
                <c:pt idx="4">
                  <c:v>56.15</c:v>
                </c:pt>
              </c:numCache>
            </c:numRef>
          </c:val>
        </c:ser>
        <c:dLbls>
          <c:showLegendKey val="0"/>
          <c:showVal val="0"/>
          <c:showCatName val="0"/>
          <c:showSerName val="0"/>
          <c:showPercent val="0"/>
          <c:showBubbleSize val="0"/>
        </c:dLbls>
        <c:gapWidth val="150"/>
        <c:axId val="272822584"/>
        <c:axId val="27282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52.31</c:v>
                </c:pt>
                <c:pt idx="4">
                  <c:v>60.65</c:v>
                </c:pt>
              </c:numCache>
            </c:numRef>
          </c:val>
          <c:smooth val="0"/>
        </c:ser>
        <c:dLbls>
          <c:showLegendKey val="0"/>
          <c:showVal val="0"/>
          <c:showCatName val="0"/>
          <c:showSerName val="0"/>
          <c:showPercent val="0"/>
          <c:showBubbleSize val="0"/>
        </c:dLbls>
        <c:marker val="1"/>
        <c:smooth val="0"/>
        <c:axId val="272822584"/>
        <c:axId val="272822976"/>
      </c:lineChart>
      <c:dateAx>
        <c:axId val="272822584"/>
        <c:scaling>
          <c:orientation val="minMax"/>
        </c:scaling>
        <c:delete val="1"/>
        <c:axPos val="b"/>
        <c:numFmt formatCode="ge" sourceLinked="1"/>
        <c:majorTickMark val="none"/>
        <c:minorTickMark val="none"/>
        <c:tickLblPos val="none"/>
        <c:crossAx val="272822976"/>
        <c:crosses val="autoZero"/>
        <c:auto val="1"/>
        <c:lblOffset val="100"/>
        <c:baseTimeUnit val="years"/>
      </c:dateAx>
      <c:valAx>
        <c:axId val="27282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82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97.49</c:v>
                </c:pt>
                <c:pt idx="4">
                  <c:v>97.5</c:v>
                </c:pt>
              </c:numCache>
            </c:numRef>
          </c:val>
        </c:ser>
        <c:dLbls>
          <c:showLegendKey val="0"/>
          <c:showVal val="0"/>
          <c:showCatName val="0"/>
          <c:showSerName val="0"/>
          <c:showPercent val="0"/>
          <c:showBubbleSize val="0"/>
        </c:dLbls>
        <c:gapWidth val="150"/>
        <c:axId val="273039680"/>
        <c:axId val="27304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84.32</c:v>
                </c:pt>
                <c:pt idx="4">
                  <c:v>84.58</c:v>
                </c:pt>
              </c:numCache>
            </c:numRef>
          </c:val>
          <c:smooth val="0"/>
        </c:ser>
        <c:dLbls>
          <c:showLegendKey val="0"/>
          <c:showVal val="0"/>
          <c:showCatName val="0"/>
          <c:showSerName val="0"/>
          <c:showPercent val="0"/>
          <c:showBubbleSize val="0"/>
        </c:dLbls>
        <c:marker val="1"/>
        <c:smooth val="0"/>
        <c:axId val="273039680"/>
        <c:axId val="273040072"/>
      </c:lineChart>
      <c:dateAx>
        <c:axId val="273039680"/>
        <c:scaling>
          <c:orientation val="minMax"/>
        </c:scaling>
        <c:delete val="1"/>
        <c:axPos val="b"/>
        <c:numFmt formatCode="ge" sourceLinked="1"/>
        <c:majorTickMark val="none"/>
        <c:minorTickMark val="none"/>
        <c:tickLblPos val="none"/>
        <c:crossAx val="273040072"/>
        <c:crosses val="autoZero"/>
        <c:auto val="1"/>
        <c:lblOffset val="100"/>
        <c:baseTimeUnit val="years"/>
      </c:dateAx>
      <c:valAx>
        <c:axId val="27304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03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92</c:v>
                </c:pt>
                <c:pt idx="4">
                  <c:v>100.26</c:v>
                </c:pt>
              </c:numCache>
            </c:numRef>
          </c:val>
        </c:ser>
        <c:dLbls>
          <c:showLegendKey val="0"/>
          <c:showVal val="0"/>
          <c:showCatName val="0"/>
          <c:showSerName val="0"/>
          <c:showPercent val="0"/>
          <c:showBubbleSize val="0"/>
        </c:dLbls>
        <c:gapWidth val="150"/>
        <c:axId val="271793720"/>
        <c:axId val="272342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99.64</c:v>
                </c:pt>
                <c:pt idx="4">
                  <c:v>99.66</c:v>
                </c:pt>
              </c:numCache>
            </c:numRef>
          </c:val>
          <c:smooth val="0"/>
        </c:ser>
        <c:dLbls>
          <c:showLegendKey val="0"/>
          <c:showVal val="0"/>
          <c:showCatName val="0"/>
          <c:showSerName val="0"/>
          <c:showPercent val="0"/>
          <c:showBubbleSize val="0"/>
        </c:dLbls>
        <c:marker val="1"/>
        <c:smooth val="0"/>
        <c:axId val="271793720"/>
        <c:axId val="272342280"/>
      </c:lineChart>
      <c:dateAx>
        <c:axId val="271793720"/>
        <c:scaling>
          <c:orientation val="minMax"/>
        </c:scaling>
        <c:delete val="1"/>
        <c:axPos val="b"/>
        <c:numFmt formatCode="ge" sourceLinked="1"/>
        <c:majorTickMark val="none"/>
        <c:minorTickMark val="none"/>
        <c:tickLblPos val="none"/>
        <c:crossAx val="272342280"/>
        <c:crosses val="autoZero"/>
        <c:auto val="1"/>
        <c:lblOffset val="100"/>
        <c:baseTimeUnit val="years"/>
      </c:dateAx>
      <c:valAx>
        <c:axId val="27234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79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4.42</c:v>
                </c:pt>
                <c:pt idx="4">
                  <c:v>8.86</c:v>
                </c:pt>
              </c:numCache>
            </c:numRef>
          </c:val>
        </c:ser>
        <c:dLbls>
          <c:showLegendKey val="0"/>
          <c:showVal val="0"/>
          <c:showCatName val="0"/>
          <c:showSerName val="0"/>
          <c:showPercent val="0"/>
          <c:showBubbleSize val="0"/>
        </c:dLbls>
        <c:gapWidth val="150"/>
        <c:axId val="272603440"/>
        <c:axId val="27260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22.41</c:v>
                </c:pt>
                <c:pt idx="4">
                  <c:v>22.9</c:v>
                </c:pt>
              </c:numCache>
            </c:numRef>
          </c:val>
          <c:smooth val="0"/>
        </c:ser>
        <c:dLbls>
          <c:showLegendKey val="0"/>
          <c:showVal val="0"/>
          <c:showCatName val="0"/>
          <c:showSerName val="0"/>
          <c:showPercent val="0"/>
          <c:showBubbleSize val="0"/>
        </c:dLbls>
        <c:marker val="1"/>
        <c:smooth val="0"/>
        <c:axId val="272603440"/>
        <c:axId val="272603824"/>
      </c:lineChart>
      <c:dateAx>
        <c:axId val="272603440"/>
        <c:scaling>
          <c:orientation val="minMax"/>
        </c:scaling>
        <c:delete val="1"/>
        <c:axPos val="b"/>
        <c:numFmt formatCode="ge" sourceLinked="1"/>
        <c:majorTickMark val="none"/>
        <c:minorTickMark val="none"/>
        <c:tickLblPos val="none"/>
        <c:crossAx val="272603824"/>
        <c:crosses val="autoZero"/>
        <c:auto val="1"/>
        <c:lblOffset val="100"/>
        <c:baseTimeUnit val="years"/>
      </c:dateAx>
      <c:valAx>
        <c:axId val="27260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60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272704112"/>
        <c:axId val="27270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72704112"/>
        <c:axId val="272704496"/>
      </c:lineChart>
      <c:dateAx>
        <c:axId val="272704112"/>
        <c:scaling>
          <c:orientation val="minMax"/>
        </c:scaling>
        <c:delete val="1"/>
        <c:axPos val="b"/>
        <c:numFmt formatCode="ge" sourceLinked="1"/>
        <c:majorTickMark val="none"/>
        <c:minorTickMark val="none"/>
        <c:tickLblPos val="none"/>
        <c:crossAx val="272704496"/>
        <c:crosses val="autoZero"/>
        <c:auto val="1"/>
        <c:lblOffset val="100"/>
        <c:baseTimeUnit val="years"/>
      </c:dateAx>
      <c:valAx>
        <c:axId val="27270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70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34.799999999999997</c:v>
                </c:pt>
                <c:pt idx="4">
                  <c:v>33.700000000000003</c:v>
                </c:pt>
              </c:numCache>
            </c:numRef>
          </c:val>
        </c:ser>
        <c:dLbls>
          <c:showLegendKey val="0"/>
          <c:showVal val="0"/>
          <c:showCatName val="0"/>
          <c:showSerName val="0"/>
          <c:showPercent val="0"/>
          <c:showBubbleSize val="0"/>
        </c:dLbls>
        <c:gapWidth val="150"/>
        <c:axId val="272672360"/>
        <c:axId val="27267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214.61</c:v>
                </c:pt>
                <c:pt idx="4">
                  <c:v>225.39</c:v>
                </c:pt>
              </c:numCache>
            </c:numRef>
          </c:val>
          <c:smooth val="0"/>
        </c:ser>
        <c:dLbls>
          <c:showLegendKey val="0"/>
          <c:showVal val="0"/>
          <c:showCatName val="0"/>
          <c:showSerName val="0"/>
          <c:showPercent val="0"/>
          <c:showBubbleSize val="0"/>
        </c:dLbls>
        <c:marker val="1"/>
        <c:smooth val="0"/>
        <c:axId val="272672360"/>
        <c:axId val="272672752"/>
      </c:lineChart>
      <c:dateAx>
        <c:axId val="272672360"/>
        <c:scaling>
          <c:orientation val="minMax"/>
        </c:scaling>
        <c:delete val="1"/>
        <c:axPos val="b"/>
        <c:numFmt formatCode="ge" sourceLinked="1"/>
        <c:majorTickMark val="none"/>
        <c:minorTickMark val="none"/>
        <c:tickLblPos val="none"/>
        <c:crossAx val="272672752"/>
        <c:crosses val="autoZero"/>
        <c:auto val="1"/>
        <c:lblOffset val="100"/>
        <c:baseTimeUnit val="years"/>
      </c:dateAx>
      <c:valAx>
        <c:axId val="27267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67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69.33</c:v>
                </c:pt>
                <c:pt idx="4">
                  <c:v>87.34</c:v>
                </c:pt>
              </c:numCache>
            </c:numRef>
          </c:val>
        </c:ser>
        <c:dLbls>
          <c:showLegendKey val="0"/>
          <c:showVal val="0"/>
          <c:showCatName val="0"/>
          <c:showSerName val="0"/>
          <c:showPercent val="0"/>
          <c:showBubbleSize val="0"/>
        </c:dLbls>
        <c:gapWidth val="150"/>
        <c:axId val="273107064"/>
        <c:axId val="27310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29.45</c:v>
                </c:pt>
                <c:pt idx="4">
                  <c:v>31.84</c:v>
                </c:pt>
              </c:numCache>
            </c:numRef>
          </c:val>
          <c:smooth val="0"/>
        </c:ser>
        <c:dLbls>
          <c:showLegendKey val="0"/>
          <c:showVal val="0"/>
          <c:showCatName val="0"/>
          <c:showSerName val="0"/>
          <c:showPercent val="0"/>
          <c:showBubbleSize val="0"/>
        </c:dLbls>
        <c:marker val="1"/>
        <c:smooth val="0"/>
        <c:axId val="273107064"/>
        <c:axId val="273107456"/>
      </c:lineChart>
      <c:dateAx>
        <c:axId val="273107064"/>
        <c:scaling>
          <c:orientation val="minMax"/>
        </c:scaling>
        <c:delete val="1"/>
        <c:axPos val="b"/>
        <c:numFmt formatCode="ge" sourceLinked="1"/>
        <c:majorTickMark val="none"/>
        <c:minorTickMark val="none"/>
        <c:tickLblPos val="none"/>
        <c:crossAx val="273107456"/>
        <c:crosses val="autoZero"/>
        <c:auto val="1"/>
        <c:lblOffset val="100"/>
        <c:baseTimeUnit val="years"/>
      </c:dateAx>
      <c:valAx>
        <c:axId val="27310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10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1131.44</c:v>
                </c:pt>
                <c:pt idx="4">
                  <c:v>455.13</c:v>
                </c:pt>
              </c:numCache>
            </c:numRef>
          </c:val>
        </c:ser>
        <c:dLbls>
          <c:showLegendKey val="0"/>
          <c:showVal val="0"/>
          <c:showCatName val="0"/>
          <c:showSerName val="0"/>
          <c:showPercent val="0"/>
          <c:showBubbleSize val="0"/>
        </c:dLbls>
        <c:gapWidth val="150"/>
        <c:axId val="273108632"/>
        <c:axId val="27310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1081.8</c:v>
                </c:pt>
                <c:pt idx="4">
                  <c:v>974.93</c:v>
                </c:pt>
              </c:numCache>
            </c:numRef>
          </c:val>
          <c:smooth val="0"/>
        </c:ser>
        <c:dLbls>
          <c:showLegendKey val="0"/>
          <c:showVal val="0"/>
          <c:showCatName val="0"/>
          <c:showSerName val="0"/>
          <c:showPercent val="0"/>
          <c:showBubbleSize val="0"/>
        </c:dLbls>
        <c:marker val="1"/>
        <c:smooth val="0"/>
        <c:axId val="273108632"/>
        <c:axId val="273109024"/>
      </c:lineChart>
      <c:dateAx>
        <c:axId val="273108632"/>
        <c:scaling>
          <c:orientation val="minMax"/>
        </c:scaling>
        <c:delete val="1"/>
        <c:axPos val="b"/>
        <c:numFmt formatCode="ge" sourceLinked="1"/>
        <c:majorTickMark val="none"/>
        <c:minorTickMark val="none"/>
        <c:tickLblPos val="none"/>
        <c:crossAx val="273109024"/>
        <c:crosses val="autoZero"/>
        <c:auto val="1"/>
        <c:lblOffset val="100"/>
        <c:baseTimeUnit val="years"/>
      </c:dateAx>
      <c:valAx>
        <c:axId val="27310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10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73.81</c:v>
                </c:pt>
                <c:pt idx="4">
                  <c:v>100.35</c:v>
                </c:pt>
              </c:numCache>
            </c:numRef>
          </c:val>
        </c:ser>
        <c:dLbls>
          <c:showLegendKey val="0"/>
          <c:showVal val="0"/>
          <c:showCatName val="0"/>
          <c:showSerName val="0"/>
          <c:showPercent val="0"/>
          <c:showBubbleSize val="0"/>
        </c:dLbls>
        <c:gapWidth val="150"/>
        <c:axId val="272671968"/>
        <c:axId val="273110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52.19</c:v>
                </c:pt>
                <c:pt idx="4">
                  <c:v>55.32</c:v>
                </c:pt>
              </c:numCache>
            </c:numRef>
          </c:val>
          <c:smooth val="0"/>
        </c:ser>
        <c:dLbls>
          <c:showLegendKey val="0"/>
          <c:showVal val="0"/>
          <c:showCatName val="0"/>
          <c:showSerName val="0"/>
          <c:showPercent val="0"/>
          <c:showBubbleSize val="0"/>
        </c:dLbls>
        <c:marker val="1"/>
        <c:smooth val="0"/>
        <c:axId val="272671968"/>
        <c:axId val="273110200"/>
      </c:lineChart>
      <c:dateAx>
        <c:axId val="272671968"/>
        <c:scaling>
          <c:orientation val="minMax"/>
        </c:scaling>
        <c:delete val="1"/>
        <c:axPos val="b"/>
        <c:numFmt formatCode="ge" sourceLinked="1"/>
        <c:majorTickMark val="none"/>
        <c:minorTickMark val="none"/>
        <c:tickLblPos val="none"/>
        <c:crossAx val="273110200"/>
        <c:crosses val="autoZero"/>
        <c:auto val="1"/>
        <c:lblOffset val="100"/>
        <c:baseTimeUnit val="years"/>
      </c:dateAx>
      <c:valAx>
        <c:axId val="27311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67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265.69</c:v>
                </c:pt>
                <c:pt idx="4">
                  <c:v>194.92</c:v>
                </c:pt>
              </c:numCache>
            </c:numRef>
          </c:val>
        </c:ser>
        <c:dLbls>
          <c:showLegendKey val="0"/>
          <c:showVal val="0"/>
          <c:showCatName val="0"/>
          <c:showSerName val="0"/>
          <c:showPercent val="0"/>
          <c:showBubbleSize val="0"/>
        </c:dLbls>
        <c:gapWidth val="150"/>
        <c:axId val="272671576"/>
        <c:axId val="27267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296.14</c:v>
                </c:pt>
                <c:pt idx="4">
                  <c:v>283.17</c:v>
                </c:pt>
              </c:numCache>
            </c:numRef>
          </c:val>
          <c:smooth val="0"/>
        </c:ser>
        <c:dLbls>
          <c:showLegendKey val="0"/>
          <c:showVal val="0"/>
          <c:showCatName val="0"/>
          <c:showSerName val="0"/>
          <c:showPercent val="0"/>
          <c:showBubbleSize val="0"/>
        </c:dLbls>
        <c:marker val="1"/>
        <c:smooth val="0"/>
        <c:axId val="272671576"/>
        <c:axId val="272671184"/>
      </c:lineChart>
      <c:dateAx>
        <c:axId val="272671576"/>
        <c:scaling>
          <c:orientation val="minMax"/>
        </c:scaling>
        <c:delete val="1"/>
        <c:axPos val="b"/>
        <c:numFmt formatCode="ge" sourceLinked="1"/>
        <c:majorTickMark val="none"/>
        <c:minorTickMark val="none"/>
        <c:tickLblPos val="none"/>
        <c:crossAx val="272671184"/>
        <c:crosses val="autoZero"/>
        <c:auto val="1"/>
        <c:lblOffset val="100"/>
        <c:baseTimeUnit val="years"/>
      </c:dateAx>
      <c:valAx>
        <c:axId val="27267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67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58" zoomScale="80" zoomScaleNormal="80" workbookViewId="0">
      <selection activeCell="CA71" sqref="CA7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兵庫県　丹波市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
        <v>119</v>
      </c>
      <c r="AE8" s="50"/>
      <c r="AF8" s="50"/>
      <c r="AG8" s="50"/>
      <c r="AH8" s="50"/>
      <c r="AI8" s="50"/>
      <c r="AJ8" s="50"/>
      <c r="AK8" s="4"/>
      <c r="AL8" s="51">
        <f>データ!S6</f>
        <v>66108</v>
      </c>
      <c r="AM8" s="51"/>
      <c r="AN8" s="51"/>
      <c r="AO8" s="51"/>
      <c r="AP8" s="51"/>
      <c r="AQ8" s="51"/>
      <c r="AR8" s="51"/>
      <c r="AS8" s="51"/>
      <c r="AT8" s="46">
        <f>データ!T6</f>
        <v>493.21</v>
      </c>
      <c r="AU8" s="46"/>
      <c r="AV8" s="46"/>
      <c r="AW8" s="46"/>
      <c r="AX8" s="46"/>
      <c r="AY8" s="46"/>
      <c r="AZ8" s="46"/>
      <c r="BA8" s="46"/>
      <c r="BB8" s="46">
        <f>データ!U6</f>
        <v>134.04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37.659999999999997</v>
      </c>
      <c r="J10" s="46"/>
      <c r="K10" s="46"/>
      <c r="L10" s="46"/>
      <c r="M10" s="46"/>
      <c r="N10" s="46"/>
      <c r="O10" s="46"/>
      <c r="P10" s="46">
        <f>データ!P6</f>
        <v>26.78</v>
      </c>
      <c r="Q10" s="46"/>
      <c r="R10" s="46"/>
      <c r="S10" s="46"/>
      <c r="T10" s="46"/>
      <c r="U10" s="46"/>
      <c r="V10" s="46"/>
      <c r="W10" s="46">
        <f>データ!Q6</f>
        <v>94.21</v>
      </c>
      <c r="X10" s="46"/>
      <c r="Y10" s="46"/>
      <c r="Z10" s="46"/>
      <c r="AA10" s="46"/>
      <c r="AB10" s="46"/>
      <c r="AC10" s="46"/>
      <c r="AD10" s="51">
        <f>データ!R6</f>
        <v>4212</v>
      </c>
      <c r="AE10" s="51"/>
      <c r="AF10" s="51"/>
      <c r="AG10" s="51"/>
      <c r="AH10" s="51"/>
      <c r="AI10" s="51"/>
      <c r="AJ10" s="51"/>
      <c r="AK10" s="2"/>
      <c r="AL10" s="51">
        <f>データ!V6</f>
        <v>17624</v>
      </c>
      <c r="AM10" s="51"/>
      <c r="AN10" s="51"/>
      <c r="AO10" s="51"/>
      <c r="AP10" s="51"/>
      <c r="AQ10" s="51"/>
      <c r="AR10" s="51"/>
      <c r="AS10" s="51"/>
      <c r="AT10" s="46">
        <f>データ!W6</f>
        <v>6.29</v>
      </c>
      <c r="AU10" s="46"/>
      <c r="AV10" s="46"/>
      <c r="AW10" s="46"/>
      <c r="AX10" s="46"/>
      <c r="AY10" s="46"/>
      <c r="AZ10" s="46"/>
      <c r="BA10" s="46"/>
      <c r="BB10" s="46">
        <f>データ!X6</f>
        <v>2801.91</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algorithmName="SHA-512" hashValue="7LWcFI/8tzD3z2pPsNSJMu1/ixC8dPOYYzuOzbebe7HdA1fVuzeY73Nu3HJ4vjtTtc53TOWZ2pwztBWSgslKcw==" saltValue="CYFDffKjoDLlNGOAFbEls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election activeCell="EI6" sqref="EI6"/>
    </sheetView>
  </sheetViews>
  <sheetFormatPr defaultColWidth="9"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282235</v>
      </c>
      <c r="D6" s="34">
        <f t="shared" si="3"/>
        <v>46</v>
      </c>
      <c r="E6" s="34">
        <f t="shared" si="3"/>
        <v>17</v>
      </c>
      <c r="F6" s="34">
        <f t="shared" si="3"/>
        <v>5</v>
      </c>
      <c r="G6" s="34">
        <f t="shared" si="3"/>
        <v>0</v>
      </c>
      <c r="H6" s="34" t="str">
        <f t="shared" si="3"/>
        <v>兵庫県　丹波市</v>
      </c>
      <c r="I6" s="34" t="str">
        <f t="shared" si="3"/>
        <v>法適用</v>
      </c>
      <c r="J6" s="34" t="str">
        <f t="shared" si="3"/>
        <v>下水道事業</v>
      </c>
      <c r="K6" s="34" t="str">
        <f t="shared" si="3"/>
        <v>農業集落排水</v>
      </c>
      <c r="L6" s="34" t="str">
        <f t="shared" si="3"/>
        <v>F2</v>
      </c>
      <c r="M6" s="34">
        <f t="shared" si="3"/>
        <v>0</v>
      </c>
      <c r="N6" s="35" t="str">
        <f t="shared" si="3"/>
        <v>-</v>
      </c>
      <c r="O6" s="35">
        <f t="shared" si="3"/>
        <v>37.659999999999997</v>
      </c>
      <c r="P6" s="35">
        <f t="shared" si="3"/>
        <v>26.78</v>
      </c>
      <c r="Q6" s="35">
        <f t="shared" si="3"/>
        <v>94.21</v>
      </c>
      <c r="R6" s="35">
        <f t="shared" si="3"/>
        <v>4212</v>
      </c>
      <c r="S6" s="35">
        <f t="shared" si="3"/>
        <v>66108</v>
      </c>
      <c r="T6" s="35">
        <f t="shared" si="3"/>
        <v>493.21</v>
      </c>
      <c r="U6" s="35">
        <f t="shared" si="3"/>
        <v>134.04</v>
      </c>
      <c r="V6" s="35">
        <f t="shared" si="3"/>
        <v>17624</v>
      </c>
      <c r="W6" s="35">
        <f t="shared" si="3"/>
        <v>6.29</v>
      </c>
      <c r="X6" s="35">
        <f t="shared" si="3"/>
        <v>2801.91</v>
      </c>
      <c r="Y6" s="36" t="str">
        <f>IF(Y7="",NA(),Y7)</f>
        <v>-</v>
      </c>
      <c r="Z6" s="36" t="str">
        <f t="shared" ref="Z6:AH6" si="4">IF(Z7="",NA(),Z7)</f>
        <v>-</v>
      </c>
      <c r="AA6" s="36" t="str">
        <f t="shared" si="4"/>
        <v>-</v>
      </c>
      <c r="AB6" s="36">
        <f t="shared" si="4"/>
        <v>92</v>
      </c>
      <c r="AC6" s="36">
        <f t="shared" si="4"/>
        <v>100.26</v>
      </c>
      <c r="AD6" s="36" t="str">
        <f t="shared" si="4"/>
        <v>-</v>
      </c>
      <c r="AE6" s="36" t="str">
        <f t="shared" si="4"/>
        <v>-</v>
      </c>
      <c r="AF6" s="36" t="str">
        <f t="shared" si="4"/>
        <v>-</v>
      </c>
      <c r="AG6" s="36">
        <f t="shared" si="4"/>
        <v>99.64</v>
      </c>
      <c r="AH6" s="36">
        <f t="shared" si="4"/>
        <v>99.66</v>
      </c>
      <c r="AI6" s="35" t="str">
        <f>IF(AI7="","",IF(AI7="-","【-】","【"&amp;SUBSTITUTE(TEXT(AI7,"#,##0.00"),"-","△")&amp;"】"))</f>
        <v>【99.11】</v>
      </c>
      <c r="AJ6" s="36" t="str">
        <f>IF(AJ7="",NA(),AJ7)</f>
        <v>-</v>
      </c>
      <c r="AK6" s="36" t="str">
        <f t="shared" ref="AK6:AS6" si="5">IF(AK7="",NA(),AK7)</f>
        <v>-</v>
      </c>
      <c r="AL6" s="36" t="str">
        <f t="shared" si="5"/>
        <v>-</v>
      </c>
      <c r="AM6" s="36">
        <f t="shared" si="5"/>
        <v>34.799999999999997</v>
      </c>
      <c r="AN6" s="36">
        <f t="shared" si="5"/>
        <v>33.700000000000003</v>
      </c>
      <c r="AO6" s="36" t="str">
        <f t="shared" si="5"/>
        <v>-</v>
      </c>
      <c r="AP6" s="36" t="str">
        <f t="shared" si="5"/>
        <v>-</v>
      </c>
      <c r="AQ6" s="36" t="str">
        <f t="shared" si="5"/>
        <v>-</v>
      </c>
      <c r="AR6" s="36">
        <f t="shared" si="5"/>
        <v>214.61</v>
      </c>
      <c r="AS6" s="36">
        <f t="shared" si="5"/>
        <v>225.39</v>
      </c>
      <c r="AT6" s="35" t="str">
        <f>IF(AT7="","",IF(AT7="-","【-】","【"&amp;SUBSTITUTE(TEXT(AT7,"#,##0.00"),"-","△")&amp;"】"))</f>
        <v>【206.58】</v>
      </c>
      <c r="AU6" s="36" t="str">
        <f>IF(AU7="",NA(),AU7)</f>
        <v>-</v>
      </c>
      <c r="AV6" s="36" t="str">
        <f t="shared" ref="AV6:BD6" si="6">IF(AV7="",NA(),AV7)</f>
        <v>-</v>
      </c>
      <c r="AW6" s="36" t="str">
        <f t="shared" si="6"/>
        <v>-</v>
      </c>
      <c r="AX6" s="36">
        <f t="shared" si="6"/>
        <v>69.33</v>
      </c>
      <c r="AY6" s="36">
        <f t="shared" si="6"/>
        <v>87.34</v>
      </c>
      <c r="AZ6" s="36" t="str">
        <f t="shared" si="6"/>
        <v>-</v>
      </c>
      <c r="BA6" s="36" t="str">
        <f t="shared" si="6"/>
        <v>-</v>
      </c>
      <c r="BB6" s="36" t="str">
        <f t="shared" si="6"/>
        <v>-</v>
      </c>
      <c r="BC6" s="36">
        <f t="shared" si="6"/>
        <v>29.45</v>
      </c>
      <c r="BD6" s="36">
        <f t="shared" si="6"/>
        <v>31.84</v>
      </c>
      <c r="BE6" s="35" t="str">
        <f>IF(BE7="","",IF(BE7="-","【-】","【"&amp;SUBSTITUTE(TEXT(BE7,"#,##0.00"),"-","△")&amp;"】"))</f>
        <v>【34.54】</v>
      </c>
      <c r="BF6" s="36" t="str">
        <f>IF(BF7="",NA(),BF7)</f>
        <v>-</v>
      </c>
      <c r="BG6" s="36" t="str">
        <f t="shared" ref="BG6:BO6" si="7">IF(BG7="",NA(),BG7)</f>
        <v>-</v>
      </c>
      <c r="BH6" s="36" t="str">
        <f t="shared" si="7"/>
        <v>-</v>
      </c>
      <c r="BI6" s="36">
        <f t="shared" si="7"/>
        <v>1131.44</v>
      </c>
      <c r="BJ6" s="36">
        <f t="shared" si="7"/>
        <v>455.13</v>
      </c>
      <c r="BK6" s="36" t="str">
        <f t="shared" si="7"/>
        <v>-</v>
      </c>
      <c r="BL6" s="36" t="str">
        <f t="shared" si="7"/>
        <v>-</v>
      </c>
      <c r="BM6" s="36" t="str">
        <f t="shared" si="7"/>
        <v>-</v>
      </c>
      <c r="BN6" s="36">
        <f t="shared" si="7"/>
        <v>1081.8</v>
      </c>
      <c r="BO6" s="36">
        <f t="shared" si="7"/>
        <v>974.93</v>
      </c>
      <c r="BP6" s="35" t="str">
        <f>IF(BP7="","",IF(BP7="-","【-】","【"&amp;SUBSTITUTE(TEXT(BP7,"#,##0.00"),"-","△")&amp;"】"))</f>
        <v>【914.53】</v>
      </c>
      <c r="BQ6" s="36" t="str">
        <f>IF(BQ7="",NA(),BQ7)</f>
        <v>-</v>
      </c>
      <c r="BR6" s="36" t="str">
        <f t="shared" ref="BR6:BZ6" si="8">IF(BR7="",NA(),BR7)</f>
        <v>-</v>
      </c>
      <c r="BS6" s="36" t="str">
        <f t="shared" si="8"/>
        <v>-</v>
      </c>
      <c r="BT6" s="36">
        <f t="shared" si="8"/>
        <v>73.81</v>
      </c>
      <c r="BU6" s="36">
        <f t="shared" si="8"/>
        <v>100.35</v>
      </c>
      <c r="BV6" s="36" t="str">
        <f t="shared" si="8"/>
        <v>-</v>
      </c>
      <c r="BW6" s="36" t="str">
        <f t="shared" si="8"/>
        <v>-</v>
      </c>
      <c r="BX6" s="36" t="str">
        <f t="shared" si="8"/>
        <v>-</v>
      </c>
      <c r="BY6" s="36">
        <f t="shared" si="8"/>
        <v>52.19</v>
      </c>
      <c r="BZ6" s="36">
        <f t="shared" si="8"/>
        <v>55.32</v>
      </c>
      <c r="CA6" s="35" t="str">
        <f>IF(CA7="","",IF(CA7="-","【-】","【"&amp;SUBSTITUTE(TEXT(CA7,"#,##0.00"),"-","△")&amp;"】"))</f>
        <v>【55.73】</v>
      </c>
      <c r="CB6" s="36" t="str">
        <f>IF(CB7="",NA(),CB7)</f>
        <v>-</v>
      </c>
      <c r="CC6" s="36" t="str">
        <f t="shared" ref="CC6:CK6" si="9">IF(CC7="",NA(),CC7)</f>
        <v>-</v>
      </c>
      <c r="CD6" s="36" t="str">
        <f t="shared" si="9"/>
        <v>-</v>
      </c>
      <c r="CE6" s="36">
        <f t="shared" si="9"/>
        <v>265.69</v>
      </c>
      <c r="CF6" s="36">
        <f t="shared" si="9"/>
        <v>194.92</v>
      </c>
      <c r="CG6" s="36" t="str">
        <f t="shared" si="9"/>
        <v>-</v>
      </c>
      <c r="CH6" s="36" t="str">
        <f t="shared" si="9"/>
        <v>-</v>
      </c>
      <c r="CI6" s="36" t="str">
        <f t="shared" si="9"/>
        <v>-</v>
      </c>
      <c r="CJ6" s="36">
        <f t="shared" si="9"/>
        <v>296.14</v>
      </c>
      <c r="CK6" s="36">
        <f t="shared" si="9"/>
        <v>283.17</v>
      </c>
      <c r="CL6" s="35" t="str">
        <f>IF(CL7="","",IF(CL7="-","【-】","【"&amp;SUBSTITUTE(TEXT(CL7,"#,##0.00"),"-","△")&amp;"】"))</f>
        <v>【276.78】</v>
      </c>
      <c r="CM6" s="36" t="str">
        <f>IF(CM7="",NA(),CM7)</f>
        <v>-</v>
      </c>
      <c r="CN6" s="36" t="str">
        <f t="shared" ref="CN6:CV6" si="10">IF(CN7="",NA(),CN7)</f>
        <v>-</v>
      </c>
      <c r="CO6" s="36" t="str">
        <f t="shared" si="10"/>
        <v>-</v>
      </c>
      <c r="CP6" s="36">
        <f t="shared" si="10"/>
        <v>57.59</v>
      </c>
      <c r="CQ6" s="36">
        <f t="shared" si="10"/>
        <v>56.15</v>
      </c>
      <c r="CR6" s="36" t="str">
        <f t="shared" si="10"/>
        <v>-</v>
      </c>
      <c r="CS6" s="36" t="str">
        <f t="shared" si="10"/>
        <v>-</v>
      </c>
      <c r="CT6" s="36" t="str">
        <f t="shared" si="10"/>
        <v>-</v>
      </c>
      <c r="CU6" s="36">
        <f t="shared" si="10"/>
        <v>52.31</v>
      </c>
      <c r="CV6" s="36">
        <f t="shared" si="10"/>
        <v>60.65</v>
      </c>
      <c r="CW6" s="35" t="str">
        <f>IF(CW7="","",IF(CW7="-","【-】","【"&amp;SUBSTITUTE(TEXT(CW7,"#,##0.00"),"-","△")&amp;"】"))</f>
        <v>【59.15】</v>
      </c>
      <c r="CX6" s="36" t="str">
        <f>IF(CX7="",NA(),CX7)</f>
        <v>-</v>
      </c>
      <c r="CY6" s="36" t="str">
        <f t="shared" ref="CY6:DG6" si="11">IF(CY7="",NA(),CY7)</f>
        <v>-</v>
      </c>
      <c r="CZ6" s="36" t="str">
        <f t="shared" si="11"/>
        <v>-</v>
      </c>
      <c r="DA6" s="36">
        <f t="shared" si="11"/>
        <v>97.49</v>
      </c>
      <c r="DB6" s="36">
        <f t="shared" si="11"/>
        <v>97.5</v>
      </c>
      <c r="DC6" s="36" t="str">
        <f t="shared" si="11"/>
        <v>-</v>
      </c>
      <c r="DD6" s="36" t="str">
        <f t="shared" si="11"/>
        <v>-</v>
      </c>
      <c r="DE6" s="36" t="str">
        <f t="shared" si="11"/>
        <v>-</v>
      </c>
      <c r="DF6" s="36">
        <f t="shared" si="11"/>
        <v>84.32</v>
      </c>
      <c r="DG6" s="36">
        <f t="shared" si="11"/>
        <v>84.58</v>
      </c>
      <c r="DH6" s="35" t="str">
        <f>IF(DH7="","",IF(DH7="-","【-】","【"&amp;SUBSTITUTE(TEXT(DH7,"#,##0.00"),"-","△")&amp;"】"))</f>
        <v>【85.01】</v>
      </c>
      <c r="DI6" s="36" t="str">
        <f>IF(DI7="",NA(),DI7)</f>
        <v>-</v>
      </c>
      <c r="DJ6" s="36" t="str">
        <f t="shared" ref="DJ6:DR6" si="12">IF(DJ7="",NA(),DJ7)</f>
        <v>-</v>
      </c>
      <c r="DK6" s="36" t="str">
        <f t="shared" si="12"/>
        <v>-</v>
      </c>
      <c r="DL6" s="36">
        <f t="shared" si="12"/>
        <v>4.42</v>
      </c>
      <c r="DM6" s="36">
        <f t="shared" si="12"/>
        <v>8.86</v>
      </c>
      <c r="DN6" s="36" t="str">
        <f t="shared" si="12"/>
        <v>-</v>
      </c>
      <c r="DO6" s="36" t="str">
        <f t="shared" si="12"/>
        <v>-</v>
      </c>
      <c r="DP6" s="36" t="str">
        <f t="shared" si="12"/>
        <v>-</v>
      </c>
      <c r="DQ6" s="36">
        <f t="shared" si="12"/>
        <v>22.41</v>
      </c>
      <c r="DR6" s="36">
        <f t="shared" si="12"/>
        <v>22.9</v>
      </c>
      <c r="DS6" s="35" t="str">
        <f>IF(DS7="","",IF(DS7="-","【-】","【"&amp;SUBSTITUTE(TEXT(DS7,"#,##0.00"),"-","△")&amp;"】"))</f>
        <v>【22.37】</v>
      </c>
      <c r="DT6" s="36" t="str">
        <f>IF(DT7="",NA(),DT7)</f>
        <v>-</v>
      </c>
      <c r="DU6" s="36" t="str">
        <f t="shared" ref="DU6:EC6" si="13">IF(DU7="",NA(),DU7)</f>
        <v>-</v>
      </c>
      <c r="DV6" s="36" t="str">
        <f t="shared" si="13"/>
        <v>-</v>
      </c>
      <c r="DW6" s="35">
        <f t="shared" si="13"/>
        <v>0</v>
      </c>
      <c r="DX6" s="35">
        <f t="shared" si="13"/>
        <v>0</v>
      </c>
      <c r="DY6" s="36" t="str">
        <f t="shared" si="13"/>
        <v>-</v>
      </c>
      <c r="DZ6" s="36" t="str">
        <f t="shared" si="13"/>
        <v>-</v>
      </c>
      <c r="EA6" s="36" t="str">
        <f t="shared" si="13"/>
        <v>-</v>
      </c>
      <c r="EB6" s="35">
        <f t="shared" si="13"/>
        <v>0</v>
      </c>
      <c r="EC6" s="35">
        <f t="shared" si="13"/>
        <v>0</v>
      </c>
      <c r="ED6" s="35" t="str">
        <f>IF(ED7="","",IF(ED7="-","【-】","【"&amp;SUBSTITUTE(TEXT(ED7,"#,##0.00"),"-","△")&amp;"】"))</f>
        <v>【0.00】</v>
      </c>
      <c r="EE6" s="36" t="str">
        <f>IF(EE7="",NA(),EE7)</f>
        <v>-</v>
      </c>
      <c r="EF6" s="36" t="str">
        <f t="shared" ref="EF6:EN6" si="14">IF(EF7="",NA(),EF7)</f>
        <v>-</v>
      </c>
      <c r="EG6" s="36" t="str">
        <f t="shared" si="14"/>
        <v>-</v>
      </c>
      <c r="EH6" s="36">
        <f t="shared" si="14"/>
        <v>0.05</v>
      </c>
      <c r="EI6" s="35">
        <f t="shared" si="14"/>
        <v>0</v>
      </c>
      <c r="EJ6" s="36" t="str">
        <f t="shared" si="14"/>
        <v>-</v>
      </c>
      <c r="EK6" s="36" t="str">
        <f t="shared" si="14"/>
        <v>-</v>
      </c>
      <c r="EL6" s="36" t="str">
        <f t="shared" si="14"/>
        <v>-</v>
      </c>
      <c r="EM6" s="36">
        <f t="shared" si="14"/>
        <v>0.01</v>
      </c>
      <c r="EN6" s="36">
        <f t="shared" si="14"/>
        <v>2.0499999999999998</v>
      </c>
      <c r="EO6" s="35" t="str">
        <f>IF(EO7="","",IF(EO7="-","【-】","【"&amp;SUBSTITUTE(TEXT(EO7,"#,##0.00"),"-","△")&amp;"】"))</f>
        <v>【1.58】</v>
      </c>
    </row>
    <row r="7" spans="1:148" s="37" customFormat="1">
      <c r="A7" s="29"/>
      <c r="B7" s="38">
        <v>2016</v>
      </c>
      <c r="C7" s="38">
        <v>282235</v>
      </c>
      <c r="D7" s="38">
        <v>46</v>
      </c>
      <c r="E7" s="38">
        <v>17</v>
      </c>
      <c r="F7" s="38">
        <v>5</v>
      </c>
      <c r="G7" s="38">
        <v>0</v>
      </c>
      <c r="H7" s="38" t="s">
        <v>108</v>
      </c>
      <c r="I7" s="38" t="s">
        <v>109</v>
      </c>
      <c r="J7" s="38" t="s">
        <v>110</v>
      </c>
      <c r="K7" s="38" t="s">
        <v>111</v>
      </c>
      <c r="L7" s="38" t="s">
        <v>112</v>
      </c>
      <c r="M7" s="38"/>
      <c r="N7" s="39" t="s">
        <v>113</v>
      </c>
      <c r="O7" s="39">
        <v>37.659999999999997</v>
      </c>
      <c r="P7" s="39">
        <v>26.78</v>
      </c>
      <c r="Q7" s="39">
        <v>94.21</v>
      </c>
      <c r="R7" s="39">
        <v>4212</v>
      </c>
      <c r="S7" s="39">
        <v>66108</v>
      </c>
      <c r="T7" s="39">
        <v>493.21</v>
      </c>
      <c r="U7" s="39">
        <v>134.04</v>
      </c>
      <c r="V7" s="39">
        <v>17624</v>
      </c>
      <c r="W7" s="39">
        <v>6.29</v>
      </c>
      <c r="X7" s="39">
        <v>2801.91</v>
      </c>
      <c r="Y7" s="39" t="s">
        <v>113</v>
      </c>
      <c r="Z7" s="39" t="s">
        <v>113</v>
      </c>
      <c r="AA7" s="39" t="s">
        <v>113</v>
      </c>
      <c r="AB7" s="39">
        <v>92</v>
      </c>
      <c r="AC7" s="39">
        <v>100.26</v>
      </c>
      <c r="AD7" s="39" t="s">
        <v>113</v>
      </c>
      <c r="AE7" s="39" t="s">
        <v>113</v>
      </c>
      <c r="AF7" s="39" t="s">
        <v>113</v>
      </c>
      <c r="AG7" s="39">
        <v>99.64</v>
      </c>
      <c r="AH7" s="39">
        <v>99.66</v>
      </c>
      <c r="AI7" s="39">
        <v>99.11</v>
      </c>
      <c r="AJ7" s="39" t="s">
        <v>113</v>
      </c>
      <c r="AK7" s="39" t="s">
        <v>113</v>
      </c>
      <c r="AL7" s="39" t="s">
        <v>113</v>
      </c>
      <c r="AM7" s="39">
        <v>34.799999999999997</v>
      </c>
      <c r="AN7" s="39">
        <v>33.700000000000003</v>
      </c>
      <c r="AO7" s="39" t="s">
        <v>113</v>
      </c>
      <c r="AP7" s="39" t="s">
        <v>113</v>
      </c>
      <c r="AQ7" s="39" t="s">
        <v>113</v>
      </c>
      <c r="AR7" s="39">
        <v>214.61</v>
      </c>
      <c r="AS7" s="39">
        <v>225.39</v>
      </c>
      <c r="AT7" s="39">
        <v>206.58</v>
      </c>
      <c r="AU7" s="39" t="s">
        <v>113</v>
      </c>
      <c r="AV7" s="39" t="s">
        <v>113</v>
      </c>
      <c r="AW7" s="39" t="s">
        <v>113</v>
      </c>
      <c r="AX7" s="39">
        <v>69.33</v>
      </c>
      <c r="AY7" s="39">
        <v>87.34</v>
      </c>
      <c r="AZ7" s="39" t="s">
        <v>113</v>
      </c>
      <c r="BA7" s="39" t="s">
        <v>113</v>
      </c>
      <c r="BB7" s="39" t="s">
        <v>113</v>
      </c>
      <c r="BC7" s="39">
        <v>29.45</v>
      </c>
      <c r="BD7" s="39">
        <v>31.84</v>
      </c>
      <c r="BE7" s="39">
        <v>34.54</v>
      </c>
      <c r="BF7" s="39" t="s">
        <v>113</v>
      </c>
      <c r="BG7" s="39" t="s">
        <v>113</v>
      </c>
      <c r="BH7" s="39" t="s">
        <v>113</v>
      </c>
      <c r="BI7" s="39">
        <v>1131.44</v>
      </c>
      <c r="BJ7" s="39">
        <v>455.13</v>
      </c>
      <c r="BK7" s="39" t="s">
        <v>113</v>
      </c>
      <c r="BL7" s="39" t="s">
        <v>113</v>
      </c>
      <c r="BM7" s="39" t="s">
        <v>113</v>
      </c>
      <c r="BN7" s="39">
        <v>1081.8</v>
      </c>
      <c r="BO7" s="39">
        <v>974.93</v>
      </c>
      <c r="BP7" s="39">
        <v>914.53</v>
      </c>
      <c r="BQ7" s="39" t="s">
        <v>113</v>
      </c>
      <c r="BR7" s="39" t="s">
        <v>113</v>
      </c>
      <c r="BS7" s="39" t="s">
        <v>113</v>
      </c>
      <c r="BT7" s="39">
        <v>73.81</v>
      </c>
      <c r="BU7" s="39">
        <v>100.35</v>
      </c>
      <c r="BV7" s="39" t="s">
        <v>113</v>
      </c>
      <c r="BW7" s="39" t="s">
        <v>113</v>
      </c>
      <c r="BX7" s="39" t="s">
        <v>113</v>
      </c>
      <c r="BY7" s="39">
        <v>52.19</v>
      </c>
      <c r="BZ7" s="39">
        <v>55.32</v>
      </c>
      <c r="CA7" s="39">
        <v>55.73</v>
      </c>
      <c r="CB7" s="39" t="s">
        <v>113</v>
      </c>
      <c r="CC7" s="39" t="s">
        <v>113</v>
      </c>
      <c r="CD7" s="39" t="s">
        <v>113</v>
      </c>
      <c r="CE7" s="39">
        <v>265.69</v>
      </c>
      <c r="CF7" s="39">
        <v>194.92</v>
      </c>
      <c r="CG7" s="39" t="s">
        <v>113</v>
      </c>
      <c r="CH7" s="39" t="s">
        <v>113</v>
      </c>
      <c r="CI7" s="39" t="s">
        <v>113</v>
      </c>
      <c r="CJ7" s="39">
        <v>296.14</v>
      </c>
      <c r="CK7" s="39">
        <v>283.17</v>
      </c>
      <c r="CL7" s="39">
        <v>276.77999999999997</v>
      </c>
      <c r="CM7" s="39" t="s">
        <v>113</v>
      </c>
      <c r="CN7" s="39" t="s">
        <v>113</v>
      </c>
      <c r="CO7" s="39" t="s">
        <v>113</v>
      </c>
      <c r="CP7" s="39">
        <v>57.59</v>
      </c>
      <c r="CQ7" s="39">
        <v>56.15</v>
      </c>
      <c r="CR7" s="39" t="s">
        <v>113</v>
      </c>
      <c r="CS7" s="39" t="s">
        <v>113</v>
      </c>
      <c r="CT7" s="39" t="s">
        <v>113</v>
      </c>
      <c r="CU7" s="39">
        <v>52.31</v>
      </c>
      <c r="CV7" s="39">
        <v>60.65</v>
      </c>
      <c r="CW7" s="39">
        <v>59.15</v>
      </c>
      <c r="CX7" s="39" t="s">
        <v>113</v>
      </c>
      <c r="CY7" s="39" t="s">
        <v>113</v>
      </c>
      <c r="CZ7" s="39" t="s">
        <v>113</v>
      </c>
      <c r="DA7" s="39">
        <v>97.49</v>
      </c>
      <c r="DB7" s="39">
        <v>97.5</v>
      </c>
      <c r="DC7" s="39" t="s">
        <v>113</v>
      </c>
      <c r="DD7" s="39" t="s">
        <v>113</v>
      </c>
      <c r="DE7" s="39" t="s">
        <v>113</v>
      </c>
      <c r="DF7" s="39">
        <v>84.32</v>
      </c>
      <c r="DG7" s="39">
        <v>84.58</v>
      </c>
      <c r="DH7" s="39">
        <v>85.01</v>
      </c>
      <c r="DI7" s="39" t="s">
        <v>113</v>
      </c>
      <c r="DJ7" s="39" t="s">
        <v>113</v>
      </c>
      <c r="DK7" s="39" t="s">
        <v>113</v>
      </c>
      <c r="DL7" s="39">
        <v>4.42</v>
      </c>
      <c r="DM7" s="39">
        <v>8.86</v>
      </c>
      <c r="DN7" s="39" t="s">
        <v>113</v>
      </c>
      <c r="DO7" s="39" t="s">
        <v>113</v>
      </c>
      <c r="DP7" s="39" t="s">
        <v>113</v>
      </c>
      <c r="DQ7" s="39">
        <v>22.41</v>
      </c>
      <c r="DR7" s="39">
        <v>22.9</v>
      </c>
      <c r="DS7" s="39">
        <v>22.37</v>
      </c>
      <c r="DT7" s="39" t="s">
        <v>113</v>
      </c>
      <c r="DU7" s="39" t="s">
        <v>113</v>
      </c>
      <c r="DV7" s="39" t="s">
        <v>113</v>
      </c>
      <c r="DW7" s="39">
        <v>0</v>
      </c>
      <c r="DX7" s="39">
        <v>0</v>
      </c>
      <c r="DY7" s="39" t="s">
        <v>113</v>
      </c>
      <c r="DZ7" s="39" t="s">
        <v>113</v>
      </c>
      <c r="EA7" s="39" t="s">
        <v>113</v>
      </c>
      <c r="EB7" s="39">
        <v>0</v>
      </c>
      <c r="EC7" s="39">
        <v>0</v>
      </c>
      <c r="ED7" s="39">
        <v>0</v>
      </c>
      <c r="EE7" s="39" t="s">
        <v>113</v>
      </c>
      <c r="EF7" s="39" t="s">
        <v>113</v>
      </c>
      <c r="EG7" s="39" t="s">
        <v>113</v>
      </c>
      <c r="EH7" s="39">
        <v>0.05</v>
      </c>
      <c r="EI7" s="39">
        <v>0</v>
      </c>
      <c r="EJ7" s="39" t="s">
        <v>113</v>
      </c>
      <c r="EK7" s="39" t="s">
        <v>113</v>
      </c>
      <c r="EL7" s="39" t="s">
        <v>113</v>
      </c>
      <c r="EM7" s="39">
        <v>0.01</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2018-02-06T04:43:06Z</cp:lastPrinted>
  <dcterms:created xsi:type="dcterms:W3CDTF">2017-12-25T01:58:42Z</dcterms:created>
  <dcterms:modified xsi:type="dcterms:W3CDTF">2018-02-06T04:43:08Z</dcterms:modified>
  <cp:category/>
</cp:coreProperties>
</file>