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I10" i="4"/>
  <c r="BB8" i="4"/>
  <c r="AL8" i="4"/>
  <c r="W8" i="4"/>
  <c r="P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<sst xmlns="http://schemas.openxmlformats.org/spreadsheetml/2006/main" count="257" uniqueCount="123">
  <si>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</si>
  <si>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</si>
  <si>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</si>
  <si>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</si>
  <si>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</si>
  <si>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</si>
  <si>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</si>
  <si>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</si>
  <si>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</si>
  <si>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</si>
  <si>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</si>
  <si>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</si>
  <si>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</si>
  <si>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</si>
  <si>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</si>
  <si>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</si>
  <si>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</si>
  <si>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</si>
  <si>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</si>
  <si>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</si>
  <si>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</si>
  <si>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</si>
  <si>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</si>
  <si>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</si>
  <si>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</si>
  <si>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</si>
  <si>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</si>
  <si>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</si>
  <si>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</si>
  <si>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</si>
  <si>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</si>
  <si>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</si>
  <si>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</si>
  <si>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</si>
  <si>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</si>
  <si>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</si>
  <si>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</si>
  <si>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</si>
  <si>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</si>
  <si>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</si>
  <si>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</si>
  <si>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</si>
  <si>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</si>
  <si>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</si>
  <si>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</si>
  <si>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</si>
  <si>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</si>
  <si>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</si>
  <si>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</si>
  <si>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</si>
  <si>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</si>
  <si>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</si>
  <si>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</si>
  <si>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</si>
  <si>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</si>
  <si>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</si>
  <si>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</si>
  <si>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</si>
  <si>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</si>
  <si>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</si>
  <si>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</si>
  <si>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</si>
  <si>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</si>
  <si>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</si>
  <si>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</si>
  <si>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</si>
  <si>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</si>
  <si>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</si>
  <si>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</si>
  <si>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</si>
  <si>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</si>
  <si>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</si>
  <si>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</si>
  <si>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</si>
  <si>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</si>
  <si>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</si>
  <si>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</si>
  <si>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</si>
  <si>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</si>
  <si>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</si>
  <si>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</si>
  <si>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</si>
  <si>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</si>
  <si>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</si>
  <si>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</si>
  <si>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</si>
  <si>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</si>
  <si>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</si>
  <si>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</si>
  <si>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</si>
  <si>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</si>
  <si>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</si>
  <si>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</si>
  <si>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</si>
  <si>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</si>
  <si>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</si>
  <si>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</si>
  <si>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</si>
  <si>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</si>
  <si>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</si>
  <si>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</si>
  <si>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</si>
  <si>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</si>
  <si>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</si>
  <si>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</si>
  <si>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</si>
  <si>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</si>
  <si>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</si>
  <si>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三田市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</si>
  <si>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</si>
  <si>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</si>
  <si>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</si>
  <si>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</si>
  <si>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</si>
  <si>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</si>
  <si>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</si>
  <si>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</si>
  <si>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</si>
  <si>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</si>
  <si>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</si>
  <si>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農業集落排水は、平成８年度から供用開始しており、耐用年数を経過した管渠資産はありません。また、平成28年度は、更新、老朽化対策を行った管渠はありませんでした。農集のみならず三田市は、一時期に一度に整備した資産が多いことからも、更新については、平準化するよう計画的な対策が必要となってきます。そのため、平成30年度には農業集落排水施設の最適整備構想を策定し、管渠等の施設の計画的かつ効率的な管理、策定結果に基づき改築、更新を進め、コスト縮減、整備の平準化、最適化に取り組んでいきます。</t>
    <rPh sb="1" eb="3">
      <t>ノウギョウ</t>
    </rPh>
    <rPh sb="3" eb="5">
      <t>シュウラク</t>
    </rPh>
    <rPh sb="5" eb="7">
      <t>ハイスイ</t>
    </rPh>
    <rPh sb="9" eb="11">
      <t>ヘイセイ</t>
    </rPh>
    <rPh sb="12" eb="13">
      <t>ネン</t>
    </rPh>
    <rPh sb="13" eb="14">
      <t>ド</t>
    </rPh>
    <rPh sb="16" eb="18">
      <t>キョウヨウ</t>
    </rPh>
    <rPh sb="18" eb="20">
      <t>カイシ</t>
    </rPh>
    <rPh sb="25" eb="27">
      <t>タイヨウ</t>
    </rPh>
    <rPh sb="27" eb="29">
      <t>ネンスウ</t>
    </rPh>
    <rPh sb="30" eb="32">
      <t>ケイカ</t>
    </rPh>
    <rPh sb="34" eb="36">
      <t>カンキョ</t>
    </rPh>
    <rPh sb="36" eb="38">
      <t>シサン</t>
    </rPh>
    <rPh sb="48" eb="50">
      <t>ヘイセイ</t>
    </rPh>
    <rPh sb="52" eb="54">
      <t>ネンド</t>
    </rPh>
    <rPh sb="56" eb="58">
      <t>コウシン</t>
    </rPh>
    <rPh sb="59" eb="62">
      <t>ロウキュウカ</t>
    </rPh>
    <rPh sb="62" eb="64">
      <t>タイサク</t>
    </rPh>
    <rPh sb="65" eb="66">
      <t>オコナ</t>
    </rPh>
    <rPh sb="68" eb="70">
      <t>カンキョ</t>
    </rPh>
    <rPh sb="80" eb="82">
      <t>ノウシュウ</t>
    </rPh>
    <rPh sb="87" eb="90">
      <t>サンダシ</t>
    </rPh>
    <rPh sb="92" eb="93">
      <t>イチ</t>
    </rPh>
    <rPh sb="93" eb="95">
      <t>ジキ</t>
    </rPh>
    <rPh sb="96" eb="98">
      <t>イチド</t>
    </rPh>
    <rPh sb="99" eb="101">
      <t>セイビ</t>
    </rPh>
    <rPh sb="103" eb="105">
      <t>シサン</t>
    </rPh>
    <rPh sb="106" eb="107">
      <t>オオ</t>
    </rPh>
    <rPh sb="114" eb="116">
      <t>コウシン</t>
    </rPh>
    <rPh sb="122" eb="125">
      <t>ヘイジュンカ</t>
    </rPh>
    <rPh sb="129" eb="132">
      <t>ケイカクテキ</t>
    </rPh>
    <rPh sb="133" eb="135">
      <t>タイサク</t>
    </rPh>
    <rPh sb="136" eb="138">
      <t>ヒツヨウ</t>
    </rPh>
    <rPh sb="159" eb="161">
      <t>ノウギョウ</t>
    </rPh>
    <rPh sb="161" eb="163">
      <t>シュウラク</t>
    </rPh>
    <rPh sb="163" eb="165">
      <t>ハイスイ</t>
    </rPh>
    <rPh sb="165" eb="167">
      <t>シセツ</t>
    </rPh>
    <rPh sb="168" eb="170">
      <t>サイテキ</t>
    </rPh>
    <rPh sb="170" eb="172">
      <t>セイビ</t>
    </rPh>
    <rPh sb="172" eb="174">
      <t>コウソウ</t>
    </rPh>
    <rPh sb="228" eb="231">
      <t>サイテキカ</t>
    </rPh>
    <phoneticPr fontId="7"/>
  </si>
  <si>
    <t>　三田市では、平成25年度から公共下水道、特定環境保全公共下水道、農業集落排水及びコミュニティ・プラントの集合処理型下水道を下水道事業と捉え地方公営企業法の財務適用をし、下水道使用料も平成元年から改定することなく(消費税改定分は除く。)健全経営に取り組んでいます。しかし、今後も人口減少や少子高齢化が加速し、使用料収入も減収傾向になることが予測されます。また、効率の悪い事業が経営を圧迫してきていることがこの分析結果からも判断できます。これら課題を解決すべく、今後の下水道事業の方向性を示した「下水道ビジョン」を策定しました。これに基づき、平成29年度から経営戦略を策定するため、学識経験者、市民委員を交えながら今後の下水道事業の投資・財源見通しについて検討を開始しました。</t>
    <rPh sb="1" eb="4">
      <t>サンダシ</t>
    </rPh>
    <rPh sb="7" eb="9">
      <t>ヘイセイ</t>
    </rPh>
    <rPh sb="11" eb="12">
      <t>ネン</t>
    </rPh>
    <rPh sb="12" eb="13">
      <t>ド</t>
    </rPh>
    <rPh sb="15" eb="17">
      <t>コウキョウ</t>
    </rPh>
    <rPh sb="17" eb="20">
      <t>ゲスイドウ</t>
    </rPh>
    <rPh sb="21" eb="23">
      <t>トクテイ</t>
    </rPh>
    <rPh sb="23" eb="25">
      <t>カンキョウ</t>
    </rPh>
    <rPh sb="25" eb="27">
      <t>ホゼン</t>
    </rPh>
    <rPh sb="27" eb="29">
      <t>コウキョウ</t>
    </rPh>
    <rPh sb="29" eb="32">
      <t>ゲスイドウ</t>
    </rPh>
    <rPh sb="33" eb="35">
      <t>ノウギョウ</t>
    </rPh>
    <rPh sb="35" eb="37">
      <t>シュウラク</t>
    </rPh>
    <rPh sb="37" eb="39">
      <t>ハイスイ</t>
    </rPh>
    <rPh sb="39" eb="40">
      <t>オヨ</t>
    </rPh>
    <rPh sb="58" eb="61">
      <t>ゲスイドウ</t>
    </rPh>
    <rPh sb="62" eb="65">
      <t>ゲスイドウ</t>
    </rPh>
    <rPh sb="65" eb="67">
      <t>ジギョウ</t>
    </rPh>
    <rPh sb="68" eb="69">
      <t>トラ</t>
    </rPh>
    <rPh sb="70" eb="72">
      <t>チホウ</t>
    </rPh>
    <rPh sb="72" eb="74">
      <t>コウエイ</t>
    </rPh>
    <rPh sb="76" eb="77">
      <t>ホウ</t>
    </rPh>
    <rPh sb="78" eb="80">
      <t>ザイム</t>
    </rPh>
    <rPh sb="85" eb="88">
      <t>ゲスイドウ</t>
    </rPh>
    <rPh sb="88" eb="91">
      <t>シヨウリョウ</t>
    </rPh>
    <rPh sb="92" eb="94">
      <t>ヘイセイ</t>
    </rPh>
    <rPh sb="94" eb="96">
      <t>ガンネン</t>
    </rPh>
    <rPh sb="98" eb="100">
      <t>カイテイ</t>
    </rPh>
    <rPh sb="110" eb="112">
      <t>カイテイ</t>
    </rPh>
    <rPh sb="118" eb="120">
      <t>ケンゼン</t>
    </rPh>
    <rPh sb="120" eb="122">
      <t>ケイエイ</t>
    </rPh>
    <rPh sb="123" eb="124">
      <t>ト</t>
    </rPh>
    <rPh sb="125" eb="126">
      <t>ク</t>
    </rPh>
    <rPh sb="136" eb="138">
      <t>コンゴ</t>
    </rPh>
    <rPh sb="139" eb="141">
      <t>ジンコウ</t>
    </rPh>
    <rPh sb="141" eb="143">
      <t>ゲンショウ</t>
    </rPh>
    <rPh sb="144" eb="146">
      <t>ショウシ</t>
    </rPh>
    <rPh sb="146" eb="149">
      <t>コウレイカ</t>
    </rPh>
    <rPh sb="150" eb="152">
      <t>カソク</t>
    </rPh>
    <rPh sb="154" eb="157">
      <t>シヨウリョウ</t>
    </rPh>
    <rPh sb="157" eb="159">
      <t>シュウニュウ</t>
    </rPh>
    <rPh sb="160" eb="162">
      <t>ゲンシュウ</t>
    </rPh>
    <rPh sb="162" eb="164">
      <t>ケイコウ</t>
    </rPh>
    <rPh sb="170" eb="172">
      <t>ヨソク</t>
    </rPh>
    <rPh sb="180" eb="182">
      <t>コウリツ</t>
    </rPh>
    <rPh sb="183" eb="184">
      <t>ワル</t>
    </rPh>
    <rPh sb="185" eb="187">
      <t>ジギョウ</t>
    </rPh>
    <rPh sb="188" eb="190">
      <t>ケイエイ</t>
    </rPh>
    <rPh sb="191" eb="193">
      <t>アッパク</t>
    </rPh>
    <rPh sb="204" eb="206">
      <t>ブンセキ</t>
    </rPh>
    <rPh sb="206" eb="208">
      <t>ケッカ</t>
    </rPh>
    <rPh sb="211" eb="213">
      <t>ハンダン</t>
    </rPh>
    <rPh sb="221" eb="223">
      <t>カダイ</t>
    </rPh>
    <rPh sb="224" eb="226">
      <t>カイケツ</t>
    </rPh>
    <rPh sb="230" eb="232">
      <t>コンゴ</t>
    </rPh>
    <rPh sb="233" eb="236">
      <t>ゲスイドウ</t>
    </rPh>
    <rPh sb="236" eb="238">
      <t>ジギョウ</t>
    </rPh>
    <rPh sb="239" eb="242">
      <t>ホウコウセイ</t>
    </rPh>
    <rPh sb="243" eb="244">
      <t>シメ</t>
    </rPh>
    <rPh sb="247" eb="250">
      <t>ゲスイドウ</t>
    </rPh>
    <rPh sb="256" eb="258">
      <t>サクテイ</t>
    </rPh>
    <rPh sb="266" eb="267">
      <t>モト</t>
    </rPh>
    <rPh sb="270" eb="272">
      <t>ヘイセイ</t>
    </rPh>
    <rPh sb="274" eb="275">
      <t>ネン</t>
    </rPh>
    <rPh sb="275" eb="276">
      <t>ド</t>
    </rPh>
    <rPh sb="278" eb="280">
      <t>ケイエイ</t>
    </rPh>
    <rPh sb="280" eb="282">
      <t>センリャク</t>
    </rPh>
    <rPh sb="283" eb="285">
      <t>サクテイ</t>
    </rPh>
    <rPh sb="290" eb="292">
      <t>ガクシキ</t>
    </rPh>
    <rPh sb="292" eb="295">
      <t>ケイケンシャ</t>
    </rPh>
    <rPh sb="296" eb="298">
      <t>シミン</t>
    </rPh>
    <rPh sb="298" eb="300">
      <t>イイン</t>
    </rPh>
    <rPh sb="301" eb="302">
      <t>マジ</t>
    </rPh>
    <rPh sb="306" eb="308">
      <t>コンゴ</t>
    </rPh>
    <rPh sb="309" eb="312">
      <t>ゲスイドウ</t>
    </rPh>
    <rPh sb="312" eb="314">
      <t>ジギョウ</t>
    </rPh>
    <rPh sb="315" eb="317">
      <t>トウシ</t>
    </rPh>
    <rPh sb="318" eb="320">
      <t>ザイゲン</t>
    </rPh>
    <rPh sb="320" eb="322">
      <t>ミトオ</t>
    </rPh>
    <rPh sb="327" eb="329">
      <t>ケントウ</t>
    </rPh>
    <rPh sb="330" eb="332">
      <t>カイシ</t>
    </rPh>
    <phoneticPr fontId="7"/>
  </si>
  <si>
    <t>　農業集落排水については、市内８処理区８処理場を所有しています。①経常収支比率、⑤経費回収率、⑦施設利用率等いずれも類似団体に比べ低く、⑥汚水処理原価は高い状況にあり、効率が悪いことを示しております。三田市の農集地域は、地形の影響からその谷毎に処理場を設置しなければならず、この谷を越えて処理区域を統合することが困難なためです。唯一類似団体と比較して良い点は、⑧水洗化率が高いことですが、少子高齢化、生活様式の変化によって使用料も減収傾向であり、増収は見込めません。
　また、H27年度から②累積欠損金比率と③流動比率が急激に悪化していますが、これは以前と算出方式が異なるためです。三田市は、農業集落排水のみを単体で経営しているのではなく、公共下水道、特定環境保全公共下水道、コミュニティ・プラントの４事業を総合的に持続可能となるよう経営しています。効率の良い公共下水道事業を利益を他の事業に補てんする形で経営しており、補てん後の数値でそれぞれ決算報告していたためです。しかし、この報告方法では他の団体と比較できないため、H27年度から変更しております。現状は、以前から厳しいのが経営状況の実態で、更新投資等に充てる財源も確保されていないため、今後経営改善を図っていく必要があります。
　</t>
    <rPh sb="16" eb="18">
      <t>ショリ</t>
    </rPh>
    <rPh sb="20" eb="23">
      <t>ショリジョウ</t>
    </rPh>
    <rPh sb="24" eb="26">
      <t>ショユウ</t>
    </rPh>
    <rPh sb="33" eb="35">
      <t>ケイジョウ</t>
    </rPh>
    <rPh sb="35" eb="37">
      <t>シュウシ</t>
    </rPh>
    <rPh sb="37" eb="39">
      <t>ヒリツ</t>
    </rPh>
    <rPh sb="41" eb="43">
      <t>ケイヒ</t>
    </rPh>
    <rPh sb="43" eb="45">
      <t>カイシュウ</t>
    </rPh>
    <rPh sb="45" eb="46">
      <t>リツ</t>
    </rPh>
    <rPh sb="48" eb="50">
      <t>シセツ</t>
    </rPh>
    <rPh sb="50" eb="53">
      <t>リヨウリツ</t>
    </rPh>
    <rPh sb="53" eb="54">
      <t>トウ</t>
    </rPh>
    <rPh sb="58" eb="60">
      <t>ルイジ</t>
    </rPh>
    <rPh sb="60" eb="62">
      <t>ダンタイ</t>
    </rPh>
    <rPh sb="63" eb="64">
      <t>クラ</t>
    </rPh>
    <rPh sb="65" eb="66">
      <t>ヒク</t>
    </rPh>
    <rPh sb="69" eb="71">
      <t>オスイ</t>
    </rPh>
    <rPh sb="71" eb="73">
      <t>ショリ</t>
    </rPh>
    <rPh sb="73" eb="75">
      <t>ゲンカ</t>
    </rPh>
    <rPh sb="76" eb="77">
      <t>タカ</t>
    </rPh>
    <rPh sb="78" eb="80">
      <t>ジョウキョウ</t>
    </rPh>
    <rPh sb="84" eb="86">
      <t>コウリツ</t>
    </rPh>
    <rPh sb="87" eb="88">
      <t>ワル</t>
    </rPh>
    <rPh sb="92" eb="93">
      <t>シメ</t>
    </rPh>
    <rPh sb="100" eb="103">
      <t>サンダシ</t>
    </rPh>
    <rPh sb="104" eb="106">
      <t>ノウシュウ</t>
    </rPh>
    <rPh sb="106" eb="108">
      <t>チイキ</t>
    </rPh>
    <rPh sb="110" eb="112">
      <t>チケイ</t>
    </rPh>
    <rPh sb="113" eb="115">
      <t>エイキョウ</t>
    </rPh>
    <rPh sb="119" eb="120">
      <t>タニ</t>
    </rPh>
    <rPh sb="120" eb="121">
      <t>ゴト</t>
    </rPh>
    <rPh sb="122" eb="125">
      <t>ショリジョウ</t>
    </rPh>
    <rPh sb="126" eb="128">
      <t>セッチ</t>
    </rPh>
    <rPh sb="139" eb="140">
      <t>タニ</t>
    </rPh>
    <rPh sb="141" eb="142">
      <t>コ</t>
    </rPh>
    <rPh sb="144" eb="146">
      <t>ショリ</t>
    </rPh>
    <rPh sb="146" eb="148">
      <t>クイキ</t>
    </rPh>
    <rPh sb="149" eb="151">
      <t>トウゴウ</t>
    </rPh>
    <rPh sb="156" eb="158">
      <t>コンナン</t>
    </rPh>
    <rPh sb="164" eb="166">
      <t>ユイツ</t>
    </rPh>
    <rPh sb="166" eb="168">
      <t>ルイジ</t>
    </rPh>
    <rPh sb="168" eb="170">
      <t>ダンタイ</t>
    </rPh>
    <rPh sb="171" eb="173">
      <t>ヒカク</t>
    </rPh>
    <rPh sb="175" eb="176">
      <t>ヨ</t>
    </rPh>
    <rPh sb="177" eb="178">
      <t>テン</t>
    </rPh>
    <rPh sb="181" eb="184">
      <t>スイセンカ</t>
    </rPh>
    <rPh sb="184" eb="185">
      <t>リツ</t>
    </rPh>
    <rPh sb="186" eb="187">
      <t>タカ</t>
    </rPh>
    <rPh sb="194" eb="196">
      <t>ショウシ</t>
    </rPh>
    <rPh sb="196" eb="199">
      <t>コウレイカ</t>
    </rPh>
    <rPh sb="200" eb="202">
      <t>セイカツ</t>
    </rPh>
    <rPh sb="202" eb="204">
      <t>ヨウシキ</t>
    </rPh>
    <rPh sb="205" eb="207">
      <t>ヘンカ</t>
    </rPh>
    <rPh sb="211" eb="214">
      <t>シヨウリョウ</t>
    </rPh>
    <rPh sb="215" eb="217">
      <t>ゲンシュウ</t>
    </rPh>
    <rPh sb="217" eb="219">
      <t>ケイコウ</t>
    </rPh>
    <rPh sb="223" eb="225">
      <t>ゾウシュウ</t>
    </rPh>
    <rPh sb="226" eb="228">
      <t>ミコ</t>
    </rPh>
    <rPh sb="246" eb="248">
      <t>ルイセキ</t>
    </rPh>
    <rPh sb="248" eb="250">
      <t>ケッソン</t>
    </rPh>
    <rPh sb="250" eb="251">
      <t>キン</t>
    </rPh>
    <rPh sb="251" eb="253">
      <t>ヒリツ</t>
    </rPh>
    <rPh sb="255" eb="257">
      <t>リュウドウ</t>
    </rPh>
    <rPh sb="257" eb="259">
      <t>ヒリツ</t>
    </rPh>
    <rPh sb="260" eb="262">
      <t>キュウゲキ</t>
    </rPh>
    <rPh sb="263" eb="265">
      <t>アッカ</t>
    </rPh>
    <rPh sb="275" eb="277">
      <t>イゼン</t>
    </rPh>
    <rPh sb="278" eb="280">
      <t>サンシュツ</t>
    </rPh>
    <rPh sb="280" eb="282">
      <t>ホウシキ</t>
    </rPh>
    <rPh sb="283" eb="284">
      <t>コト</t>
    </rPh>
    <rPh sb="291" eb="294">
      <t>サンダシ</t>
    </rPh>
    <rPh sb="305" eb="307">
      <t>タンタイ</t>
    </rPh>
    <rPh sb="308" eb="310">
      <t>ケイエイ</t>
    </rPh>
    <rPh sb="320" eb="322">
      <t>コウキョウ</t>
    </rPh>
    <rPh sb="322" eb="325">
      <t>ゲスイドウ</t>
    </rPh>
    <rPh sb="351" eb="353">
      <t>ジギョウ</t>
    </rPh>
    <rPh sb="354" eb="357">
      <t>ソウゴウテキ</t>
    </rPh>
    <rPh sb="358" eb="360">
      <t>ジゾク</t>
    </rPh>
    <rPh sb="360" eb="362">
      <t>カノウ</t>
    </rPh>
    <rPh sb="367" eb="369">
      <t>ケイエイ</t>
    </rPh>
    <rPh sb="375" eb="377">
      <t>コウリツ</t>
    </rPh>
    <rPh sb="378" eb="379">
      <t>ヨ</t>
    </rPh>
    <rPh sb="380" eb="382">
      <t>コウキョウ</t>
    </rPh>
    <rPh sb="382" eb="385">
      <t>ゲスイドウ</t>
    </rPh>
    <rPh sb="385" eb="387">
      <t>ジギョウ</t>
    </rPh>
    <rPh sb="388" eb="390">
      <t>リエキ</t>
    </rPh>
    <rPh sb="391" eb="392">
      <t>タ</t>
    </rPh>
    <rPh sb="393" eb="395">
      <t>ジギョウ</t>
    </rPh>
    <rPh sb="396" eb="397">
      <t>ホ</t>
    </rPh>
    <rPh sb="401" eb="402">
      <t>カタチ</t>
    </rPh>
    <rPh sb="403" eb="405">
      <t>ケイエイ</t>
    </rPh>
    <rPh sb="410" eb="411">
      <t>ホ</t>
    </rPh>
    <rPh sb="413" eb="414">
      <t>ゴ</t>
    </rPh>
    <rPh sb="415" eb="417">
      <t>スウチ</t>
    </rPh>
    <rPh sb="422" eb="424">
      <t>ケッサン</t>
    </rPh>
    <rPh sb="424" eb="426">
      <t>ホウコク</t>
    </rPh>
    <rPh sb="441" eb="443">
      <t>ホウコク</t>
    </rPh>
    <rPh sb="443" eb="445">
      <t>ホウホウ</t>
    </rPh>
    <rPh sb="447" eb="448">
      <t>タ</t>
    </rPh>
    <rPh sb="449" eb="451">
      <t>ダンタイ</t>
    </rPh>
    <rPh sb="452" eb="454">
      <t>ヒカク</t>
    </rPh>
    <rPh sb="468" eb="470">
      <t>ヘンコウ</t>
    </rPh>
    <rPh sb="477" eb="479">
      <t>ゲンジョウ</t>
    </rPh>
    <rPh sb="481" eb="483">
      <t>イゼン</t>
    </rPh>
    <rPh sb="485" eb="486">
      <t>キビ</t>
    </rPh>
    <rPh sb="490" eb="492">
      <t>ケイエイ</t>
    </rPh>
    <rPh sb="492" eb="494">
      <t>ジョウキョウ</t>
    </rPh>
    <rPh sb="495" eb="497">
      <t>ジッタイ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</si>
</sst>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0.03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0045056"/>
        <c:axId val="856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0045056"/>
        <c:axId val="85606784"/>
      </c:lineChart>
      <c:dateAx>
        <c:axId val="90045056"/>
        <c:scaling>
          <c:orientation val="minMax"/>
        </c:scaling>
        <c:delete val="1"/>
        <c:axPos val="b"/>
        <c:numFmt formatCode="ge" sourceLinked="1"/>
        <c:majorTickMark val="none"/>
        <c:minorTickMark val="none"/>
        <c:tickLblPos val="none"/>
        <c:crossAx val="85606784"/>
        <c:crosses val="autoZero"/>
        <c:auto val="1"/>
        <c:lblOffset val="100"/>
        <c:baseTimeUnit val="years"/>
      </c:dateAx>
      <c:valAx>
        <c:axId val="856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45</c:v>
                </c:pt>
                <c:pt idx="2">
                  <c:v>44.12</c:v>
                </c:pt>
                <c:pt idx="3">
                  <c:v>44.68</c:v>
                </c:pt>
                <c:pt idx="4">
                  <c:v>44.3</c:v>
                </c:pt>
              </c:numCache>
            </c:numRef>
          </c:val>
        </c:ser>
        <c:dLbls>
          <c:showLegendKey val="0"/>
          <c:showVal val="0"/>
          <c:showCatName val="0"/>
          <c:showSerName val="0"/>
          <c:showPercent val="0"/>
          <c:showBubbleSize val="0"/>
        </c:dLbls>
        <c:gapWidth val="150"/>
        <c:axId val="92080384"/>
        <c:axId val="921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2080384"/>
        <c:axId val="92103040"/>
      </c:lineChart>
      <c:dateAx>
        <c:axId val="92080384"/>
        <c:scaling>
          <c:orientation val="minMax"/>
        </c:scaling>
        <c:delete val="1"/>
        <c:axPos val="b"/>
        <c:numFmt formatCode="ge" sourceLinked="1"/>
        <c:majorTickMark val="none"/>
        <c:minorTickMark val="none"/>
        <c:tickLblPos val="none"/>
        <c:crossAx val="92103040"/>
        <c:crosses val="autoZero"/>
        <c:auto val="1"/>
        <c:lblOffset val="100"/>
        <c:baseTimeUnit val="years"/>
      </c:dateAx>
      <c:valAx>
        <c:axId val="921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92.24</c:v>
                </c:pt>
                <c:pt idx="2">
                  <c:v>92.87</c:v>
                </c:pt>
                <c:pt idx="3">
                  <c:v>93.4</c:v>
                </c:pt>
                <c:pt idx="4">
                  <c:v>93.44</c:v>
                </c:pt>
              </c:numCache>
            </c:numRef>
          </c:val>
        </c:ser>
        <c:dLbls>
          <c:showLegendKey val="0"/>
          <c:showVal val="0"/>
          <c:showCatName val="0"/>
          <c:showSerName val="0"/>
          <c:showPercent val="0"/>
          <c:showBubbleSize val="0"/>
        </c:dLbls>
        <c:gapWidth val="150"/>
        <c:axId val="92141440"/>
        <c:axId val="921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2141440"/>
        <c:axId val="92147712"/>
      </c:lineChart>
      <c:dateAx>
        <c:axId val="92141440"/>
        <c:scaling>
          <c:orientation val="minMax"/>
        </c:scaling>
        <c:delete val="1"/>
        <c:axPos val="b"/>
        <c:numFmt formatCode="ge" sourceLinked="1"/>
        <c:majorTickMark val="none"/>
        <c:minorTickMark val="none"/>
        <c:tickLblPos val="none"/>
        <c:crossAx val="92147712"/>
        <c:crosses val="autoZero"/>
        <c:auto val="1"/>
        <c:lblOffset val="100"/>
        <c:baseTimeUnit val="years"/>
      </c:dateAx>
      <c:valAx>
        <c:axId val="921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70.760000000000005</c:v>
                </c:pt>
                <c:pt idx="2">
                  <c:v>80.86</c:v>
                </c:pt>
                <c:pt idx="3">
                  <c:v>81.209999999999994</c:v>
                </c:pt>
                <c:pt idx="4">
                  <c:v>81.2</c:v>
                </c:pt>
              </c:numCache>
            </c:numRef>
          </c:val>
        </c:ser>
        <c:dLbls>
          <c:showLegendKey val="0"/>
          <c:showVal val="0"/>
          <c:showCatName val="0"/>
          <c:showSerName val="0"/>
          <c:showPercent val="0"/>
          <c:showBubbleSize val="0"/>
        </c:dLbls>
        <c:gapWidth val="150"/>
        <c:axId val="89953792"/>
        <c:axId val="899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89953792"/>
        <c:axId val="89955712"/>
      </c:lineChart>
      <c:dateAx>
        <c:axId val="89953792"/>
        <c:scaling>
          <c:orientation val="minMax"/>
        </c:scaling>
        <c:delete val="1"/>
        <c:axPos val="b"/>
        <c:numFmt formatCode="ge" sourceLinked="1"/>
        <c:majorTickMark val="none"/>
        <c:minorTickMark val="none"/>
        <c:tickLblPos val="none"/>
        <c:crossAx val="89955712"/>
        <c:crosses val="autoZero"/>
        <c:auto val="1"/>
        <c:lblOffset val="100"/>
        <c:baseTimeUnit val="years"/>
      </c:dateAx>
      <c:valAx>
        <c:axId val="899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3.88</c:v>
                </c:pt>
                <c:pt idx="2">
                  <c:v>7.74</c:v>
                </c:pt>
                <c:pt idx="3">
                  <c:v>11.44</c:v>
                </c:pt>
                <c:pt idx="4">
                  <c:v>14.89</c:v>
                </c:pt>
              </c:numCache>
            </c:numRef>
          </c:val>
        </c:ser>
        <c:dLbls>
          <c:showLegendKey val="0"/>
          <c:showVal val="0"/>
          <c:showCatName val="0"/>
          <c:showSerName val="0"/>
          <c:showPercent val="0"/>
          <c:showBubbleSize val="0"/>
        </c:dLbls>
        <c:gapWidth val="150"/>
        <c:axId val="91767936"/>
        <c:axId val="917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91767936"/>
        <c:axId val="91769856"/>
      </c:lineChart>
      <c:dateAx>
        <c:axId val="91767936"/>
        <c:scaling>
          <c:orientation val="minMax"/>
        </c:scaling>
        <c:delete val="1"/>
        <c:axPos val="b"/>
        <c:numFmt formatCode="ge" sourceLinked="1"/>
        <c:majorTickMark val="none"/>
        <c:minorTickMark val="none"/>
        <c:tickLblPos val="none"/>
        <c:crossAx val="91769856"/>
        <c:crosses val="autoZero"/>
        <c:auto val="1"/>
        <c:lblOffset val="100"/>
        <c:baseTimeUnit val="years"/>
      </c:dateAx>
      <c:valAx>
        <c:axId val="917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1796224"/>
        <c:axId val="917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1796224"/>
        <c:axId val="91798144"/>
      </c:lineChart>
      <c:dateAx>
        <c:axId val="91796224"/>
        <c:scaling>
          <c:orientation val="minMax"/>
        </c:scaling>
        <c:delete val="1"/>
        <c:axPos val="b"/>
        <c:numFmt formatCode="ge" sourceLinked="1"/>
        <c:majorTickMark val="none"/>
        <c:minorTickMark val="none"/>
        <c:tickLblPos val="none"/>
        <c:crossAx val="91798144"/>
        <c:crosses val="autoZero"/>
        <c:auto val="1"/>
        <c:lblOffset val="100"/>
        <c:baseTimeUnit val="years"/>
      </c:dateAx>
      <c:valAx>
        <c:axId val="917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73.819999999999993</c:v>
                </c:pt>
                <c:pt idx="2">
                  <c:v>100.96</c:v>
                </c:pt>
                <c:pt idx="3">
                  <c:v>689.1</c:v>
                </c:pt>
                <c:pt idx="4">
                  <c:v>976.98</c:v>
                </c:pt>
              </c:numCache>
            </c:numRef>
          </c:val>
        </c:ser>
        <c:dLbls>
          <c:showLegendKey val="0"/>
          <c:showVal val="0"/>
          <c:showCatName val="0"/>
          <c:showSerName val="0"/>
          <c:showPercent val="0"/>
          <c:showBubbleSize val="0"/>
        </c:dLbls>
        <c:gapWidth val="150"/>
        <c:axId val="91916928"/>
        <c:axId val="919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91916928"/>
        <c:axId val="91927296"/>
      </c:lineChart>
      <c:dateAx>
        <c:axId val="91916928"/>
        <c:scaling>
          <c:orientation val="minMax"/>
        </c:scaling>
        <c:delete val="1"/>
        <c:axPos val="b"/>
        <c:numFmt formatCode="ge" sourceLinked="1"/>
        <c:majorTickMark val="none"/>
        <c:minorTickMark val="none"/>
        <c:tickLblPos val="none"/>
        <c:crossAx val="91927296"/>
        <c:crosses val="autoZero"/>
        <c:auto val="1"/>
        <c:lblOffset val="100"/>
        <c:baseTimeUnit val="years"/>
      </c:dateAx>
      <c:valAx>
        <c:axId val="919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1.38</c:v>
                </c:pt>
                <c:pt idx="2">
                  <c:v>1.54</c:v>
                </c:pt>
                <c:pt idx="3">
                  <c:v>-67.88</c:v>
                </c:pt>
                <c:pt idx="4">
                  <c:v>-88.74</c:v>
                </c:pt>
              </c:numCache>
            </c:numRef>
          </c:val>
        </c:ser>
        <c:dLbls>
          <c:showLegendKey val="0"/>
          <c:showVal val="0"/>
          <c:showCatName val="0"/>
          <c:showSerName val="0"/>
          <c:showPercent val="0"/>
          <c:showBubbleSize val="0"/>
        </c:dLbls>
        <c:gapWidth val="150"/>
        <c:axId val="92215552"/>
        <c:axId val="922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92215552"/>
        <c:axId val="92221824"/>
      </c:lineChart>
      <c:dateAx>
        <c:axId val="92215552"/>
        <c:scaling>
          <c:orientation val="minMax"/>
        </c:scaling>
        <c:delete val="1"/>
        <c:axPos val="b"/>
        <c:numFmt formatCode="ge" sourceLinked="1"/>
        <c:majorTickMark val="none"/>
        <c:minorTickMark val="none"/>
        <c:tickLblPos val="none"/>
        <c:crossAx val="92221824"/>
        <c:crosses val="autoZero"/>
        <c:auto val="1"/>
        <c:lblOffset val="100"/>
        <c:baseTimeUnit val="years"/>
      </c:dateAx>
      <c:valAx>
        <c:axId val="922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4449.8100000000004</c:v>
                </c:pt>
                <c:pt idx="2">
                  <c:v>4359.5600000000004</c:v>
                </c:pt>
                <c:pt idx="3">
                  <c:v>3702.67</c:v>
                </c:pt>
                <c:pt idx="4">
                  <c:v>3718.48</c:v>
                </c:pt>
              </c:numCache>
            </c:numRef>
          </c:val>
        </c:ser>
        <c:dLbls>
          <c:showLegendKey val="0"/>
          <c:showVal val="0"/>
          <c:showCatName val="0"/>
          <c:showSerName val="0"/>
          <c:showPercent val="0"/>
          <c:showBubbleSize val="0"/>
        </c:dLbls>
        <c:gapWidth val="150"/>
        <c:axId val="92256128"/>
        <c:axId val="922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2256128"/>
        <c:axId val="92266496"/>
      </c:lineChart>
      <c:dateAx>
        <c:axId val="92256128"/>
        <c:scaling>
          <c:orientation val="minMax"/>
        </c:scaling>
        <c:delete val="1"/>
        <c:axPos val="b"/>
        <c:numFmt formatCode="ge" sourceLinked="1"/>
        <c:majorTickMark val="none"/>
        <c:minorTickMark val="none"/>
        <c:tickLblPos val="none"/>
        <c:crossAx val="92266496"/>
        <c:crosses val="autoZero"/>
        <c:auto val="1"/>
        <c:lblOffset val="100"/>
        <c:baseTimeUnit val="years"/>
      </c:dateAx>
      <c:valAx>
        <c:axId val="922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20.85</c:v>
                </c:pt>
                <c:pt idx="2">
                  <c:v>19.850000000000001</c:v>
                </c:pt>
                <c:pt idx="3">
                  <c:v>20.25</c:v>
                </c:pt>
                <c:pt idx="4">
                  <c:v>21.1</c:v>
                </c:pt>
              </c:numCache>
            </c:numRef>
          </c:val>
        </c:ser>
        <c:dLbls>
          <c:showLegendKey val="0"/>
          <c:showVal val="0"/>
          <c:showCatName val="0"/>
          <c:showSerName val="0"/>
          <c:showPercent val="0"/>
          <c:showBubbleSize val="0"/>
        </c:dLbls>
        <c:gapWidth val="150"/>
        <c:axId val="91973120"/>
        <c:axId val="919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1973120"/>
        <c:axId val="91975040"/>
      </c:lineChart>
      <c:dateAx>
        <c:axId val="91973120"/>
        <c:scaling>
          <c:orientation val="minMax"/>
        </c:scaling>
        <c:delete val="1"/>
        <c:axPos val="b"/>
        <c:numFmt formatCode="ge" sourceLinked="1"/>
        <c:majorTickMark val="none"/>
        <c:minorTickMark val="none"/>
        <c:tickLblPos val="none"/>
        <c:crossAx val="91975040"/>
        <c:crosses val="autoZero"/>
        <c:auto val="1"/>
        <c:lblOffset val="100"/>
        <c:baseTimeUnit val="years"/>
      </c:dateAx>
      <c:valAx>
        <c:axId val="919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414.32</c:v>
                </c:pt>
                <c:pt idx="2">
                  <c:v>432.59</c:v>
                </c:pt>
                <c:pt idx="3">
                  <c:v>425.89</c:v>
                </c:pt>
                <c:pt idx="4">
                  <c:v>428.25</c:v>
                </c:pt>
              </c:numCache>
            </c:numRef>
          </c:val>
        </c:ser>
        <c:dLbls>
          <c:showLegendKey val="0"/>
          <c:showVal val="0"/>
          <c:showCatName val="0"/>
          <c:showSerName val="0"/>
          <c:showPercent val="0"/>
          <c:showBubbleSize val="0"/>
        </c:dLbls>
        <c:gapWidth val="150"/>
        <c:axId val="91982464"/>
        <c:axId val="920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1982464"/>
        <c:axId val="92001024"/>
      </c:lineChart>
      <c:dateAx>
        <c:axId val="91982464"/>
        <c:scaling>
          <c:orientation val="minMax"/>
        </c:scaling>
        <c:delete val="1"/>
        <c:axPos val="b"/>
        <c:numFmt formatCode="ge" sourceLinked="1"/>
        <c:majorTickMark val="none"/>
        <c:minorTickMark val="none"/>
        <c:tickLblPos val="none"/>
        <c:crossAx val="92001024"/>
        <c:crosses val="autoZero"/>
        <c:auto val="1"/>
        <c:lblOffset val="100"/>
        <c:baseTimeUnit val="years"/>
      </c:dateAx>
      <c:valAx>
        <c:axId val="920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9"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三田市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119</v>
      </c>
      <c r="AE8" s="74"/>
      <c r="AF8" s="74"/>
      <c r="AG8" s="74"/>
      <c r="AH8" s="74"/>
      <c r="AI8" s="74"/>
      <c r="AJ8" s="74"/>
      <c r="AK8" s="4"/>
      <c r="AL8" s="68">
        <f>データ!S6</f>
        <v>113794</v>
      </c>
      <c r="AM8" s="68"/>
      <c r="AN8" s="68"/>
      <c r="AO8" s="68"/>
      <c r="AP8" s="68"/>
      <c r="AQ8" s="68"/>
      <c r="AR8" s="68"/>
      <c r="AS8" s="68"/>
      <c r="AT8" s="67">
        <f>データ!T6</f>
        <v>210.32</v>
      </c>
      <c r="AU8" s="67"/>
      <c r="AV8" s="67"/>
      <c r="AW8" s="67"/>
      <c r="AX8" s="67"/>
      <c r="AY8" s="67"/>
      <c r="AZ8" s="67"/>
      <c r="BA8" s="67"/>
      <c r="BB8" s="67">
        <f>データ!U6</f>
        <v>541.04999999999995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39.35</v>
      </c>
      <c r="J10" s="67"/>
      <c r="K10" s="67"/>
      <c r="L10" s="67"/>
      <c r="M10" s="67"/>
      <c r="N10" s="67"/>
      <c r="O10" s="67"/>
      <c r="P10" s="67">
        <f>データ!P6</f>
        <v>4.71</v>
      </c>
      <c r="Q10" s="67"/>
      <c r="R10" s="67"/>
      <c r="S10" s="67"/>
      <c r="T10" s="67"/>
      <c r="U10" s="67"/>
      <c r="V10" s="67"/>
      <c r="W10" s="67">
        <f>データ!Q6</f>
        <v>89.34</v>
      </c>
      <c r="X10" s="67"/>
      <c r="Y10" s="67"/>
      <c r="Z10" s="67"/>
      <c r="AA10" s="67"/>
      <c r="AB10" s="67"/>
      <c r="AC10" s="67"/>
      <c r="AD10" s="68">
        <f>データ!R6</f>
        <v>1587</v>
      </c>
      <c r="AE10" s="68"/>
      <c r="AF10" s="68"/>
      <c r="AG10" s="68"/>
      <c r="AH10" s="68"/>
      <c r="AI10" s="68"/>
      <c r="AJ10" s="68"/>
      <c r="AK10" s="2"/>
      <c r="AL10" s="68">
        <f>データ!V6</f>
        <v>5337</v>
      </c>
      <c r="AM10" s="68"/>
      <c r="AN10" s="68"/>
      <c r="AO10" s="68"/>
      <c r="AP10" s="68"/>
      <c r="AQ10" s="68"/>
      <c r="AR10" s="68"/>
      <c r="AS10" s="68"/>
      <c r="AT10" s="67">
        <f>データ!W6</f>
        <v>1.91</v>
      </c>
      <c r="AU10" s="67"/>
      <c r="AV10" s="67"/>
      <c r="AW10" s="67"/>
      <c r="AX10" s="67"/>
      <c r="AY10" s="67"/>
      <c r="AZ10" s="67"/>
      <c r="BA10" s="67"/>
      <c r="BB10" s="67">
        <f>データ!X6</f>
        <v>2794.24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282197</v>
      </c>
      <c r="D6" s="34">
        <f t="shared" si="3"/>
        <v>46</v>
      </c>
      <c r="E6" s="34">
        <f t="shared" si="3"/>
        <v>17</v>
      </c>
      <c r="F6" s="34">
        <f t="shared" si="3"/>
        <v>5</v>
      </c>
      <c r="G6" s="34">
        <f t="shared" si="3"/>
        <v>0</v>
      </c>
      <c r="H6" s="34" t="str">
        <f t="shared" si="3"/>
        <v>兵庫県　三田市</v>
      </c>
      <c r="I6" s="34" t="str">
        <f t="shared" si="3"/>
        <v>法適用</v>
      </c>
      <c r="J6" s="34" t="str">
        <f t="shared" si="3"/>
        <v>下水道事業</v>
      </c>
      <c r="K6" s="34" t="str">
        <f t="shared" si="3"/>
        <v>農業集落排水</v>
      </c>
      <c r="L6" s="34" t="str">
        <f t="shared" si="3"/>
        <v>F2</v>
      </c>
      <c r="M6" s="34">
        <f t="shared" si="3"/>
        <v>0</v>
      </c>
      <c r="N6" s="35" t="str">
        <f t="shared" si="3"/>
        <v>-</v>
      </c>
      <c r="O6" s="35">
        <f t="shared" si="3"/>
        <v>39.35</v>
      </c>
      <c r="P6" s="35">
        <f t="shared" si="3"/>
        <v>4.71</v>
      </c>
      <c r="Q6" s="35">
        <f t="shared" si="3"/>
        <v>89.34</v>
      </c>
      <c r="R6" s="35">
        <f t="shared" si="3"/>
        <v>1587</v>
      </c>
      <c r="S6" s="35">
        <f t="shared" si="3"/>
        <v>113794</v>
      </c>
      <c r="T6" s="35">
        <f t="shared" si="3"/>
        <v>210.32</v>
      </c>
      <c r="U6" s="35">
        <f t="shared" si="3"/>
        <v>541.04999999999995</v>
      </c>
      <c r="V6" s="35">
        <f t="shared" si="3"/>
        <v>5337</v>
      </c>
      <c r="W6" s="35">
        <f t="shared" si="3"/>
        <v>1.91</v>
      </c>
      <c r="X6" s="35">
        <f t="shared" si="3"/>
        <v>2794.24</v>
      </c>
      <c r="Y6" s="36" t="str">
        <f>IF(Y7="",NA(),Y7)</f>
        <v>-</v>
      </c>
      <c r="Z6" s="36">
        <f t="shared" ref="Z6:AH6" si="4">IF(Z7="",NA(),Z7)</f>
        <v>70.760000000000005</v>
      </c>
      <c r="AA6" s="36">
        <f t="shared" si="4"/>
        <v>80.86</v>
      </c>
      <c r="AB6" s="36">
        <f t="shared" si="4"/>
        <v>81.209999999999994</v>
      </c>
      <c r="AC6" s="36">
        <f t="shared" si="4"/>
        <v>81.2</v>
      </c>
      <c r="AD6" s="36" t="str">
        <f t="shared" si="4"/>
        <v>-</v>
      </c>
      <c r="AE6" s="36">
        <f t="shared" si="4"/>
        <v>93.62</v>
      </c>
      <c r="AF6" s="36">
        <f t="shared" si="4"/>
        <v>97.53</v>
      </c>
      <c r="AG6" s="36">
        <f t="shared" si="4"/>
        <v>99.64</v>
      </c>
      <c r="AH6" s="36">
        <f t="shared" si="4"/>
        <v>99.66</v>
      </c>
      <c r="AI6" s="35" t="str">
        <f>IF(AI7="","",IF(AI7="-","【-】","【"&amp;SUBSTITUTE(TEXT(AI7,"#,##0.00"),"-","△")&amp;"】"))</f>
        <v>【99.11】</v>
      </c>
      <c r="AJ6" s="36" t="str">
        <f>IF(AJ7="",NA(),AJ7)</f>
        <v>-</v>
      </c>
      <c r="AK6" s="36">
        <f t="shared" ref="AK6:AS6" si="5">IF(AK7="",NA(),AK7)</f>
        <v>73.819999999999993</v>
      </c>
      <c r="AL6" s="36">
        <f t="shared" si="5"/>
        <v>100.96</v>
      </c>
      <c r="AM6" s="36">
        <f t="shared" si="5"/>
        <v>689.1</v>
      </c>
      <c r="AN6" s="36">
        <f t="shared" si="5"/>
        <v>976.98</v>
      </c>
      <c r="AO6" s="36" t="str">
        <f t="shared" si="5"/>
        <v>-</v>
      </c>
      <c r="AP6" s="36">
        <f t="shared" si="5"/>
        <v>280.08</v>
      </c>
      <c r="AQ6" s="36">
        <f t="shared" si="5"/>
        <v>223.09</v>
      </c>
      <c r="AR6" s="36">
        <f t="shared" si="5"/>
        <v>214.61</v>
      </c>
      <c r="AS6" s="36">
        <f t="shared" si="5"/>
        <v>225.39</v>
      </c>
      <c r="AT6" s="35" t="str">
        <f>IF(AT7="","",IF(AT7="-","【-】","【"&amp;SUBSTITUTE(TEXT(AT7,"#,##0.00"),"-","△")&amp;"】"))</f>
        <v>【206.58】</v>
      </c>
      <c r="AU6" s="36" t="str">
        <f>IF(AU7="",NA(),AU7)</f>
        <v>-</v>
      </c>
      <c r="AV6" s="36">
        <f t="shared" ref="AV6:BD6" si="6">IF(AV7="",NA(),AV7)</f>
        <v>1.38</v>
      </c>
      <c r="AW6" s="36">
        <f t="shared" si="6"/>
        <v>1.54</v>
      </c>
      <c r="AX6" s="36">
        <f t="shared" si="6"/>
        <v>-67.88</v>
      </c>
      <c r="AY6" s="36">
        <f t="shared" si="6"/>
        <v>-88.74</v>
      </c>
      <c r="AZ6" s="36" t="str">
        <f t="shared" si="6"/>
        <v>-</v>
      </c>
      <c r="BA6" s="36">
        <f t="shared" si="6"/>
        <v>124.2</v>
      </c>
      <c r="BB6" s="36">
        <f t="shared" si="6"/>
        <v>33.03</v>
      </c>
      <c r="BC6" s="36">
        <f t="shared" si="6"/>
        <v>29.45</v>
      </c>
      <c r="BD6" s="36">
        <f t="shared" si="6"/>
        <v>31.84</v>
      </c>
      <c r="BE6" s="35" t="str">
        <f>IF(BE7="","",IF(BE7="-","【-】","【"&amp;SUBSTITUTE(TEXT(BE7,"#,##0.00"),"-","△")&amp;"】"))</f>
        <v>【34.54】</v>
      </c>
      <c r="BF6" s="36" t="str">
        <f>IF(BF7="",NA(),BF7)</f>
        <v>-</v>
      </c>
      <c r="BG6" s="36">
        <f t="shared" ref="BG6:BO6" si="7">IF(BG7="",NA(),BG7)</f>
        <v>4449.8100000000004</v>
      </c>
      <c r="BH6" s="36">
        <f t="shared" si="7"/>
        <v>4359.5600000000004</v>
      </c>
      <c r="BI6" s="36">
        <f t="shared" si="7"/>
        <v>3702.67</v>
      </c>
      <c r="BJ6" s="36">
        <f t="shared" si="7"/>
        <v>3718.48</v>
      </c>
      <c r="BK6" s="36" t="str">
        <f t="shared" si="7"/>
        <v>-</v>
      </c>
      <c r="BL6" s="36">
        <f t="shared" si="7"/>
        <v>1126.77</v>
      </c>
      <c r="BM6" s="36">
        <f t="shared" si="7"/>
        <v>1044.8</v>
      </c>
      <c r="BN6" s="36">
        <f t="shared" si="7"/>
        <v>1081.8</v>
      </c>
      <c r="BO6" s="36">
        <f t="shared" si="7"/>
        <v>974.93</v>
      </c>
      <c r="BP6" s="35" t="str">
        <f>IF(BP7="","",IF(BP7="-","【-】","【"&amp;SUBSTITUTE(TEXT(BP7,"#,##0.00"),"-","△")&amp;"】"))</f>
        <v>【914.53】</v>
      </c>
      <c r="BQ6" s="36" t="str">
        <f>IF(BQ7="",NA(),BQ7)</f>
        <v>-</v>
      </c>
      <c r="BR6" s="36">
        <f t="shared" ref="BR6:BZ6" si="8">IF(BR7="",NA(),BR7)</f>
        <v>20.85</v>
      </c>
      <c r="BS6" s="36">
        <f t="shared" si="8"/>
        <v>19.850000000000001</v>
      </c>
      <c r="BT6" s="36">
        <f t="shared" si="8"/>
        <v>20.25</v>
      </c>
      <c r="BU6" s="36">
        <f t="shared" si="8"/>
        <v>21.1</v>
      </c>
      <c r="BV6" s="36" t="str">
        <f t="shared" si="8"/>
        <v>-</v>
      </c>
      <c r="BW6" s="36">
        <f t="shared" si="8"/>
        <v>50.9</v>
      </c>
      <c r="BX6" s="36">
        <f t="shared" si="8"/>
        <v>50.82</v>
      </c>
      <c r="BY6" s="36">
        <f t="shared" si="8"/>
        <v>52.19</v>
      </c>
      <c r="BZ6" s="36">
        <f t="shared" si="8"/>
        <v>55.32</v>
      </c>
      <c r="CA6" s="35" t="str">
        <f>IF(CA7="","",IF(CA7="-","【-】","【"&amp;SUBSTITUTE(TEXT(CA7,"#,##0.00"),"-","△")&amp;"】"))</f>
        <v>【55.73】</v>
      </c>
      <c r="CB6" s="36" t="str">
        <f>IF(CB7="",NA(),CB7)</f>
        <v>-</v>
      </c>
      <c r="CC6" s="36">
        <f t="shared" ref="CC6:CK6" si="9">IF(CC7="",NA(),CC7)</f>
        <v>414.32</v>
      </c>
      <c r="CD6" s="36">
        <f t="shared" si="9"/>
        <v>432.59</v>
      </c>
      <c r="CE6" s="36">
        <f t="shared" si="9"/>
        <v>425.89</v>
      </c>
      <c r="CF6" s="36">
        <f t="shared" si="9"/>
        <v>428.25</v>
      </c>
      <c r="CG6" s="36" t="str">
        <f t="shared" si="9"/>
        <v>-</v>
      </c>
      <c r="CH6" s="36">
        <f t="shared" si="9"/>
        <v>293.27</v>
      </c>
      <c r="CI6" s="36">
        <f t="shared" si="9"/>
        <v>300.52</v>
      </c>
      <c r="CJ6" s="36">
        <f t="shared" si="9"/>
        <v>296.14</v>
      </c>
      <c r="CK6" s="36">
        <f t="shared" si="9"/>
        <v>283.17</v>
      </c>
      <c r="CL6" s="35" t="str">
        <f>IF(CL7="","",IF(CL7="-","【-】","【"&amp;SUBSTITUTE(TEXT(CL7,"#,##0.00"),"-","△")&amp;"】"))</f>
        <v>【276.78】</v>
      </c>
      <c r="CM6" s="36" t="str">
        <f>IF(CM7="",NA(),CM7)</f>
        <v>-</v>
      </c>
      <c r="CN6" s="36">
        <f t="shared" ref="CN6:CV6" si="10">IF(CN7="",NA(),CN7)</f>
        <v>45</v>
      </c>
      <c r="CO6" s="36">
        <f t="shared" si="10"/>
        <v>44.12</v>
      </c>
      <c r="CP6" s="36">
        <f t="shared" si="10"/>
        <v>44.68</v>
      </c>
      <c r="CQ6" s="36">
        <f t="shared" si="10"/>
        <v>44.3</v>
      </c>
      <c r="CR6" s="36" t="str">
        <f t="shared" si="10"/>
        <v>-</v>
      </c>
      <c r="CS6" s="36">
        <f t="shared" si="10"/>
        <v>53.78</v>
      </c>
      <c r="CT6" s="36">
        <f t="shared" si="10"/>
        <v>53.24</v>
      </c>
      <c r="CU6" s="36">
        <f t="shared" si="10"/>
        <v>52.31</v>
      </c>
      <c r="CV6" s="36">
        <f t="shared" si="10"/>
        <v>60.65</v>
      </c>
      <c r="CW6" s="35" t="str">
        <f>IF(CW7="","",IF(CW7="-","【-】","【"&amp;SUBSTITUTE(TEXT(CW7,"#,##0.00"),"-","△")&amp;"】"))</f>
        <v>【59.15】</v>
      </c>
      <c r="CX6" s="36" t="str">
        <f>IF(CX7="",NA(),CX7)</f>
        <v>-</v>
      </c>
      <c r="CY6" s="36">
        <f t="shared" ref="CY6:DG6" si="11">IF(CY7="",NA(),CY7)</f>
        <v>92.24</v>
      </c>
      <c r="CZ6" s="36">
        <f t="shared" si="11"/>
        <v>92.87</v>
      </c>
      <c r="DA6" s="36">
        <f t="shared" si="11"/>
        <v>93.4</v>
      </c>
      <c r="DB6" s="36">
        <f t="shared" si="11"/>
        <v>93.44</v>
      </c>
      <c r="DC6" s="36" t="str">
        <f t="shared" si="11"/>
        <v>-</v>
      </c>
      <c r="DD6" s="36">
        <f t="shared" si="11"/>
        <v>84.06</v>
      </c>
      <c r="DE6" s="36">
        <f t="shared" si="11"/>
        <v>84.07</v>
      </c>
      <c r="DF6" s="36">
        <f t="shared" si="11"/>
        <v>84.32</v>
      </c>
      <c r="DG6" s="36">
        <f t="shared" si="11"/>
        <v>84.58</v>
      </c>
      <c r="DH6" s="35" t="str">
        <f>IF(DH7="","",IF(DH7="-","【-】","【"&amp;SUBSTITUTE(TEXT(DH7,"#,##0.00"),"-","△")&amp;"】"))</f>
        <v>【85.01】</v>
      </c>
      <c r="DI6" s="36" t="str">
        <f>IF(DI7="",NA(),DI7)</f>
        <v>-</v>
      </c>
      <c r="DJ6" s="36">
        <f t="shared" ref="DJ6:DR6" si="12">IF(DJ7="",NA(),DJ7)</f>
        <v>3.88</v>
      </c>
      <c r="DK6" s="36">
        <f t="shared" si="12"/>
        <v>7.74</v>
      </c>
      <c r="DL6" s="36">
        <f t="shared" si="12"/>
        <v>11.44</v>
      </c>
      <c r="DM6" s="36">
        <f t="shared" si="12"/>
        <v>14.89</v>
      </c>
      <c r="DN6" s="36" t="str">
        <f t="shared" si="12"/>
        <v>-</v>
      </c>
      <c r="DO6" s="36">
        <f t="shared" si="12"/>
        <v>10.11</v>
      </c>
      <c r="DP6" s="36">
        <f t="shared" si="12"/>
        <v>20.68</v>
      </c>
      <c r="DQ6" s="36">
        <f t="shared" si="12"/>
        <v>22.41</v>
      </c>
      <c r="DR6" s="36">
        <f t="shared" si="12"/>
        <v>22.9</v>
      </c>
      <c r="DS6" s="35" t="str">
        <f>IF(DS7="","",IF(DS7="-","【-】","【"&amp;SUBSTITUTE(TEXT(DS7,"#,##0.00"),"-","△")&amp;"】"))</f>
        <v>【22.37】</v>
      </c>
      <c r="DT6" s="36" t="str">
        <f>IF(DT7="",NA(),DT7)</f>
        <v>-</v>
      </c>
      <c r="DU6" s="35">
        <f t="shared" ref="DU6:EC6" si="13">IF(DU7="",NA(),DU7)</f>
        <v>0</v>
      </c>
      <c r="DV6" s="35">
        <f t="shared" si="13"/>
        <v>0</v>
      </c>
      <c r="DW6" s="35">
        <f t="shared" si="13"/>
        <v>0</v>
      </c>
      <c r="DX6" s="35">
        <f t="shared" si="13"/>
        <v>0</v>
      </c>
      <c r="DY6" s="36" t="str">
        <f t="shared" si="13"/>
        <v>-</v>
      </c>
      <c r="DZ6" s="36">
        <f t="shared" si="13"/>
        <v>0.08</v>
      </c>
      <c r="EA6" s="36">
        <f t="shared" si="13"/>
        <v>0.08</v>
      </c>
      <c r="EB6" s="35">
        <f t="shared" si="13"/>
        <v>0</v>
      </c>
      <c r="EC6" s="35">
        <f t="shared" si="13"/>
        <v>0</v>
      </c>
      <c r="ED6" s="35" t="str">
        <f>IF(ED7="","",IF(ED7="-","【-】","【"&amp;SUBSTITUTE(TEXT(ED7,"#,##0.00"),"-","△")&amp;"】"))</f>
        <v>【0.00】</v>
      </c>
      <c r="EE6" s="36" t="str">
        <f>IF(EE7="",NA(),EE7)</f>
        <v>-</v>
      </c>
      <c r="EF6" s="36">
        <f t="shared" ref="EF6:EN6" si="14">IF(EF7="",NA(),EF7)</f>
        <v>0.03</v>
      </c>
      <c r="EG6" s="35">
        <f t="shared" si="14"/>
        <v>0</v>
      </c>
      <c r="EH6" s="35">
        <f t="shared" si="14"/>
        <v>0</v>
      </c>
      <c r="EI6" s="35">
        <f t="shared" si="14"/>
        <v>0</v>
      </c>
      <c r="EJ6" s="36" t="str">
        <f t="shared" si="14"/>
        <v>-</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282197</v>
      </c>
      <c r="D7" s="38">
        <v>46</v>
      </c>
      <c r="E7" s="38">
        <v>17</v>
      </c>
      <c r="F7" s="38">
        <v>5</v>
      </c>
      <c r="G7" s="38">
        <v>0</v>
      </c>
      <c r="H7" s="38" t="s">
        <v>108</v>
      </c>
      <c r="I7" s="38" t="s">
        <v>109</v>
      </c>
      <c r="J7" s="38" t="s">
        <v>110</v>
      </c>
      <c r="K7" s="38" t="s">
        <v>111</v>
      </c>
      <c r="L7" s="38" t="s">
        <v>112</v>
      </c>
      <c r="M7" s="38"/>
      <c r="N7" s="39" t="s">
        <v>113</v>
      </c>
      <c r="O7" s="39">
        <v>39.35</v>
      </c>
      <c r="P7" s="39">
        <v>4.71</v>
      </c>
      <c r="Q7" s="39">
        <v>89.34</v>
      </c>
      <c r="R7" s="39">
        <v>1587</v>
      </c>
      <c r="S7" s="39">
        <v>113794</v>
      </c>
      <c r="T7" s="39">
        <v>210.32</v>
      </c>
      <c r="U7" s="39">
        <v>541.04999999999995</v>
      </c>
      <c r="V7" s="39">
        <v>5337</v>
      </c>
      <c r="W7" s="39">
        <v>1.91</v>
      </c>
      <c r="X7" s="39">
        <v>2794.24</v>
      </c>
      <c r="Y7" s="39" t="s">
        <v>113</v>
      </c>
      <c r="Z7" s="39">
        <v>70.760000000000005</v>
      </c>
      <c r="AA7" s="39">
        <v>80.86</v>
      </c>
      <c r="AB7" s="39">
        <v>81.209999999999994</v>
      </c>
      <c r="AC7" s="39">
        <v>81.2</v>
      </c>
      <c r="AD7" s="39" t="s">
        <v>113</v>
      </c>
      <c r="AE7" s="39">
        <v>93.62</v>
      </c>
      <c r="AF7" s="39">
        <v>97.53</v>
      </c>
      <c r="AG7" s="39">
        <v>99.64</v>
      </c>
      <c r="AH7" s="39">
        <v>99.66</v>
      </c>
      <c r="AI7" s="39">
        <v>99.11</v>
      </c>
      <c r="AJ7" s="39" t="s">
        <v>113</v>
      </c>
      <c r="AK7" s="39">
        <v>73.819999999999993</v>
      </c>
      <c r="AL7" s="39">
        <v>100.96</v>
      </c>
      <c r="AM7" s="39">
        <v>689.1</v>
      </c>
      <c r="AN7" s="39">
        <v>976.98</v>
      </c>
      <c r="AO7" s="39" t="s">
        <v>113</v>
      </c>
      <c r="AP7" s="39">
        <v>280.08</v>
      </c>
      <c r="AQ7" s="39">
        <v>223.09</v>
      </c>
      <c r="AR7" s="39">
        <v>214.61</v>
      </c>
      <c r="AS7" s="39">
        <v>225.39</v>
      </c>
      <c r="AT7" s="39">
        <v>206.58</v>
      </c>
      <c r="AU7" s="39" t="s">
        <v>113</v>
      </c>
      <c r="AV7" s="39">
        <v>1.38</v>
      </c>
      <c r="AW7" s="39">
        <v>1.54</v>
      </c>
      <c r="AX7" s="39">
        <v>-67.88</v>
      </c>
      <c r="AY7" s="39">
        <v>-88.74</v>
      </c>
      <c r="AZ7" s="39" t="s">
        <v>113</v>
      </c>
      <c r="BA7" s="39">
        <v>124.2</v>
      </c>
      <c r="BB7" s="39">
        <v>33.03</v>
      </c>
      <c r="BC7" s="39">
        <v>29.45</v>
      </c>
      <c r="BD7" s="39">
        <v>31.84</v>
      </c>
      <c r="BE7" s="39">
        <v>34.54</v>
      </c>
      <c r="BF7" s="39" t="s">
        <v>113</v>
      </c>
      <c r="BG7" s="39">
        <v>4449.8100000000004</v>
      </c>
      <c r="BH7" s="39">
        <v>4359.5600000000004</v>
      </c>
      <c r="BI7" s="39">
        <v>3702.67</v>
      </c>
      <c r="BJ7" s="39">
        <v>3718.48</v>
      </c>
      <c r="BK7" s="39" t="s">
        <v>113</v>
      </c>
      <c r="BL7" s="39">
        <v>1126.77</v>
      </c>
      <c r="BM7" s="39">
        <v>1044.8</v>
      </c>
      <c r="BN7" s="39">
        <v>1081.8</v>
      </c>
      <c r="BO7" s="39">
        <v>974.93</v>
      </c>
      <c r="BP7" s="39">
        <v>914.53</v>
      </c>
      <c r="BQ7" s="39" t="s">
        <v>113</v>
      </c>
      <c r="BR7" s="39">
        <v>20.85</v>
      </c>
      <c r="BS7" s="39">
        <v>19.850000000000001</v>
      </c>
      <c r="BT7" s="39">
        <v>20.25</v>
      </c>
      <c r="BU7" s="39">
        <v>21.1</v>
      </c>
      <c r="BV7" s="39" t="s">
        <v>113</v>
      </c>
      <c r="BW7" s="39">
        <v>50.9</v>
      </c>
      <c r="BX7" s="39">
        <v>50.82</v>
      </c>
      <c r="BY7" s="39">
        <v>52.19</v>
      </c>
      <c r="BZ7" s="39">
        <v>55.32</v>
      </c>
      <c r="CA7" s="39">
        <v>55.73</v>
      </c>
      <c r="CB7" s="39" t="s">
        <v>113</v>
      </c>
      <c r="CC7" s="39">
        <v>414.32</v>
      </c>
      <c r="CD7" s="39">
        <v>432.59</v>
      </c>
      <c r="CE7" s="39">
        <v>425.89</v>
      </c>
      <c r="CF7" s="39">
        <v>428.25</v>
      </c>
      <c r="CG7" s="39" t="s">
        <v>113</v>
      </c>
      <c r="CH7" s="39">
        <v>293.27</v>
      </c>
      <c r="CI7" s="39">
        <v>300.52</v>
      </c>
      <c r="CJ7" s="39">
        <v>296.14</v>
      </c>
      <c r="CK7" s="39">
        <v>283.17</v>
      </c>
      <c r="CL7" s="39">
        <v>276.77999999999997</v>
      </c>
      <c r="CM7" s="39" t="s">
        <v>113</v>
      </c>
      <c r="CN7" s="39">
        <v>45</v>
      </c>
      <c r="CO7" s="39">
        <v>44.12</v>
      </c>
      <c r="CP7" s="39">
        <v>44.68</v>
      </c>
      <c r="CQ7" s="39">
        <v>44.3</v>
      </c>
      <c r="CR7" s="39" t="s">
        <v>113</v>
      </c>
      <c r="CS7" s="39">
        <v>53.78</v>
      </c>
      <c r="CT7" s="39">
        <v>53.24</v>
      </c>
      <c r="CU7" s="39">
        <v>52.31</v>
      </c>
      <c r="CV7" s="39">
        <v>60.65</v>
      </c>
      <c r="CW7" s="39">
        <v>59.15</v>
      </c>
      <c r="CX7" s="39" t="s">
        <v>113</v>
      </c>
      <c r="CY7" s="39">
        <v>92.24</v>
      </c>
      <c r="CZ7" s="39">
        <v>92.87</v>
      </c>
      <c r="DA7" s="39">
        <v>93.4</v>
      </c>
      <c r="DB7" s="39">
        <v>93.44</v>
      </c>
      <c r="DC7" s="39" t="s">
        <v>113</v>
      </c>
      <c r="DD7" s="39">
        <v>84.06</v>
      </c>
      <c r="DE7" s="39">
        <v>84.07</v>
      </c>
      <c r="DF7" s="39">
        <v>84.32</v>
      </c>
      <c r="DG7" s="39">
        <v>84.58</v>
      </c>
      <c r="DH7" s="39">
        <v>85.01</v>
      </c>
      <c r="DI7" s="39" t="s">
        <v>113</v>
      </c>
      <c r="DJ7" s="39">
        <v>3.88</v>
      </c>
      <c r="DK7" s="39">
        <v>7.74</v>
      </c>
      <c r="DL7" s="39">
        <v>11.44</v>
      </c>
      <c r="DM7" s="39">
        <v>14.89</v>
      </c>
      <c r="DN7" s="39" t="s">
        <v>113</v>
      </c>
      <c r="DO7" s="39">
        <v>10.11</v>
      </c>
      <c r="DP7" s="39">
        <v>20.68</v>
      </c>
      <c r="DQ7" s="39">
        <v>22.41</v>
      </c>
      <c r="DR7" s="39">
        <v>22.9</v>
      </c>
      <c r="DS7" s="39">
        <v>22.37</v>
      </c>
      <c r="DT7" s="39" t="s">
        <v>113</v>
      </c>
      <c r="DU7" s="39">
        <v>0</v>
      </c>
      <c r="DV7" s="39">
        <v>0</v>
      </c>
      <c r="DW7" s="39">
        <v>0</v>
      </c>
      <c r="DX7" s="39">
        <v>0</v>
      </c>
      <c r="DY7" s="39" t="s">
        <v>113</v>
      </c>
      <c r="DZ7" s="39">
        <v>0.08</v>
      </c>
      <c r="EA7" s="39">
        <v>0.08</v>
      </c>
      <c r="EB7" s="39">
        <v>0</v>
      </c>
      <c r="EC7" s="39">
        <v>0</v>
      </c>
      <c r="ED7" s="39">
        <v>0</v>
      </c>
      <c r="EE7" s="39" t="s">
        <v>113</v>
      </c>
      <c r="EF7" s="39">
        <v>0.03</v>
      </c>
      <c r="EG7" s="39">
        <v>0</v>
      </c>
      <c r="EH7" s="39">
        <v>0</v>
      </c>
      <c r="EI7" s="39">
        <v>0</v>
      </c>
      <c r="EJ7" s="39" t="s">
        <v>113</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S002293 四ノ宮　晋</cp:lastModifiedBy>
  <cp:lastPrinted>2018-01-31T05:35:14Z</cp:lastPrinted>
  <dcterms:created xsi:type="dcterms:W3CDTF">2017-12-25T01:58:40Z</dcterms:created>
  <dcterms:modified xsi:type="dcterms:W3CDTF">2018-02-05T08:39:54Z</dcterms:modified>
  <cp:category/>
</cp:coreProperties>
</file>