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<sst xmlns="http://schemas.openxmlformats.org/spreadsheetml/2006/main" count="261" uniqueCount="122">
  <si>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</si>
  <si>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</si>
  <si>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</si>
  <si>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</si>
  <si>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</si>
  <si>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</si>
  <si>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</si>
  <si>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</si>
  <si>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</si>
  <si>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</si>
  <si>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</si>
  <si>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</si>
  <si>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</si>
  <si>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</si>
  <si>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</si>
  <si>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</si>
  <si>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</si>
  <si>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</si>
  <si>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</si>
  <si>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</si>
  <si>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</si>
  <si>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</si>
  <si>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</si>
  <si>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</si>
  <si>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</si>
  <si>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</si>
  <si>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</si>
  <si>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</si>
  <si>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</si>
  <si>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</si>
  <si>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</si>
  <si>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</si>
  <si>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</si>
  <si>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</si>
  <si>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</si>
  <si>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</si>
  <si>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</si>
  <si>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</si>
  <si>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</si>
  <si>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</si>
  <si>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</si>
  <si>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</si>
  <si>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</si>
  <si>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</si>
  <si>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</si>
  <si>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</si>
  <si>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</si>
  <si>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</si>
  <si>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</si>
  <si>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</si>
  <si>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</si>
  <si>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</si>
  <si>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</si>
  <si>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</si>
  <si>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</si>
  <si>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</si>
  <si>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</si>
  <si>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</si>
  <si>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</si>
  <si>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</si>
  <si>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</si>
  <si>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</si>
  <si>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</si>
  <si>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</si>
  <si>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</si>
  <si>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</si>
  <si>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</si>
  <si>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</si>
  <si>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</si>
  <si>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</si>
  <si>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</si>
  <si>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</si>
  <si>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</si>
  <si>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</si>
  <si>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</si>
  <si>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</si>
  <si>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</si>
  <si>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</si>
  <si>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</si>
  <si>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</si>
  <si>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</si>
  <si>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</si>
  <si>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</si>
  <si>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</si>
  <si>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</si>
  <si>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</si>
  <si>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</si>
  <si>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</si>
  <si>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</si>
  <si>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</si>
  <si>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</si>
  <si>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</si>
  <si>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</si>
  <si>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</si>
  <si>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</si>
  <si>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</si>
  <si>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</si>
  <si>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</si>
  <si>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</si>
  <si>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</si>
  <si>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</si>
  <si>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</si>
  <si>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</si>
  <si>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</si>
  <si>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</si>
  <si>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</si>
  <si>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</si>
  <si>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三田市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</si>
  <si>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</si>
  <si>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</si>
  <si>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</si>
  <si>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</si>
  <si>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</si>
  <si>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</si>
  <si>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</si>
  <si>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</si>
  <si>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</si>
  <si>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</si>
  <si>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</si>
  <si>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道は、平成６年から事業開始しており、耐用年数を経過した管渠資産はありません。また、平成28年度は、更新、老朽化対策を行った管渠はありませんでした。特環のみならず三田市は、一時期に一度に整備した資産が多いことからも、更新については、平準化するよう計画的な対策が必要となってきます。そのため、平成30年度にはストックマネジメント計画を策定し、管渠等の施設の計画的かつ効率的な管理、策定結果に基づき改築、更新を進め、コスト縮減、整備の平準化に取り組んでいきます。</t>
    <rPh sb="1" eb="3">
      <t>トクテイ</t>
    </rPh>
    <rPh sb="3" eb="5">
      <t>カンキョウ</t>
    </rPh>
    <rPh sb="5" eb="7">
      <t>ホゼン</t>
    </rPh>
    <rPh sb="7" eb="9">
      <t>コウキョウ</t>
    </rPh>
    <rPh sb="9" eb="12">
      <t>ゲスイドウ</t>
    </rPh>
    <rPh sb="14" eb="16">
      <t>ヘイセイ</t>
    </rPh>
    <rPh sb="17" eb="18">
      <t>ネン</t>
    </rPh>
    <rPh sb="20" eb="22">
      <t>ジギョウ</t>
    </rPh>
    <rPh sb="22" eb="24">
      <t>カイシ</t>
    </rPh>
    <rPh sb="29" eb="31">
      <t>タイヨウ</t>
    </rPh>
    <rPh sb="31" eb="33">
      <t>ネンスウ</t>
    </rPh>
    <rPh sb="34" eb="36">
      <t>ケイカ</t>
    </rPh>
    <rPh sb="38" eb="40">
      <t>カンキョ</t>
    </rPh>
    <rPh sb="40" eb="42">
      <t>シサン</t>
    </rPh>
    <rPh sb="52" eb="54">
      <t>ヘイセイ</t>
    </rPh>
    <rPh sb="56" eb="58">
      <t>ネンド</t>
    </rPh>
    <rPh sb="60" eb="62">
      <t>コウシン</t>
    </rPh>
    <rPh sb="63" eb="66">
      <t>ロウキュウカ</t>
    </rPh>
    <rPh sb="66" eb="68">
      <t>タイサク</t>
    </rPh>
    <rPh sb="69" eb="70">
      <t>オコナ</t>
    </rPh>
    <rPh sb="72" eb="74">
      <t>カンキョ</t>
    </rPh>
    <rPh sb="84" eb="86">
      <t>トッカン</t>
    </rPh>
    <rPh sb="91" eb="94">
      <t>サンダシ</t>
    </rPh>
    <rPh sb="96" eb="97">
      <t>イチ</t>
    </rPh>
    <rPh sb="97" eb="99">
      <t>ジキ</t>
    </rPh>
    <rPh sb="100" eb="102">
      <t>イチド</t>
    </rPh>
    <rPh sb="103" eb="105">
      <t>セイビ</t>
    </rPh>
    <rPh sb="107" eb="109">
      <t>シサン</t>
    </rPh>
    <rPh sb="110" eb="111">
      <t>オオ</t>
    </rPh>
    <rPh sb="118" eb="120">
      <t>コウシン</t>
    </rPh>
    <rPh sb="126" eb="129">
      <t>ヘイジュンカ</t>
    </rPh>
    <rPh sb="133" eb="136">
      <t>ケイカクテキ</t>
    </rPh>
    <rPh sb="137" eb="139">
      <t>タイサク</t>
    </rPh>
    <rPh sb="140" eb="142">
      <t>ヒツヨウ</t>
    </rPh>
    <phoneticPr fontId="7"/>
  </si>
  <si>
    <t>　三田市では、平成25年度から公共下水道、特定環境保全公共下水道、農業集落排水及びコミュニティ・プラントの集合処理型下水道を下水道事業と捉え地方公営企業法の財務適用をし、下水道使用料も平成元年から改定することなく(消費税改定分は除く。)健全経営に取り組んでいます。しかし、今後も人口減少や少子高齢化が加速し、使用料収入も減収傾向になることが予測されます。また、効率の悪い事業が経営を圧迫してきていることがこの分析結果からも判断できます。これら課題を解決すべく、今後の下水道事業の方向性を示した「下水道ビジョン」を策定しました。これに基づき、平成29年度から経営戦略を策定するため、学識経験者、市民委員を交えながら今後の下水道事業の投資・財源見通しについて検討を開始しました。</t>
    <rPh sb="1" eb="4">
      <t>サンダシ</t>
    </rPh>
    <rPh sb="7" eb="9">
      <t>ヘイセイ</t>
    </rPh>
    <rPh sb="11" eb="12">
      <t>ネン</t>
    </rPh>
    <rPh sb="12" eb="13">
      <t>ド</t>
    </rPh>
    <rPh sb="15" eb="17">
      <t>コウキョウ</t>
    </rPh>
    <rPh sb="17" eb="20">
      <t>ゲスイドウ</t>
    </rPh>
    <rPh sb="21" eb="23">
      <t>トクテイ</t>
    </rPh>
    <rPh sb="23" eb="25">
      <t>カンキョウ</t>
    </rPh>
    <rPh sb="25" eb="27">
      <t>ホゼン</t>
    </rPh>
    <rPh sb="27" eb="29">
      <t>コウキョウ</t>
    </rPh>
    <rPh sb="29" eb="32">
      <t>ゲスイドウ</t>
    </rPh>
    <rPh sb="33" eb="35">
      <t>ノウギョウ</t>
    </rPh>
    <rPh sb="35" eb="37">
      <t>シュウラク</t>
    </rPh>
    <rPh sb="37" eb="39">
      <t>ハイスイ</t>
    </rPh>
    <rPh sb="39" eb="40">
      <t>オヨ</t>
    </rPh>
    <rPh sb="58" eb="61">
      <t>ゲスイドウ</t>
    </rPh>
    <rPh sb="62" eb="65">
      <t>ゲスイドウ</t>
    </rPh>
    <rPh sb="65" eb="67">
      <t>ジギョウ</t>
    </rPh>
    <rPh sb="68" eb="69">
      <t>トラ</t>
    </rPh>
    <rPh sb="70" eb="72">
      <t>チホウ</t>
    </rPh>
    <rPh sb="72" eb="74">
      <t>コウエイ</t>
    </rPh>
    <rPh sb="76" eb="77">
      <t>ホウ</t>
    </rPh>
    <rPh sb="78" eb="80">
      <t>ザイム</t>
    </rPh>
    <rPh sb="85" eb="88">
      <t>ゲスイドウ</t>
    </rPh>
    <rPh sb="88" eb="91">
      <t>シヨウリョウ</t>
    </rPh>
    <rPh sb="92" eb="94">
      <t>ヘイセイ</t>
    </rPh>
    <rPh sb="94" eb="96">
      <t>ガンネン</t>
    </rPh>
    <rPh sb="98" eb="100">
      <t>カイテイ</t>
    </rPh>
    <rPh sb="110" eb="112">
      <t>カイテイ</t>
    </rPh>
    <rPh sb="118" eb="120">
      <t>ケンゼン</t>
    </rPh>
    <rPh sb="120" eb="122">
      <t>ケイエイ</t>
    </rPh>
    <rPh sb="123" eb="124">
      <t>ト</t>
    </rPh>
    <rPh sb="125" eb="126">
      <t>ク</t>
    </rPh>
    <rPh sb="136" eb="138">
      <t>コンゴ</t>
    </rPh>
    <rPh sb="139" eb="141">
      <t>ジンコウ</t>
    </rPh>
    <rPh sb="141" eb="143">
      <t>ゲンショウ</t>
    </rPh>
    <rPh sb="144" eb="146">
      <t>ショウシ</t>
    </rPh>
    <rPh sb="146" eb="149">
      <t>コウレイカ</t>
    </rPh>
    <rPh sb="150" eb="152">
      <t>カソク</t>
    </rPh>
    <rPh sb="154" eb="157">
      <t>シヨウリョウ</t>
    </rPh>
    <rPh sb="157" eb="159">
      <t>シュウニュウ</t>
    </rPh>
    <rPh sb="160" eb="162">
      <t>ゲンシュウ</t>
    </rPh>
    <rPh sb="162" eb="164">
      <t>ケイコウ</t>
    </rPh>
    <rPh sb="170" eb="172">
      <t>ヨソク</t>
    </rPh>
    <rPh sb="180" eb="182">
      <t>コウリツ</t>
    </rPh>
    <rPh sb="183" eb="184">
      <t>ワル</t>
    </rPh>
    <rPh sb="185" eb="187">
      <t>ジギョウ</t>
    </rPh>
    <rPh sb="188" eb="190">
      <t>ケイエイ</t>
    </rPh>
    <rPh sb="191" eb="193">
      <t>アッパク</t>
    </rPh>
    <rPh sb="204" eb="206">
      <t>ブンセキ</t>
    </rPh>
    <rPh sb="206" eb="208">
      <t>ケッカ</t>
    </rPh>
    <rPh sb="211" eb="213">
      <t>ハンダン</t>
    </rPh>
    <rPh sb="221" eb="223">
      <t>カダイ</t>
    </rPh>
    <rPh sb="224" eb="226">
      <t>カイケツ</t>
    </rPh>
    <rPh sb="230" eb="232">
      <t>コンゴ</t>
    </rPh>
    <rPh sb="233" eb="236">
      <t>ゲスイドウ</t>
    </rPh>
    <rPh sb="236" eb="238">
      <t>ジギョウ</t>
    </rPh>
    <rPh sb="239" eb="242">
      <t>ホウコウセイ</t>
    </rPh>
    <rPh sb="243" eb="244">
      <t>シメ</t>
    </rPh>
    <rPh sb="247" eb="250">
      <t>ゲスイドウ</t>
    </rPh>
    <rPh sb="256" eb="258">
      <t>サクテイ</t>
    </rPh>
    <rPh sb="266" eb="267">
      <t>モト</t>
    </rPh>
    <rPh sb="270" eb="272">
      <t>ヘイセイ</t>
    </rPh>
    <rPh sb="274" eb="275">
      <t>ネン</t>
    </rPh>
    <rPh sb="275" eb="276">
      <t>ド</t>
    </rPh>
    <rPh sb="278" eb="280">
      <t>ケイエイ</t>
    </rPh>
    <rPh sb="280" eb="282">
      <t>センリャク</t>
    </rPh>
    <rPh sb="283" eb="285">
      <t>サクテイ</t>
    </rPh>
    <rPh sb="290" eb="292">
      <t>ガクシキ</t>
    </rPh>
    <rPh sb="292" eb="295">
      <t>ケイケンシャ</t>
    </rPh>
    <rPh sb="296" eb="298">
      <t>シミン</t>
    </rPh>
    <rPh sb="298" eb="300">
      <t>イイン</t>
    </rPh>
    <rPh sb="301" eb="302">
      <t>マジ</t>
    </rPh>
    <rPh sb="306" eb="308">
      <t>コンゴ</t>
    </rPh>
    <rPh sb="309" eb="312">
      <t>ゲスイドウ</t>
    </rPh>
    <rPh sb="312" eb="314">
      <t>ジギョウ</t>
    </rPh>
    <rPh sb="315" eb="317">
      <t>トウシ</t>
    </rPh>
    <rPh sb="318" eb="320">
      <t>ザイゲン</t>
    </rPh>
    <rPh sb="320" eb="322">
      <t>ミトオ</t>
    </rPh>
    <rPh sb="327" eb="329">
      <t>ケントウ</t>
    </rPh>
    <rPh sb="330" eb="332">
      <t>カイシ</t>
    </rPh>
    <phoneticPr fontId="7"/>
  </si>
  <si>
    <t>　特定環境保全公共下水道については、流域下水道方式を採用しているため、終末処理場を所有していません。そのため、比較的効率がよいと考えられますが、⑤経費回収率はほぼ類似団体並、⑥汚水処理原価は類似団体と比べ良好です。①経常収支比率は、やや持ち直しましたが、長い視点では減少傾向にあります。少子高齢化や生活様式の変化によって、使用料収入が減少していることが考えられます。区域拡大等の大規模な設備投資は、終了しており、⑧水洗化率も類似団体に比較しても良く、増収は見込めません。また、更新投資等に充てる財源が確保されていないため、今後経営改善を図っていく必要があります。
　また、H27年度から②累積欠損金比率と③流動比率が急激に悪化していますが、これまでと算出方式が異なるためです。三田市は、特定環境保全公共下水道のみを単独で経営しているのではなく、公共下水道、農業集落排水、コミュニティ・プラントの４事業を総合的に経営しています。効率の良い公共下水道事業を利益を他の事業に補てんする形で経営しており、補てん後の数値でそれぞれ決算報告していたためです。しかし、この報告方法では、他団体との比較ができないことから、H27年度から変更しております。現状は、以前から厳しいのが経営状況の実態です。
　</t>
    <rPh sb="1" eb="3">
      <t>トクテイ</t>
    </rPh>
    <rPh sb="3" eb="5">
      <t>カンキョウ</t>
    </rPh>
    <rPh sb="5" eb="7">
      <t>ホゼン</t>
    </rPh>
    <rPh sb="7" eb="9">
      <t>コウキョウ</t>
    </rPh>
    <rPh sb="9" eb="12">
      <t>ゲスイドウ</t>
    </rPh>
    <rPh sb="18" eb="20">
      <t>リュウイキ</t>
    </rPh>
    <rPh sb="23" eb="25">
      <t>ホウシキ</t>
    </rPh>
    <rPh sb="26" eb="28">
      <t>サイヨウ</t>
    </rPh>
    <rPh sb="35" eb="37">
      <t>シュウマツ</t>
    </rPh>
    <rPh sb="37" eb="40">
      <t>ショリジョウ</t>
    </rPh>
    <rPh sb="41" eb="43">
      <t>ショユウ</t>
    </rPh>
    <rPh sb="55" eb="58">
      <t>ヒカクテキ</t>
    </rPh>
    <rPh sb="58" eb="60">
      <t>コウリツ</t>
    </rPh>
    <rPh sb="64" eb="65">
      <t>カンガ</t>
    </rPh>
    <rPh sb="73" eb="75">
      <t>ケイヒ</t>
    </rPh>
    <rPh sb="75" eb="77">
      <t>カイシュウ</t>
    </rPh>
    <rPh sb="77" eb="78">
      <t>リツ</t>
    </rPh>
    <rPh sb="81" eb="83">
      <t>ルイジ</t>
    </rPh>
    <rPh sb="83" eb="85">
      <t>ダンタイ</t>
    </rPh>
    <rPh sb="85" eb="86">
      <t>ナミ</t>
    </rPh>
    <rPh sb="88" eb="90">
      <t>オスイ</t>
    </rPh>
    <rPh sb="90" eb="92">
      <t>ショリ</t>
    </rPh>
    <rPh sb="92" eb="94">
      <t>ゲンカ</t>
    </rPh>
    <rPh sb="95" eb="97">
      <t>ルイジ</t>
    </rPh>
    <rPh sb="97" eb="99">
      <t>ダンタイ</t>
    </rPh>
    <rPh sb="100" eb="101">
      <t>クラ</t>
    </rPh>
    <rPh sb="102" eb="104">
      <t>リョウコウ</t>
    </rPh>
    <rPh sb="108" eb="110">
      <t>ケイジョウ</t>
    </rPh>
    <rPh sb="110" eb="112">
      <t>シュウシ</t>
    </rPh>
    <rPh sb="112" eb="114">
      <t>ヒリツ</t>
    </rPh>
    <rPh sb="118" eb="119">
      <t>モ</t>
    </rPh>
    <rPh sb="120" eb="121">
      <t>ナオ</t>
    </rPh>
    <rPh sb="127" eb="128">
      <t>ナガ</t>
    </rPh>
    <rPh sb="129" eb="131">
      <t>シテン</t>
    </rPh>
    <rPh sb="133" eb="135">
      <t>ゲンショウ</t>
    </rPh>
    <rPh sb="135" eb="137">
      <t>ケイコウ</t>
    </rPh>
    <rPh sb="143" eb="145">
      <t>ショウシ</t>
    </rPh>
    <rPh sb="145" eb="148">
      <t>コウレイカ</t>
    </rPh>
    <rPh sb="149" eb="151">
      <t>セイカツ</t>
    </rPh>
    <rPh sb="151" eb="153">
      <t>ヨウシキ</t>
    </rPh>
    <rPh sb="154" eb="156">
      <t>ヘンカ</t>
    </rPh>
    <rPh sb="161" eb="164">
      <t>シヨウリョウ</t>
    </rPh>
    <rPh sb="164" eb="166">
      <t>シュウニュウ</t>
    </rPh>
    <rPh sb="167" eb="169">
      <t>ゲンショウ</t>
    </rPh>
    <rPh sb="176" eb="177">
      <t>カンガ</t>
    </rPh>
    <rPh sb="183" eb="185">
      <t>クイキ</t>
    </rPh>
    <rPh sb="185" eb="187">
      <t>カクダイ</t>
    </rPh>
    <rPh sb="187" eb="188">
      <t>トウ</t>
    </rPh>
    <rPh sb="189" eb="192">
      <t>ダイキボ</t>
    </rPh>
    <rPh sb="193" eb="195">
      <t>セツビ</t>
    </rPh>
    <rPh sb="195" eb="197">
      <t>トウシ</t>
    </rPh>
    <rPh sb="199" eb="201">
      <t>シュウリョウ</t>
    </rPh>
    <rPh sb="207" eb="210">
      <t>スイセンカ</t>
    </rPh>
    <rPh sb="210" eb="211">
      <t>リツ</t>
    </rPh>
    <rPh sb="212" eb="214">
      <t>ルイジ</t>
    </rPh>
    <rPh sb="214" eb="216">
      <t>ダンタイ</t>
    </rPh>
    <rPh sb="217" eb="219">
      <t>ヒカク</t>
    </rPh>
    <rPh sb="222" eb="223">
      <t>ヨ</t>
    </rPh>
    <rPh sb="225" eb="227">
      <t>ゾウシュウ</t>
    </rPh>
    <rPh sb="228" eb="230">
      <t>ミコ</t>
    </rPh>
    <rPh sb="268" eb="269">
      <t>ハカ</t>
    </rPh>
    <rPh sb="274" eb="275">
      <t>ヨウ</t>
    </rPh>
    <rPh sb="294" eb="296">
      <t>ルイセキ</t>
    </rPh>
    <rPh sb="296" eb="298">
      <t>ケッソン</t>
    </rPh>
    <rPh sb="298" eb="299">
      <t>キン</t>
    </rPh>
    <rPh sb="299" eb="301">
      <t>ヒリツ</t>
    </rPh>
    <rPh sb="303" eb="305">
      <t>リュウドウ</t>
    </rPh>
    <rPh sb="305" eb="307">
      <t>ヒリツ</t>
    </rPh>
    <rPh sb="311" eb="313">
      <t>アッカ</t>
    </rPh>
    <rPh sb="325" eb="327">
      <t>サンシュツ</t>
    </rPh>
    <rPh sb="327" eb="329">
      <t>ホウシキ</t>
    </rPh>
    <rPh sb="330" eb="331">
      <t>コト</t>
    </rPh>
    <rPh sb="338" eb="341">
      <t>サンダシ</t>
    </rPh>
    <rPh sb="343" eb="345">
      <t>トクテイ</t>
    </rPh>
    <rPh sb="345" eb="347">
      <t>カンキョウ</t>
    </rPh>
    <rPh sb="347" eb="349">
      <t>ホゼン</t>
    </rPh>
    <rPh sb="349" eb="351">
      <t>コウキョウ</t>
    </rPh>
    <rPh sb="351" eb="354">
      <t>ゲスイドウ</t>
    </rPh>
    <rPh sb="357" eb="359">
      <t>タンドク</t>
    </rPh>
    <rPh sb="360" eb="362">
      <t>ケイエイ</t>
    </rPh>
    <rPh sb="372" eb="374">
      <t>コウキョウ</t>
    </rPh>
    <rPh sb="374" eb="377">
      <t>ゲスイドウ</t>
    </rPh>
    <rPh sb="378" eb="380">
      <t>ノウギョウ</t>
    </rPh>
    <rPh sb="380" eb="382">
      <t>シュウラク</t>
    </rPh>
    <rPh sb="382" eb="384">
      <t>ハイスイ</t>
    </rPh>
    <rPh sb="398" eb="400">
      <t>ジギョウ</t>
    </rPh>
    <rPh sb="401" eb="404">
      <t>ソウゴウテキ</t>
    </rPh>
    <rPh sb="405" eb="407">
      <t>ケイエイ</t>
    </rPh>
    <rPh sb="413" eb="415">
      <t>コウリツ</t>
    </rPh>
    <rPh sb="416" eb="417">
      <t>ヨ</t>
    </rPh>
    <rPh sb="418" eb="420">
      <t>コウキョウ</t>
    </rPh>
    <rPh sb="420" eb="423">
      <t>ゲスイドウ</t>
    </rPh>
    <rPh sb="423" eb="425">
      <t>ジギョウ</t>
    </rPh>
    <rPh sb="426" eb="428">
      <t>リエキ</t>
    </rPh>
    <rPh sb="429" eb="430">
      <t>タ</t>
    </rPh>
    <rPh sb="431" eb="433">
      <t>ジギョウ</t>
    </rPh>
    <rPh sb="434" eb="435">
      <t>ホ</t>
    </rPh>
    <rPh sb="439" eb="440">
      <t>カタチ</t>
    </rPh>
    <rPh sb="441" eb="443">
      <t>ケイエイ</t>
    </rPh>
    <rPh sb="448" eb="449">
      <t>ホ</t>
    </rPh>
    <rPh sb="451" eb="452">
      <t>ゴ</t>
    </rPh>
    <rPh sb="453" eb="455">
      <t>スウチ</t>
    </rPh>
    <rPh sb="460" eb="462">
      <t>ケッサン</t>
    </rPh>
    <rPh sb="462" eb="464">
      <t>ホウコク</t>
    </rPh>
    <rPh sb="479" eb="481">
      <t>ホウコク</t>
    </rPh>
    <rPh sb="481" eb="483">
      <t>ホウホウ</t>
    </rPh>
    <rPh sb="510" eb="512">
      <t>ヘンコウ</t>
    </rPh>
    <rPh sb="519" eb="521">
      <t>ゲンジョウ</t>
    </rPh>
    <rPh sb="523" eb="525">
      <t>イゼン</t>
    </rPh>
    <rPh sb="527" eb="528">
      <t>キビ</t>
    </rPh>
    <rPh sb="532" eb="534">
      <t>ケイエイ</t>
    </rPh>
    <rPh sb="534" eb="536">
      <t>ジョウキョウ</t>
    </rPh>
    <rPh sb="537" eb="539">
      <t>ジッタイ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</si>
</sst>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6641152"/>
        <c:axId val="271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6641152"/>
        <c:axId val="27182208"/>
      </c:lineChart>
      <c:dateAx>
        <c:axId val="26641152"/>
        <c:scaling>
          <c:orientation val="minMax"/>
        </c:scaling>
        <c:delete val="1"/>
        <c:axPos val="b"/>
        <c:numFmt formatCode="ge" sourceLinked="1"/>
        <c:majorTickMark val="none"/>
        <c:minorTickMark val="none"/>
        <c:tickLblPos val="none"/>
        <c:crossAx val="27182208"/>
        <c:crosses val="autoZero"/>
        <c:auto val="1"/>
        <c:lblOffset val="100"/>
        <c:baseTimeUnit val="years"/>
      </c:dateAx>
      <c:valAx>
        <c:axId val="271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275776"/>
        <c:axId val="832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3275776"/>
        <c:axId val="83277696"/>
      </c:lineChart>
      <c:dateAx>
        <c:axId val="83275776"/>
        <c:scaling>
          <c:orientation val="minMax"/>
        </c:scaling>
        <c:delete val="1"/>
        <c:axPos val="b"/>
        <c:numFmt formatCode="ge" sourceLinked="1"/>
        <c:majorTickMark val="none"/>
        <c:minorTickMark val="none"/>
        <c:tickLblPos val="none"/>
        <c:crossAx val="83277696"/>
        <c:crosses val="autoZero"/>
        <c:auto val="1"/>
        <c:lblOffset val="100"/>
        <c:baseTimeUnit val="years"/>
      </c:dateAx>
      <c:valAx>
        <c:axId val="832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87.23</c:v>
                </c:pt>
                <c:pt idx="2">
                  <c:v>87.52</c:v>
                </c:pt>
                <c:pt idx="3">
                  <c:v>87.85</c:v>
                </c:pt>
                <c:pt idx="4">
                  <c:v>87.97</c:v>
                </c:pt>
              </c:numCache>
            </c:numRef>
          </c:val>
        </c:ser>
        <c:dLbls>
          <c:showLegendKey val="0"/>
          <c:showVal val="0"/>
          <c:showCatName val="0"/>
          <c:showSerName val="0"/>
          <c:showPercent val="0"/>
          <c:showBubbleSize val="0"/>
        </c:dLbls>
        <c:gapWidth val="150"/>
        <c:axId val="83291520"/>
        <c:axId val="918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3291520"/>
        <c:axId val="91895296"/>
      </c:lineChart>
      <c:dateAx>
        <c:axId val="83291520"/>
        <c:scaling>
          <c:orientation val="minMax"/>
        </c:scaling>
        <c:delete val="1"/>
        <c:axPos val="b"/>
        <c:numFmt formatCode="ge" sourceLinked="1"/>
        <c:majorTickMark val="none"/>
        <c:minorTickMark val="none"/>
        <c:tickLblPos val="none"/>
        <c:crossAx val="91895296"/>
        <c:crosses val="autoZero"/>
        <c:auto val="1"/>
        <c:lblOffset val="100"/>
        <c:baseTimeUnit val="years"/>
      </c:dateAx>
      <c:valAx>
        <c:axId val="918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94.49</c:v>
                </c:pt>
                <c:pt idx="2">
                  <c:v>88.39</c:v>
                </c:pt>
                <c:pt idx="3">
                  <c:v>87.64</c:v>
                </c:pt>
                <c:pt idx="4">
                  <c:v>89.77</c:v>
                </c:pt>
              </c:numCache>
            </c:numRef>
          </c:val>
        </c:ser>
        <c:dLbls>
          <c:showLegendKey val="0"/>
          <c:showVal val="0"/>
          <c:showCatName val="0"/>
          <c:showSerName val="0"/>
          <c:showPercent val="0"/>
          <c:showBubbleSize val="0"/>
        </c:dLbls>
        <c:gapWidth val="150"/>
        <c:axId val="41410560"/>
        <c:axId val="414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41410560"/>
        <c:axId val="41411712"/>
      </c:lineChart>
      <c:dateAx>
        <c:axId val="41410560"/>
        <c:scaling>
          <c:orientation val="minMax"/>
        </c:scaling>
        <c:delete val="1"/>
        <c:axPos val="b"/>
        <c:numFmt formatCode="ge" sourceLinked="1"/>
        <c:majorTickMark val="none"/>
        <c:minorTickMark val="none"/>
        <c:tickLblPos val="none"/>
        <c:crossAx val="41411712"/>
        <c:crosses val="autoZero"/>
        <c:auto val="1"/>
        <c:lblOffset val="100"/>
        <c:baseTimeUnit val="years"/>
      </c:dateAx>
      <c:valAx>
        <c:axId val="414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2.56</c:v>
                </c:pt>
                <c:pt idx="2">
                  <c:v>5.13</c:v>
                </c:pt>
                <c:pt idx="3">
                  <c:v>7.61</c:v>
                </c:pt>
                <c:pt idx="4">
                  <c:v>10.050000000000001</c:v>
                </c:pt>
              </c:numCache>
            </c:numRef>
          </c:val>
        </c:ser>
        <c:dLbls>
          <c:showLegendKey val="0"/>
          <c:showVal val="0"/>
          <c:showCatName val="0"/>
          <c:showSerName val="0"/>
          <c:showPercent val="0"/>
          <c:showBubbleSize val="0"/>
        </c:dLbls>
        <c:gapWidth val="150"/>
        <c:axId val="83380864"/>
        <c:axId val="833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83380864"/>
        <c:axId val="83383040"/>
      </c:lineChart>
      <c:dateAx>
        <c:axId val="83380864"/>
        <c:scaling>
          <c:orientation val="minMax"/>
        </c:scaling>
        <c:delete val="1"/>
        <c:axPos val="b"/>
        <c:numFmt formatCode="ge" sourceLinked="1"/>
        <c:majorTickMark val="none"/>
        <c:minorTickMark val="none"/>
        <c:tickLblPos val="none"/>
        <c:crossAx val="83383040"/>
        <c:crosses val="autoZero"/>
        <c:auto val="1"/>
        <c:lblOffset val="100"/>
        <c:baseTimeUnit val="years"/>
      </c:dateAx>
      <c:valAx>
        <c:axId val="833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3400960"/>
        <c:axId val="834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83400960"/>
        <c:axId val="83419520"/>
      </c:lineChart>
      <c:dateAx>
        <c:axId val="83400960"/>
        <c:scaling>
          <c:orientation val="minMax"/>
        </c:scaling>
        <c:delete val="1"/>
        <c:axPos val="b"/>
        <c:numFmt formatCode="ge" sourceLinked="1"/>
        <c:majorTickMark val="none"/>
        <c:minorTickMark val="none"/>
        <c:tickLblPos val="none"/>
        <c:crossAx val="83419520"/>
        <c:crosses val="autoZero"/>
        <c:auto val="1"/>
        <c:lblOffset val="100"/>
        <c:baseTimeUnit val="years"/>
      </c:dateAx>
      <c:valAx>
        <c:axId val="834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09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c:v>
                </c:pt>
                <c:pt idx="1">
                  <c:v>0</c:v>
                </c:pt>
                <c:pt idx="2">
                  <c:v>0</c:v>
                </c:pt>
                <c:pt idx="3" formatCode="#,##0.00;&quot;△&quot;#,##0.00;&quot;-&quot;">
                  <c:v>102.8</c:v>
                </c:pt>
                <c:pt idx="4" formatCode="#,##0.00;&quot;△&quot;#,##0.00;&quot;-&quot;">
                  <c:v>126.85</c:v>
                </c:pt>
              </c:numCache>
            </c:numRef>
          </c:val>
        </c:ser>
        <c:dLbls>
          <c:showLegendKey val="0"/>
          <c:showVal val="0"/>
          <c:showCatName val="0"/>
          <c:showSerName val="0"/>
          <c:showPercent val="0"/>
          <c:showBubbleSize val="0"/>
        </c:dLbls>
        <c:gapWidth val="150"/>
        <c:axId val="82917248"/>
        <c:axId val="829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82917248"/>
        <c:axId val="82927616"/>
      </c:lineChart>
      <c:dateAx>
        <c:axId val="82917248"/>
        <c:scaling>
          <c:orientation val="minMax"/>
        </c:scaling>
        <c:delete val="1"/>
        <c:axPos val="b"/>
        <c:numFmt formatCode="ge" sourceLinked="1"/>
        <c:majorTickMark val="none"/>
        <c:minorTickMark val="none"/>
        <c:tickLblPos val="none"/>
        <c:crossAx val="82927616"/>
        <c:crosses val="autoZero"/>
        <c:auto val="1"/>
        <c:lblOffset val="100"/>
        <c:baseTimeUnit val="years"/>
      </c:dateAx>
      <c:valAx>
        <c:axId val="829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12.52</c:v>
                </c:pt>
                <c:pt idx="2">
                  <c:v>9.14</c:v>
                </c:pt>
                <c:pt idx="3">
                  <c:v>-54.42</c:v>
                </c:pt>
                <c:pt idx="4">
                  <c:v>-69.680000000000007</c:v>
                </c:pt>
              </c:numCache>
            </c:numRef>
          </c:val>
        </c:ser>
        <c:dLbls>
          <c:showLegendKey val="0"/>
          <c:showVal val="0"/>
          <c:showCatName val="0"/>
          <c:showSerName val="0"/>
          <c:showPercent val="0"/>
          <c:showBubbleSize val="0"/>
        </c:dLbls>
        <c:gapWidth val="150"/>
        <c:axId val="82949632"/>
        <c:axId val="829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82949632"/>
        <c:axId val="82951552"/>
      </c:lineChart>
      <c:dateAx>
        <c:axId val="82949632"/>
        <c:scaling>
          <c:orientation val="minMax"/>
        </c:scaling>
        <c:delete val="1"/>
        <c:axPos val="b"/>
        <c:numFmt formatCode="ge" sourceLinked="1"/>
        <c:majorTickMark val="none"/>
        <c:minorTickMark val="none"/>
        <c:tickLblPos val="none"/>
        <c:crossAx val="82951552"/>
        <c:crosses val="autoZero"/>
        <c:auto val="1"/>
        <c:lblOffset val="100"/>
        <c:baseTimeUnit val="years"/>
      </c:dateAx>
      <c:valAx>
        <c:axId val="829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1915.8</c:v>
                </c:pt>
                <c:pt idx="2">
                  <c:v>2184.1799999999998</c:v>
                </c:pt>
                <c:pt idx="3">
                  <c:v>2069.65</c:v>
                </c:pt>
                <c:pt idx="4">
                  <c:v>1985.92</c:v>
                </c:pt>
              </c:numCache>
            </c:numRef>
          </c:val>
        </c:ser>
        <c:dLbls>
          <c:showLegendKey val="0"/>
          <c:showVal val="0"/>
          <c:showCatName val="0"/>
          <c:showSerName val="0"/>
          <c:showPercent val="0"/>
          <c:showBubbleSize val="0"/>
        </c:dLbls>
        <c:gapWidth val="150"/>
        <c:axId val="83117184"/>
        <c:axId val="831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3117184"/>
        <c:axId val="83119104"/>
      </c:lineChart>
      <c:dateAx>
        <c:axId val="83117184"/>
        <c:scaling>
          <c:orientation val="minMax"/>
        </c:scaling>
        <c:delete val="1"/>
        <c:axPos val="b"/>
        <c:numFmt formatCode="ge" sourceLinked="1"/>
        <c:majorTickMark val="none"/>
        <c:minorTickMark val="none"/>
        <c:tickLblPos val="none"/>
        <c:crossAx val="83119104"/>
        <c:crosses val="autoZero"/>
        <c:auto val="1"/>
        <c:lblOffset val="100"/>
        <c:baseTimeUnit val="years"/>
      </c:dateAx>
      <c:valAx>
        <c:axId val="831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65.34</c:v>
                </c:pt>
                <c:pt idx="2">
                  <c:v>64.39</c:v>
                </c:pt>
                <c:pt idx="3">
                  <c:v>64.62</c:v>
                </c:pt>
                <c:pt idx="4">
                  <c:v>67.73</c:v>
                </c:pt>
              </c:numCache>
            </c:numRef>
          </c:val>
        </c:ser>
        <c:dLbls>
          <c:showLegendKey val="0"/>
          <c:showVal val="0"/>
          <c:showCatName val="0"/>
          <c:showSerName val="0"/>
          <c:showPercent val="0"/>
          <c:showBubbleSize val="0"/>
        </c:dLbls>
        <c:gapWidth val="150"/>
        <c:axId val="83145472"/>
        <c:axId val="831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83145472"/>
        <c:axId val="83147392"/>
      </c:lineChart>
      <c:dateAx>
        <c:axId val="83145472"/>
        <c:scaling>
          <c:orientation val="minMax"/>
        </c:scaling>
        <c:delete val="1"/>
        <c:axPos val="b"/>
        <c:numFmt formatCode="ge" sourceLinked="1"/>
        <c:majorTickMark val="none"/>
        <c:minorTickMark val="none"/>
        <c:tickLblPos val="none"/>
        <c:crossAx val="83147392"/>
        <c:crosses val="autoZero"/>
        <c:auto val="1"/>
        <c:lblOffset val="100"/>
        <c:baseTimeUnit val="years"/>
      </c:dateAx>
      <c:valAx>
        <c:axId val="831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178.5</c:v>
                </c:pt>
                <c:pt idx="2">
                  <c:v>180.63</c:v>
                </c:pt>
                <c:pt idx="3">
                  <c:v>179.59</c:v>
                </c:pt>
                <c:pt idx="4">
                  <c:v>171.47</c:v>
                </c:pt>
              </c:numCache>
            </c:numRef>
          </c:val>
        </c:ser>
        <c:dLbls>
          <c:showLegendKey val="0"/>
          <c:showVal val="0"/>
          <c:showCatName val="0"/>
          <c:showSerName val="0"/>
          <c:showPercent val="0"/>
          <c:showBubbleSize val="0"/>
        </c:dLbls>
        <c:gapWidth val="150"/>
        <c:axId val="83247488"/>
        <c:axId val="832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3247488"/>
        <c:axId val="83249408"/>
      </c:lineChart>
      <c:dateAx>
        <c:axId val="83247488"/>
        <c:scaling>
          <c:orientation val="minMax"/>
        </c:scaling>
        <c:delete val="1"/>
        <c:axPos val="b"/>
        <c:numFmt formatCode="ge" sourceLinked="1"/>
        <c:majorTickMark val="none"/>
        <c:minorTickMark val="none"/>
        <c:tickLblPos val="none"/>
        <c:crossAx val="83249408"/>
        <c:crosses val="autoZero"/>
        <c:auto val="1"/>
        <c:lblOffset val="100"/>
        <c:baseTimeUnit val="years"/>
      </c:dateAx>
      <c:valAx>
        <c:axId val="832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3" zoomScaleNormal="100" workbookViewId="0">
      <selection activeCell="CL26" sqref="CK26:CL2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三田市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118</v>
      </c>
      <c r="AE8" s="50"/>
      <c r="AF8" s="50"/>
      <c r="AG8" s="50"/>
      <c r="AH8" s="50"/>
      <c r="AI8" s="50"/>
      <c r="AJ8" s="50"/>
      <c r="AK8" s="4"/>
      <c r="AL8" s="51">
        <f>データ!S6</f>
        <v>113794</v>
      </c>
      <c r="AM8" s="51"/>
      <c r="AN8" s="51"/>
      <c r="AO8" s="51"/>
      <c r="AP8" s="51"/>
      <c r="AQ8" s="51"/>
      <c r="AR8" s="51"/>
      <c r="AS8" s="51"/>
      <c r="AT8" s="46">
        <f>データ!T6</f>
        <v>210.32</v>
      </c>
      <c r="AU8" s="46"/>
      <c r="AV8" s="46"/>
      <c r="AW8" s="46"/>
      <c r="AX8" s="46"/>
      <c r="AY8" s="46"/>
      <c r="AZ8" s="46"/>
      <c r="BA8" s="46"/>
      <c r="BB8" s="46">
        <f>データ!U6</f>
        <v>541.04999999999995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40.43</v>
      </c>
      <c r="J10" s="46"/>
      <c r="K10" s="46"/>
      <c r="L10" s="46"/>
      <c r="M10" s="46"/>
      <c r="N10" s="46"/>
      <c r="O10" s="46"/>
      <c r="P10" s="46">
        <f>データ!P6</f>
        <v>6.5</v>
      </c>
      <c r="Q10" s="46"/>
      <c r="R10" s="46"/>
      <c r="S10" s="46"/>
      <c r="T10" s="46"/>
      <c r="U10" s="46"/>
      <c r="V10" s="46"/>
      <c r="W10" s="46">
        <f>データ!Q6</f>
        <v>91.94</v>
      </c>
      <c r="X10" s="46"/>
      <c r="Y10" s="46"/>
      <c r="Z10" s="46"/>
      <c r="AA10" s="46"/>
      <c r="AB10" s="46"/>
      <c r="AC10" s="46"/>
      <c r="AD10" s="51">
        <f>データ!R6</f>
        <v>1587</v>
      </c>
      <c r="AE10" s="51"/>
      <c r="AF10" s="51"/>
      <c r="AG10" s="51"/>
      <c r="AH10" s="51"/>
      <c r="AI10" s="51"/>
      <c r="AJ10" s="51"/>
      <c r="AK10" s="2"/>
      <c r="AL10" s="51">
        <f>データ!V6</f>
        <v>7362</v>
      </c>
      <c r="AM10" s="51"/>
      <c r="AN10" s="51"/>
      <c r="AO10" s="51"/>
      <c r="AP10" s="51"/>
      <c r="AQ10" s="51"/>
      <c r="AR10" s="51"/>
      <c r="AS10" s="51"/>
      <c r="AT10" s="46">
        <f>データ!W6</f>
        <v>8.5399999999999991</v>
      </c>
      <c r="AU10" s="46"/>
      <c r="AV10" s="46"/>
      <c r="AW10" s="46"/>
      <c r="AX10" s="46"/>
      <c r="AY10" s="46"/>
      <c r="AZ10" s="46"/>
      <c r="BA10" s="46"/>
      <c r="BB10" s="46">
        <f>データ!X6</f>
        <v>862.06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x14ac:dyDescent="0.15">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x14ac:dyDescent="0.15">
      <c r="A6" s="29" t="s">
        <v>106</v>
      </c>
      <c r="B6" s="34">
        <f>B7</f>
        <v>2016</v>
      </c>
      <c r="C6" s="34">
        <f t="shared" ref="C6:X6" si="3">C7</f>
        <v>282197</v>
      </c>
      <c r="D6" s="34">
        <f t="shared" si="3"/>
        <v>46</v>
      </c>
      <c r="E6" s="34">
        <f t="shared" si="3"/>
        <v>17</v>
      </c>
      <c r="F6" s="34">
        <f t="shared" si="3"/>
        <v>4</v>
      </c>
      <c r="G6" s="34">
        <f t="shared" si="3"/>
        <v>0</v>
      </c>
      <c r="H6" s="34" t="str">
        <f t="shared" si="3"/>
        <v>兵庫県　三田市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40.43</v>
      </c>
      <c r="P6" s="35">
        <f t="shared" si="3"/>
        <v>6.5</v>
      </c>
      <c r="Q6" s="35">
        <f t="shared" si="3"/>
        <v>91.94</v>
      </c>
      <c r="R6" s="35">
        <f t="shared" si="3"/>
        <v>1587</v>
      </c>
      <c r="S6" s="35">
        <f t="shared" si="3"/>
        <v>113794</v>
      </c>
      <c r="T6" s="35">
        <f t="shared" si="3"/>
        <v>210.32</v>
      </c>
      <c r="U6" s="35">
        <f t="shared" si="3"/>
        <v>541.04999999999995</v>
      </c>
      <c r="V6" s="35">
        <f t="shared" si="3"/>
        <v>7362</v>
      </c>
      <c r="W6" s="35">
        <f t="shared" si="3"/>
        <v>8.5399999999999991</v>
      </c>
      <c r="X6" s="35">
        <f t="shared" si="3"/>
        <v>862.06</v>
      </c>
      <c r="Y6" s="36" t="str">
        <f>IF(Y7="",NA(),Y7)</f>
        <v>-</v>
      </c>
      <c r="Z6" s="36">
        <f t="shared" ref="Z6:AH6" si="4">IF(Z7="",NA(),Z7)</f>
        <v>94.49</v>
      </c>
      <c r="AA6" s="36">
        <f t="shared" si="4"/>
        <v>88.39</v>
      </c>
      <c r="AB6" s="36">
        <f t="shared" si="4"/>
        <v>87.64</v>
      </c>
      <c r="AC6" s="36">
        <f t="shared" si="4"/>
        <v>89.77</v>
      </c>
      <c r="AD6" s="36" t="str">
        <f t="shared" si="4"/>
        <v>-</v>
      </c>
      <c r="AE6" s="36">
        <f t="shared" si="4"/>
        <v>96.59</v>
      </c>
      <c r="AF6" s="36">
        <f t="shared" si="4"/>
        <v>101.24</v>
      </c>
      <c r="AG6" s="36">
        <f t="shared" si="4"/>
        <v>100.94</v>
      </c>
      <c r="AH6" s="36">
        <f t="shared" si="4"/>
        <v>100.85</v>
      </c>
      <c r="AI6" s="35" t="str">
        <f>IF(AI7="","",IF(AI7="-","【-】","【"&amp;SUBSTITUTE(TEXT(AI7,"#,##0.00"),"-","△")&amp;"】"))</f>
        <v>【100.66】</v>
      </c>
      <c r="AJ6" s="36" t="str">
        <f>IF(AJ7="",NA(),AJ7)</f>
        <v>-</v>
      </c>
      <c r="AK6" s="35">
        <f t="shared" ref="AK6:AS6" si="5">IF(AK7="",NA(),AK7)</f>
        <v>0</v>
      </c>
      <c r="AL6" s="35">
        <f t="shared" si="5"/>
        <v>0</v>
      </c>
      <c r="AM6" s="36">
        <f t="shared" si="5"/>
        <v>102.8</v>
      </c>
      <c r="AN6" s="36">
        <f t="shared" si="5"/>
        <v>126.85</v>
      </c>
      <c r="AO6" s="36" t="str">
        <f t="shared" si="5"/>
        <v>-</v>
      </c>
      <c r="AP6" s="36">
        <f t="shared" si="5"/>
        <v>232.81</v>
      </c>
      <c r="AQ6" s="36">
        <f t="shared" si="5"/>
        <v>184.13</v>
      </c>
      <c r="AR6" s="36">
        <f t="shared" si="5"/>
        <v>101.85</v>
      </c>
      <c r="AS6" s="36">
        <f t="shared" si="5"/>
        <v>110.77</v>
      </c>
      <c r="AT6" s="35" t="str">
        <f>IF(AT7="","",IF(AT7="-","【-】","【"&amp;SUBSTITUTE(TEXT(AT7,"#,##0.00"),"-","△")&amp;"】"))</f>
        <v>【105.22】</v>
      </c>
      <c r="AU6" s="36" t="str">
        <f>IF(AU7="",NA(),AU7)</f>
        <v>-</v>
      </c>
      <c r="AV6" s="36">
        <f t="shared" ref="AV6:BD6" si="6">IF(AV7="",NA(),AV7)</f>
        <v>12.52</v>
      </c>
      <c r="AW6" s="36">
        <f t="shared" si="6"/>
        <v>9.14</v>
      </c>
      <c r="AX6" s="36">
        <f t="shared" si="6"/>
        <v>-54.42</v>
      </c>
      <c r="AY6" s="36">
        <f t="shared" si="6"/>
        <v>-69.680000000000007</v>
      </c>
      <c r="AZ6" s="36" t="str">
        <f t="shared" si="6"/>
        <v>-</v>
      </c>
      <c r="BA6" s="36">
        <f t="shared" si="6"/>
        <v>290.19</v>
      </c>
      <c r="BB6" s="36">
        <f t="shared" si="6"/>
        <v>63.22</v>
      </c>
      <c r="BC6" s="36">
        <f t="shared" si="6"/>
        <v>49.07</v>
      </c>
      <c r="BD6" s="36">
        <f t="shared" si="6"/>
        <v>46.78</v>
      </c>
      <c r="BE6" s="35" t="str">
        <f>IF(BE7="","",IF(BE7="-","【-】","【"&amp;SUBSTITUTE(TEXT(BE7,"#,##0.00"),"-","△")&amp;"】"))</f>
        <v>【54.12】</v>
      </c>
      <c r="BF6" s="36" t="str">
        <f>IF(BF7="",NA(),BF7)</f>
        <v>-</v>
      </c>
      <c r="BG6" s="36">
        <f t="shared" ref="BG6:BO6" si="7">IF(BG7="",NA(),BG7)</f>
        <v>1915.8</v>
      </c>
      <c r="BH6" s="36">
        <f t="shared" si="7"/>
        <v>2184.1799999999998</v>
      </c>
      <c r="BI6" s="36">
        <f t="shared" si="7"/>
        <v>2069.65</v>
      </c>
      <c r="BJ6" s="36">
        <f t="shared" si="7"/>
        <v>1985.92</v>
      </c>
      <c r="BK6" s="36" t="str">
        <f t="shared" si="7"/>
        <v>-</v>
      </c>
      <c r="BL6" s="36">
        <f t="shared" si="7"/>
        <v>1569.13</v>
      </c>
      <c r="BM6" s="36">
        <f t="shared" si="7"/>
        <v>1436</v>
      </c>
      <c r="BN6" s="36">
        <f t="shared" si="7"/>
        <v>1434.89</v>
      </c>
      <c r="BO6" s="36">
        <f t="shared" si="7"/>
        <v>1298.9100000000001</v>
      </c>
      <c r="BP6" s="35" t="str">
        <f>IF(BP7="","",IF(BP7="-","【-】","【"&amp;SUBSTITUTE(TEXT(BP7,"#,##0.00"),"-","△")&amp;"】"))</f>
        <v>【1,348.09】</v>
      </c>
      <c r="BQ6" s="36" t="str">
        <f>IF(BQ7="",NA(),BQ7)</f>
        <v>-</v>
      </c>
      <c r="BR6" s="36">
        <f t="shared" ref="BR6:BZ6" si="8">IF(BR7="",NA(),BR7)</f>
        <v>65.34</v>
      </c>
      <c r="BS6" s="36">
        <f t="shared" si="8"/>
        <v>64.39</v>
      </c>
      <c r="BT6" s="36">
        <f t="shared" si="8"/>
        <v>64.62</v>
      </c>
      <c r="BU6" s="36">
        <f t="shared" si="8"/>
        <v>67.73</v>
      </c>
      <c r="BV6" s="36" t="str">
        <f t="shared" si="8"/>
        <v>-</v>
      </c>
      <c r="BW6" s="36">
        <f t="shared" si="8"/>
        <v>64.63</v>
      </c>
      <c r="BX6" s="36">
        <f t="shared" si="8"/>
        <v>66.56</v>
      </c>
      <c r="BY6" s="36">
        <f t="shared" si="8"/>
        <v>66.22</v>
      </c>
      <c r="BZ6" s="36">
        <f t="shared" si="8"/>
        <v>69.87</v>
      </c>
      <c r="CA6" s="35" t="str">
        <f>IF(CA7="","",IF(CA7="-","【-】","【"&amp;SUBSTITUTE(TEXT(CA7,"#,##0.00"),"-","△")&amp;"】"))</f>
        <v>【69.80】</v>
      </c>
      <c r="CB6" s="36" t="str">
        <f>IF(CB7="",NA(),CB7)</f>
        <v>-</v>
      </c>
      <c r="CC6" s="36">
        <f t="shared" ref="CC6:CK6" si="9">IF(CC7="",NA(),CC7)</f>
        <v>178.5</v>
      </c>
      <c r="CD6" s="36">
        <f t="shared" si="9"/>
        <v>180.63</v>
      </c>
      <c r="CE6" s="36">
        <f t="shared" si="9"/>
        <v>179.59</v>
      </c>
      <c r="CF6" s="36">
        <f t="shared" si="9"/>
        <v>171.47</v>
      </c>
      <c r="CG6" s="36" t="str">
        <f t="shared" si="9"/>
        <v>-</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t="str">
        <f t="shared" si="10"/>
        <v>-</v>
      </c>
      <c r="CS6" s="36">
        <f t="shared" si="10"/>
        <v>43.65</v>
      </c>
      <c r="CT6" s="36">
        <f t="shared" si="10"/>
        <v>43.58</v>
      </c>
      <c r="CU6" s="36">
        <f t="shared" si="10"/>
        <v>41.35</v>
      </c>
      <c r="CV6" s="36">
        <f t="shared" si="10"/>
        <v>42.9</v>
      </c>
      <c r="CW6" s="35" t="str">
        <f>IF(CW7="","",IF(CW7="-","【-】","【"&amp;SUBSTITUTE(TEXT(CW7,"#,##0.00"),"-","△")&amp;"】"))</f>
        <v>【42.17】</v>
      </c>
      <c r="CX6" s="36" t="str">
        <f>IF(CX7="",NA(),CX7)</f>
        <v>-</v>
      </c>
      <c r="CY6" s="36">
        <f t="shared" ref="CY6:DG6" si="11">IF(CY7="",NA(),CY7)</f>
        <v>87.23</v>
      </c>
      <c r="CZ6" s="36">
        <f t="shared" si="11"/>
        <v>87.52</v>
      </c>
      <c r="DA6" s="36">
        <f t="shared" si="11"/>
        <v>87.85</v>
      </c>
      <c r="DB6" s="36">
        <f t="shared" si="11"/>
        <v>87.97</v>
      </c>
      <c r="DC6" s="36" t="str">
        <f t="shared" si="11"/>
        <v>-</v>
      </c>
      <c r="DD6" s="36">
        <f t="shared" si="11"/>
        <v>82.2</v>
      </c>
      <c r="DE6" s="36">
        <f t="shared" si="11"/>
        <v>82.35</v>
      </c>
      <c r="DF6" s="36">
        <f t="shared" si="11"/>
        <v>82.9</v>
      </c>
      <c r="DG6" s="36">
        <f t="shared" si="11"/>
        <v>83.5</v>
      </c>
      <c r="DH6" s="35" t="str">
        <f>IF(DH7="","",IF(DH7="-","【-】","【"&amp;SUBSTITUTE(TEXT(DH7,"#,##0.00"),"-","△")&amp;"】"))</f>
        <v>【82.30】</v>
      </c>
      <c r="DI6" s="36" t="str">
        <f>IF(DI7="",NA(),DI7)</f>
        <v>-</v>
      </c>
      <c r="DJ6" s="36">
        <f t="shared" ref="DJ6:DR6" si="12">IF(DJ7="",NA(),DJ7)</f>
        <v>2.56</v>
      </c>
      <c r="DK6" s="36">
        <f t="shared" si="12"/>
        <v>5.13</v>
      </c>
      <c r="DL6" s="36">
        <f t="shared" si="12"/>
        <v>7.61</v>
      </c>
      <c r="DM6" s="36">
        <f t="shared" si="12"/>
        <v>10.050000000000001</v>
      </c>
      <c r="DN6" s="36" t="str">
        <f t="shared" si="12"/>
        <v>-</v>
      </c>
      <c r="DO6" s="36">
        <f t="shared" si="12"/>
        <v>13.6</v>
      </c>
      <c r="DP6" s="36">
        <f t="shared" si="12"/>
        <v>22.34</v>
      </c>
      <c r="DQ6" s="36">
        <f t="shared" si="12"/>
        <v>22.79</v>
      </c>
      <c r="DR6" s="36">
        <f t="shared" si="12"/>
        <v>22.77</v>
      </c>
      <c r="DS6" s="35" t="str">
        <f>IF(DS7="","",IF(DS7="-","【-】","【"&amp;SUBSTITUTE(TEXT(DS7,"#,##0.00"),"-","△")&amp;"】"))</f>
        <v>【23.63】</v>
      </c>
      <c r="DT6" s="36" t="str">
        <f>IF(DT7="",NA(),DT7)</f>
        <v>-</v>
      </c>
      <c r="DU6" s="35">
        <f t="shared" ref="DU6:EC6" si="13">IF(DU7="",NA(),DU7)</f>
        <v>0</v>
      </c>
      <c r="DV6" s="35">
        <f t="shared" si="13"/>
        <v>0</v>
      </c>
      <c r="DW6" s="35">
        <f t="shared" si="13"/>
        <v>0</v>
      </c>
      <c r="DX6" s="35">
        <f t="shared" si="13"/>
        <v>0</v>
      </c>
      <c r="DY6" s="36" t="str">
        <f t="shared" si="13"/>
        <v>-</v>
      </c>
      <c r="DZ6" s="35">
        <f t="shared" si="13"/>
        <v>0</v>
      </c>
      <c r="EA6" s="35">
        <f t="shared" si="13"/>
        <v>0</v>
      </c>
      <c r="EB6" s="36">
        <f t="shared" si="13"/>
        <v>0.04</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282197</v>
      </c>
      <c r="D7" s="38">
        <v>46</v>
      </c>
      <c r="E7" s="38">
        <v>17</v>
      </c>
      <c r="F7" s="38">
        <v>4</v>
      </c>
      <c r="G7" s="38">
        <v>0</v>
      </c>
      <c r="H7" s="38" t="s">
        <v>107</v>
      </c>
      <c r="I7" s="38" t="s">
        <v>108</v>
      </c>
      <c r="J7" s="38" t="s">
        <v>109</v>
      </c>
      <c r="K7" s="38" t="s">
        <v>110</v>
      </c>
      <c r="L7" s="38" t="s">
        <v>111</v>
      </c>
      <c r="M7" s="38"/>
      <c r="N7" s="39" t="s">
        <v>112</v>
      </c>
      <c r="O7" s="39">
        <v>40.43</v>
      </c>
      <c r="P7" s="39">
        <v>6.5</v>
      </c>
      <c r="Q7" s="39">
        <v>91.94</v>
      </c>
      <c r="R7" s="39">
        <v>1587</v>
      </c>
      <c r="S7" s="39">
        <v>113794</v>
      </c>
      <c r="T7" s="39">
        <v>210.32</v>
      </c>
      <c r="U7" s="39">
        <v>541.04999999999995</v>
      </c>
      <c r="V7" s="39">
        <v>7362</v>
      </c>
      <c r="W7" s="39">
        <v>8.5399999999999991</v>
      </c>
      <c r="X7" s="39">
        <v>862.06</v>
      </c>
      <c r="Y7" s="39" t="s">
        <v>112</v>
      </c>
      <c r="Z7" s="39">
        <v>94.49</v>
      </c>
      <c r="AA7" s="39">
        <v>88.39</v>
      </c>
      <c r="AB7" s="39">
        <v>87.64</v>
      </c>
      <c r="AC7" s="39">
        <v>89.77</v>
      </c>
      <c r="AD7" s="39" t="s">
        <v>112</v>
      </c>
      <c r="AE7" s="39">
        <v>96.59</v>
      </c>
      <c r="AF7" s="39">
        <v>101.24</v>
      </c>
      <c r="AG7" s="39">
        <v>100.94</v>
      </c>
      <c r="AH7" s="39">
        <v>100.85</v>
      </c>
      <c r="AI7" s="39">
        <v>100.66</v>
      </c>
      <c r="AJ7" s="39" t="s">
        <v>112</v>
      </c>
      <c r="AK7" s="39">
        <v>0</v>
      </c>
      <c r="AL7" s="39">
        <v>0</v>
      </c>
      <c r="AM7" s="39">
        <v>102.8</v>
      </c>
      <c r="AN7" s="39">
        <v>126.85</v>
      </c>
      <c r="AO7" s="39" t="s">
        <v>112</v>
      </c>
      <c r="AP7" s="39">
        <v>232.81</v>
      </c>
      <c r="AQ7" s="39">
        <v>184.13</v>
      </c>
      <c r="AR7" s="39">
        <v>101.85</v>
      </c>
      <c r="AS7" s="39">
        <v>110.77</v>
      </c>
      <c r="AT7" s="39">
        <v>105.22</v>
      </c>
      <c r="AU7" s="39" t="s">
        <v>112</v>
      </c>
      <c r="AV7" s="39">
        <v>12.52</v>
      </c>
      <c r="AW7" s="39">
        <v>9.14</v>
      </c>
      <c r="AX7" s="39">
        <v>-54.42</v>
      </c>
      <c r="AY7" s="39">
        <v>-69.680000000000007</v>
      </c>
      <c r="AZ7" s="39" t="s">
        <v>112</v>
      </c>
      <c r="BA7" s="39">
        <v>290.19</v>
      </c>
      <c r="BB7" s="39">
        <v>63.22</v>
      </c>
      <c r="BC7" s="39">
        <v>49.07</v>
      </c>
      <c r="BD7" s="39">
        <v>46.78</v>
      </c>
      <c r="BE7" s="39">
        <v>54.12</v>
      </c>
      <c r="BF7" s="39" t="s">
        <v>112</v>
      </c>
      <c r="BG7" s="39">
        <v>1915.8</v>
      </c>
      <c r="BH7" s="39">
        <v>2184.1799999999998</v>
      </c>
      <c r="BI7" s="39">
        <v>2069.65</v>
      </c>
      <c r="BJ7" s="39">
        <v>1985.92</v>
      </c>
      <c r="BK7" s="39" t="s">
        <v>112</v>
      </c>
      <c r="BL7" s="39">
        <v>1569.13</v>
      </c>
      <c r="BM7" s="39">
        <v>1436</v>
      </c>
      <c r="BN7" s="39">
        <v>1434.89</v>
      </c>
      <c r="BO7" s="39">
        <v>1298.9100000000001</v>
      </c>
      <c r="BP7" s="39">
        <v>1348.09</v>
      </c>
      <c r="BQ7" s="39" t="s">
        <v>112</v>
      </c>
      <c r="BR7" s="39">
        <v>65.34</v>
      </c>
      <c r="BS7" s="39">
        <v>64.39</v>
      </c>
      <c r="BT7" s="39">
        <v>64.62</v>
      </c>
      <c r="BU7" s="39">
        <v>67.73</v>
      </c>
      <c r="BV7" s="39" t="s">
        <v>112</v>
      </c>
      <c r="BW7" s="39">
        <v>64.63</v>
      </c>
      <c r="BX7" s="39">
        <v>66.56</v>
      </c>
      <c r="BY7" s="39">
        <v>66.22</v>
      </c>
      <c r="BZ7" s="39">
        <v>69.87</v>
      </c>
      <c r="CA7" s="39">
        <v>69.8</v>
      </c>
      <c r="CB7" s="39" t="s">
        <v>112</v>
      </c>
      <c r="CC7" s="39">
        <v>178.5</v>
      </c>
      <c r="CD7" s="39">
        <v>180.63</v>
      </c>
      <c r="CE7" s="39">
        <v>179.59</v>
      </c>
      <c r="CF7" s="39">
        <v>171.47</v>
      </c>
      <c r="CG7" s="39" t="s">
        <v>112</v>
      </c>
      <c r="CH7" s="39">
        <v>245.75</v>
      </c>
      <c r="CI7" s="39">
        <v>244.29</v>
      </c>
      <c r="CJ7" s="39">
        <v>246.72</v>
      </c>
      <c r="CK7" s="39">
        <v>234.96</v>
      </c>
      <c r="CL7" s="39">
        <v>232.54</v>
      </c>
      <c r="CM7" s="39" t="s">
        <v>112</v>
      </c>
      <c r="CN7" s="39" t="s">
        <v>112</v>
      </c>
      <c r="CO7" s="39" t="s">
        <v>112</v>
      </c>
      <c r="CP7" s="39" t="s">
        <v>112</v>
      </c>
      <c r="CQ7" s="39" t="s">
        <v>112</v>
      </c>
      <c r="CR7" s="39" t="s">
        <v>112</v>
      </c>
      <c r="CS7" s="39">
        <v>43.65</v>
      </c>
      <c r="CT7" s="39">
        <v>43.58</v>
      </c>
      <c r="CU7" s="39">
        <v>41.35</v>
      </c>
      <c r="CV7" s="39">
        <v>42.9</v>
      </c>
      <c r="CW7" s="39">
        <v>42.17</v>
      </c>
      <c r="CX7" s="39" t="s">
        <v>112</v>
      </c>
      <c r="CY7" s="39">
        <v>87.23</v>
      </c>
      <c r="CZ7" s="39">
        <v>87.52</v>
      </c>
      <c r="DA7" s="39">
        <v>87.85</v>
      </c>
      <c r="DB7" s="39">
        <v>87.97</v>
      </c>
      <c r="DC7" s="39" t="s">
        <v>112</v>
      </c>
      <c r="DD7" s="39">
        <v>82.2</v>
      </c>
      <c r="DE7" s="39">
        <v>82.35</v>
      </c>
      <c r="DF7" s="39">
        <v>82.9</v>
      </c>
      <c r="DG7" s="39">
        <v>83.5</v>
      </c>
      <c r="DH7" s="39">
        <v>82.3</v>
      </c>
      <c r="DI7" s="39" t="s">
        <v>112</v>
      </c>
      <c r="DJ7" s="39">
        <v>2.56</v>
      </c>
      <c r="DK7" s="39">
        <v>5.13</v>
      </c>
      <c r="DL7" s="39">
        <v>7.61</v>
      </c>
      <c r="DM7" s="39">
        <v>10.050000000000001</v>
      </c>
      <c r="DN7" s="39" t="s">
        <v>112</v>
      </c>
      <c r="DO7" s="39">
        <v>13.6</v>
      </c>
      <c r="DP7" s="39">
        <v>22.34</v>
      </c>
      <c r="DQ7" s="39">
        <v>22.79</v>
      </c>
      <c r="DR7" s="39">
        <v>22.77</v>
      </c>
      <c r="DS7" s="39">
        <v>23.63</v>
      </c>
      <c r="DT7" s="39" t="s">
        <v>112</v>
      </c>
      <c r="DU7" s="39">
        <v>0</v>
      </c>
      <c r="DV7" s="39">
        <v>0</v>
      </c>
      <c r="DW7" s="39">
        <v>0</v>
      </c>
      <c r="DX7" s="39">
        <v>0</v>
      </c>
      <c r="DY7" s="39" t="s">
        <v>112</v>
      </c>
      <c r="DZ7" s="39">
        <v>0</v>
      </c>
      <c r="EA7" s="39">
        <v>0</v>
      </c>
      <c r="EB7" s="39">
        <v>0.04</v>
      </c>
      <c r="EC7" s="39">
        <v>0</v>
      </c>
      <c r="ED7" s="39">
        <v>0</v>
      </c>
      <c r="EE7" s="39" t="s">
        <v>112</v>
      </c>
      <c r="EF7" s="39">
        <v>0</v>
      </c>
      <c r="EG7" s="39">
        <v>0</v>
      </c>
      <c r="EH7" s="39">
        <v>0</v>
      </c>
      <c r="EI7" s="39">
        <v>0</v>
      </c>
      <c r="EJ7" s="39" t="s">
        <v>112</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2018-01-31T05:33:52Z</cp:lastPrinted>
  <dcterms:created xsi:type="dcterms:W3CDTF">2017-12-25T01:56:28Z</dcterms:created>
  <dcterms:modified xsi:type="dcterms:W3CDTF">2018-01-31T05:40:26Z</dcterms:modified>
  <cp:category/>
</cp:coreProperties>
</file>