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Z8" i="5"/>
  <c r="EY8" i="5"/>
  <c r="EX8" i="5"/>
  <c r="EN8" i="5"/>
  <c r="ED8" i="5"/>
  <c r="DT8" i="5"/>
  <c r="DJ8" i="5"/>
  <c r="CZ8" i="5"/>
  <c r="CY8" i="5"/>
  <c r="CO8" i="5"/>
  <c r="CE8" i="5"/>
  <c r="BT8" i="5"/>
  <c r="BI8" i="5"/>
  <c r="AX8" i="5"/>
  <c r="AX6" i="5"/>
  <c r="AW6" i="5"/>
  <c r="AV6" i="5"/>
  <c r="F19" i="4" s="1"/>
  <c r="AU6" i="5"/>
  <c r="AT6" i="5"/>
  <c r="AS6" i="5"/>
  <c r="AR6" i="5"/>
  <c r="H16" i="4" s="1"/>
  <c r="AQ6" i="5"/>
  <c r="AP6" i="5"/>
  <c r="AO6" i="5"/>
  <c r="AN6" i="5"/>
  <c r="J15" i="4" s="1"/>
  <c r="AM6" i="5"/>
  <c r="AL6" i="5"/>
  <c r="AK6" i="5"/>
  <c r="N14" i="4" s="1"/>
  <c r="AJ6" i="5"/>
  <c r="L14" i="4" s="1"/>
  <c r="AI6" i="5"/>
  <c r="AH6" i="5"/>
  <c r="AG6" i="5"/>
  <c r="AF6" i="5"/>
  <c r="N13" i="4" s="1"/>
  <c r="AE6" i="5"/>
  <c r="AD6" i="5"/>
  <c r="AC6" i="5"/>
  <c r="AB6" i="5"/>
  <c r="F13" i="4" s="1"/>
  <c r="AA6" i="5"/>
  <c r="Z6" i="5"/>
  <c r="Y6" i="5"/>
  <c r="X6" i="5"/>
  <c r="H12" i="4" s="1"/>
  <c r="W6" i="5"/>
  <c r="V6" i="5"/>
  <c r="U6" i="5"/>
  <c r="T6" i="5"/>
  <c r="N7" i="4" s="1"/>
  <c r="S6" i="5"/>
  <c r="R6" i="5"/>
  <c r="Q6" i="5"/>
  <c r="B7" i="4" s="1"/>
  <c r="P6" i="5"/>
  <c r="N5" i="4" s="1"/>
  <c r="O6" i="5"/>
  <c r="N6" i="5"/>
  <c r="M6" i="5"/>
  <c r="GN8" i="5" s="1"/>
  <c r="L6" i="5"/>
  <c r="N3" i="4" s="1"/>
  <c r="K6" i="5"/>
  <c r="J6" i="5"/>
  <c r="I6" i="5"/>
  <c r="H6" i="5"/>
  <c r="B1" i="4" s="1"/>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J14" i="4"/>
  <c r="H14" i="4"/>
  <c r="F14" i="4"/>
  <c r="L13" i="4"/>
  <c r="J13" i="4"/>
  <c r="H13" i="4"/>
  <c r="N12" i="4"/>
  <c r="L12" i="4"/>
  <c r="J12" i="4"/>
  <c r="F12" i="4"/>
  <c r="F9" i="4"/>
  <c r="J5" i="4"/>
  <c r="F5" i="4"/>
  <c r="B5" i="4"/>
  <c r="F3" i="4"/>
  <c r="B3" i="4"/>
  <c r="FT8" i="5" l="1"/>
  <c r="C10" i="5"/>
  <c r="ML10" i="5"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GP18" i="5"/>
  <c r="GR12" i="5"/>
  <c r="GN12" i="5"/>
  <c r="GO18" i="5"/>
  <c r="GQ12" i="5"/>
  <c r="GR18" i="5"/>
  <c r="GN18" i="5"/>
  <c r="GP12" i="5"/>
  <c r="GQ18" i="5"/>
  <c r="GO12" i="5"/>
  <c r="H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E10" i="5"/>
  <c r="KP18" i="5"/>
  <c r="KL18" i="5"/>
  <c r="KN12" i="5"/>
  <c r="KO18" i="5"/>
  <c r="KM12" i="5"/>
  <c r="KN18" i="5"/>
  <c r="KP12" i="5"/>
  <c r="KL12" i="5"/>
  <c r="KM18" i="5"/>
  <c r="KO12" i="5"/>
  <c r="B10" i="5"/>
  <c r="F10" i="5"/>
  <c r="BV10" i="5"/>
  <c r="FA10" i="5"/>
  <c r="ID10" i="5"/>
  <c r="LH10" i="5"/>
  <c r="MB10"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LI18" i="5"/>
  <c r="LK12" i="5"/>
  <c r="LG12" i="5"/>
  <c r="LH18" i="5"/>
  <c r="LJ12" i="5"/>
  <c r="LK18" i="5"/>
  <c r="LG18" i="5"/>
  <c r="LI12" i="5"/>
  <c r="LJ18" i="5"/>
  <c r="LH12" i="5"/>
  <c r="JS16" i="5"/>
  <c r="GO16" i="5"/>
  <c r="DL16" i="5"/>
  <c r="ML16" i="5"/>
  <c r="JI16" i="5"/>
  <c r="GE16" i="5"/>
  <c r="DB16" i="5"/>
  <c r="MB16" i="5"/>
  <c r="IY16" i="5"/>
  <c r="FU16" i="5"/>
  <c r="CQ16" i="5"/>
  <c r="LR16" i="5"/>
  <c r="IN16" i="5"/>
  <c r="FK16" i="5"/>
  <c r="CG16" i="5"/>
  <c r="DV10" i="5"/>
  <c r="GZ10" i="5"/>
  <c r="KC10" i="5"/>
  <c r="FB18" i="5"/>
  <c r="FD12" i="5"/>
  <c r="EZ12" i="5"/>
  <c r="FA18" i="5"/>
  <c r="FC12" i="5"/>
  <c r="FD18" i="5"/>
  <c r="EZ18" i="5"/>
  <c r="FB12" i="5"/>
  <c r="FC18" i="5"/>
  <c r="FA12" i="5"/>
  <c r="JT18" i="5"/>
  <c r="JV12" i="5"/>
  <c r="JR12" i="5"/>
  <c r="JS18" i="5"/>
  <c r="JU12" i="5"/>
  <c r="JV18" i="5"/>
  <c r="JR18" i="5"/>
  <c r="JT12" i="5"/>
  <c r="JU18" i="5"/>
  <c r="JS12" i="5"/>
  <c r="IN18" i="5"/>
  <c r="IP12" i="5"/>
  <c r="IQ18" i="5"/>
  <c r="IM18" i="5"/>
  <c r="IO12" i="5"/>
  <c r="IP18" i="5"/>
  <c r="IN12" i="5"/>
  <c r="IO18" i="5"/>
  <c r="IQ12" i="5"/>
  <c r="IM12" i="5"/>
  <c r="MN18" i="5"/>
  <c r="ML12" i="5"/>
  <c r="MM18" i="5"/>
  <c r="MO12" i="5"/>
  <c r="MK12" i="5"/>
  <c r="ML18" i="5"/>
  <c r="MN12" i="5"/>
  <c r="MO18" i="5"/>
  <c r="MK18" i="5"/>
  <c r="MM12" i="5"/>
  <c r="CQ10" i="5"/>
  <c r="FU10" i="5"/>
  <c r="IY10" i="5"/>
  <c r="JI10" i="5" l="1"/>
  <c r="DB10" i="5"/>
  <c r="HJ10" i="5"/>
  <c r="AZ10" i="5"/>
  <c r="FK10" i="5"/>
  <c r="DV16" i="5"/>
  <c r="KC16" i="5"/>
  <c r="EF16" i="5"/>
  <c r="KM16" i="5"/>
  <c r="EP16" i="5"/>
  <c r="KX16" i="5"/>
  <c r="FA16" i="5"/>
  <c r="LH16" i="5"/>
  <c r="JS10" i="5"/>
  <c r="DL10" i="5"/>
  <c r="HT10" i="5"/>
  <c r="BK10" i="5"/>
  <c r="KM10" i="5"/>
  <c r="EF10" i="5"/>
  <c r="IN10" i="5"/>
  <c r="CG10" i="5"/>
  <c r="GZ16" i="5"/>
  <c r="AZ16" i="5"/>
  <c r="HJ16" i="5"/>
  <c r="BK16" i="5"/>
  <c r="HT16" i="5"/>
  <c r="BV16" i="5"/>
  <c r="ID16" i="5"/>
  <c r="LR10" i="5"/>
  <c r="GO10" i="5"/>
  <c r="KX10" i="5"/>
  <c r="EP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K18" i="5"/>
  <c r="FM12" i="5"/>
  <c r="FN18" i="5"/>
  <c r="FJ18" i="5"/>
  <c r="FL12" i="5"/>
  <c r="FM18" i="5"/>
  <c r="FK12" i="5"/>
  <c r="FL18" i="5"/>
  <c r="FN12" i="5"/>
  <c r="FJ12" i="5"/>
</calcChain>
</file>

<file path=xl/sharedStrings.xml><?xml version="1.0" encoding="utf-8"?>
<sst xmlns="http://schemas.openxmlformats.org/spreadsheetml/2006/main" count="1003" uniqueCount="186">
  <si>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</si>
  <si>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</si>
  <si>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</si>
  <si>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</si>
  <si>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</si>
  <si>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</si>
  <si>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</si>
  <si>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</si>
  <si>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を、各種環境施策に充てるための環境基金に積み立てた。今後も事業運営に必要な財源を確保しつつ、環境基金への積み立て、環境基金の取り崩しを通じて環境施策の展開に努める方針としている。
基金への積立
　名称：環境基金　35,115千円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</si>
  <si>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</si>
  <si>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</si>
  <si>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</si>
  <si>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</si>
  <si>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</si>
  <si>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</si>
  <si>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</si>
  <si>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</si>
  <si>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</si>
  <si>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</si>
  <si>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</si>
  <si>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</si>
  <si>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</si>
  <si>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</si>
  <si>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</si>
  <si>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</si>
  <si>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</si>
  <si>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</si>
  <si>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</si>
  <si>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</si>
  <si>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</si>
  <si>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</si>
  <si>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</si>
  <si>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</si>
  <si>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</si>
  <si>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</si>
  <si>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</si>
  <si>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</si>
  <si>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</si>
  <si>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</si>
  <si>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</si>
  <si>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</si>
  <si>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</si>
  <si>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</si>
  <si>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</si>
  <si>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</si>
  <si>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</si>
  <si>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</si>
  <si>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</si>
  <si>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</si>
  <si>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</si>
  <si>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</si>
  <si>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</si>
  <si>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</si>
  <si>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</si>
  <si>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</si>
  <si>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</si>
  <si>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</si>
  <si>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</si>
  <si>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</si>
  <si>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</si>
  <si>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</si>
  <si>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</si>
  <si>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</si>
  <si>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</si>
  <si>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</si>
  <si>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</si>
  <si>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</si>
  <si>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</si>
  <si>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</si>
  <si>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</si>
  <si>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</si>
  <si>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</si>
  <si>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</si>
  <si>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</si>
  <si>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</si>
  <si>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</si>
  <si>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</si>
  <si>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</si>
  <si>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</si>
  <si>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</si>
  <si>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</si>
  <si>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</si>
  <si>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</si>
  <si>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</si>
  <si>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</si>
  <si>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</si>
  <si>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</si>
  <si>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</si>
  <si>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</si>
  <si>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</si>
  <si>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</si>
  <si>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</si>
  <si>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</si>
  <si>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</si>
  <si>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</si>
  <si>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</si>
  <si>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</si>
  <si>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</si>
  <si>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</si>
  <si>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</si>
  <si>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</si>
  <si>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</si>
  <si>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</si>
  <si>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</si>
  <si>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</si>
  <si>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</si>
  <si>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</si>
  <si>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</si>
  <si>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</si>
  <si>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</si>
  <si>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</si>
  <si>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</si>
  <si>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</si>
  <si>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</si>
  <si>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</si>
  <si>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</si>
  <si>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</si>
  <si>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282138</t>
  </si>
  <si>
    <t>47</t>
  </si>
  <si>
    <t>04</t>
  </si>
  <si>
    <t>0</t>
  </si>
  <si>
    <t>000</t>
  </si>
  <si>
    <t>兵庫県　西脇市</t>
  </si>
  <si>
    <t>法非適用</t>
  </si>
  <si>
    <t>電気事業</t>
  </si>
  <si>
    <t/>
  </si>
  <si>
    <t>該当数値なし</t>
  </si>
  <si>
    <t>-</t>
  </si>
  <si>
    <t>平成47年10月4日　西脇市太陽光発電所</t>
  </si>
  <si>
    <t>平成47年10月４日　西脇市太陽光発電所</t>
  </si>
  <si>
    <t>無</t>
  </si>
  <si>
    <t>株式会社Ｆ-Ｐｏｗｅｒ</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</si>
  <si>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</si>
  <si>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</si>
  <si>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</si>
  <si>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</si>
  <si>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</si>
  <si>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</si>
  <si>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</si>
  <si>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</si>
  <si>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</si>
  <si>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</si>
  <si>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</si>
  <si>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</si>
  <si>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</si>
  <si>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</si>
  <si>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</si>
  <si>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</si>
  <si>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</si>
  <si>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</si>
  <si>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</si>
  <si>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</si>
  <si>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</si>
  <si>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</si>
  <si>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</si>
  <si>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</si>
  <si>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</si>
  <si>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</si>
  <si>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</si>
  <si>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</si>
  <si>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</si>
  <si>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</si>
  <si>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</si>
  <si>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</si>
  <si>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</si>
  <si>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</si>
  <si>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</si>
  <si>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</si>
  <si>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</si>
  <si>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</si>
  <si>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</si>
  <si>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</si>
  <si>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</si>
  <si>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</si>
  <si>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</si>
  <si>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</si>
  <si>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</si>
  <si>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</si>
  <si>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</si>
  <si>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</si>
  <si>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</si>
  <si>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</si>
  <si>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
　当該年度については、初めての通年での稼働となったため、昨年度を大きく上回っている。
【修繕費比率】
　当該年度は、修繕すべき事項がないため、0％となっている。
【企業債残高対料金収入比率】
　当該年度は、企業債を利用していないため、0％となっている。
【FIT収入割合】
　発電全量を再生可能エネルギー固定価格買取制度により売電しているため、100％となっている。
　しかしながら、全収入がFITで占められているため、FIT適用期間終了(平成47年)後は、収入が大きく変動するリスクを抱えている。</t>
    <rPh sb="2" eb="4">
      <t>セツビ</t>
    </rPh>
    <rPh sb="4" eb="7">
      <t>リヨウリツ</t>
    </rPh>
    <rPh sb="10" eb="12">
      <t>トウガイ</t>
    </rPh>
    <rPh sb="12" eb="14">
      <t>ネンド</t>
    </rPh>
    <rPh sb="20" eb="21">
      <t>ハジ</t>
    </rPh>
    <rPh sb="24" eb="26">
      <t>ツウネン</t>
    </rPh>
    <rPh sb="28" eb="30">
      <t>カドウ</t>
    </rPh>
    <rPh sb="37" eb="40">
      <t>サクネンド</t>
    </rPh>
    <rPh sb="41" eb="42">
      <t>オオ</t>
    </rPh>
    <rPh sb="44" eb="46">
      <t>ウワマワ</t>
    </rPh>
    <rPh sb="54" eb="57">
      <t>シュウゼンヒ</t>
    </rPh>
    <rPh sb="57" eb="59">
      <t>ヒリツ</t>
    </rPh>
    <rPh sb="68" eb="70">
      <t>シュウゼン</t>
    </rPh>
    <rPh sb="93" eb="95">
      <t>キギョウ</t>
    </rPh>
    <rPh sb="95" eb="96">
      <t>サイ</t>
    </rPh>
    <rPh sb="96" eb="98">
      <t>ザンダカ</t>
    </rPh>
    <rPh sb="98" eb="99">
      <t>タイ</t>
    </rPh>
    <rPh sb="99" eb="101">
      <t>リョウキン</t>
    </rPh>
    <rPh sb="101" eb="103">
      <t>シュウニュウ</t>
    </rPh>
    <rPh sb="103" eb="105">
      <t>ヒリツ</t>
    </rPh>
    <rPh sb="114" eb="116">
      <t>キギョウ</t>
    </rPh>
    <rPh sb="116" eb="117">
      <t>サイ</t>
    </rPh>
    <rPh sb="118" eb="120">
      <t>リヨウ</t>
    </rPh>
    <rPh sb="143" eb="145">
      <t>シュウニュウ</t>
    </rPh>
    <rPh sb="145" eb="147">
      <t>ワリアイ</t>
    </rPh>
    <rPh sb="150" eb="152">
      <t>ハツデン</t>
    </rPh>
    <rPh sb="152" eb="154">
      <t>ゼンリョウ</t>
    </rPh>
    <rPh sb="155" eb="157">
      <t>サイセイ</t>
    </rPh>
    <rPh sb="157" eb="159">
      <t>カノウ</t>
    </rPh>
    <rPh sb="164" eb="166">
      <t>コテイ</t>
    </rPh>
    <rPh sb="166" eb="168">
      <t>カカク</t>
    </rPh>
    <rPh sb="168" eb="170">
      <t>カイトリ</t>
    </rPh>
    <rPh sb="170" eb="172">
      <t>セイド</t>
    </rPh>
    <rPh sb="175" eb="177">
      <t>バイデン</t>
    </rPh>
    <rPh sb="204" eb="205">
      <t>ゼン</t>
    </rPh>
    <rPh sb="205" eb="207">
      <t>シュウニュウ</t>
    </rPh>
    <rPh sb="212" eb="213">
      <t>シ</t>
    </rPh>
    <rPh sb="225" eb="227">
      <t>テキヨウ</t>
    </rPh>
    <rPh sb="227" eb="229">
      <t>キカン</t>
    </rPh>
    <rPh sb="229" eb="231">
      <t>シュウリョウ</t>
    </rPh>
    <rPh sb="232" eb="234">
      <t>ヘイセイ</t>
    </rPh>
    <rPh sb="236" eb="237">
      <t>ネン</t>
    </rPh>
    <rPh sb="238" eb="239">
      <t>ゴ</t>
    </rPh>
    <rPh sb="241" eb="243">
      <t>シュウニュウ</t>
    </rPh>
    <rPh sb="244" eb="245">
      <t>オオ</t>
    </rPh>
    <rPh sb="247" eb="249">
      <t>ヘンドウ</t>
    </rPh>
    <rPh sb="255" eb="256">
      <t>カカ</t>
    </rPh>
    <phoneticPr fontId="3"/>
  </si>
  <si>
    <t>非設置</t>
    <rPh sb="0" eb="1">
      <t>ヒ</t>
    </rPh>
    <rPh sb="1" eb="3">
      <t>セッチ</t>
    </rPh>
    <phoneticPr fontId="3"/>
  </si>
  <si>
    <t xml:space="preserve">
　本事業は平成27年度から開始し、平成28年度の実績も営業収支比率が約2,000％と、良好な経営結果を反映している。
　また、利益剰余金を西脇市環境基金に積み立てることにより、様々な環境施策に活用している。
　さらに、今後は修繕や設備投資などの費用が発生する可能性があるため、適切なメンテナンスを行うことにより、経営のリスクへ備えている。
　将来的には、施設の稼働状況や施設の老朽化の状況に応じて、固定価格買取制度による調達期間終了時期を踏まえて、事業廃止、民営化・民間譲渡を検討する。
　また、調達期間終了時期を見据え、早い時期から検討を行う。
　今後、策定を予定する経営戦略の中で、具体的な検討を進める。</t>
    <rPh sb="6" eb="8">
      <t>ヘイセイ</t>
    </rPh>
    <rPh sb="10" eb="12">
      <t>ネンド</t>
    </rPh>
    <rPh sb="18" eb="20">
      <t>ヘイセイ</t>
    </rPh>
    <rPh sb="22" eb="24">
      <t>ネンド</t>
    </rPh>
    <rPh sb="28" eb="30">
      <t>エイギョウ</t>
    </rPh>
    <rPh sb="30" eb="32">
      <t>シュウシ</t>
    </rPh>
    <rPh sb="35" eb="36">
      <t>ヤク</t>
    </rPh>
    <rPh sb="70" eb="73">
      <t>ニシワキシ</t>
    </rPh>
    <rPh sb="73" eb="75">
      <t>カンキョウ</t>
    </rPh>
    <rPh sb="75" eb="77">
      <t>キキン</t>
    </rPh>
    <rPh sb="89" eb="91">
      <t>サマザマ</t>
    </rPh>
    <rPh sb="92" eb="94">
      <t>カンキョウ</t>
    </rPh>
    <rPh sb="94" eb="96">
      <t>シサク</t>
    </rPh>
    <rPh sb="97" eb="99">
      <t>カツヨウ</t>
    </rPh>
    <rPh sb="139" eb="141">
      <t>テキセツ</t>
    </rPh>
    <rPh sb="178" eb="180">
      <t>シセツ</t>
    </rPh>
    <rPh sb="181" eb="183">
      <t>カドウ</t>
    </rPh>
    <rPh sb="183" eb="185">
      <t>ジョウキョウ</t>
    </rPh>
    <rPh sb="186" eb="188">
      <t>シセツ</t>
    </rPh>
    <rPh sb="189" eb="192">
      <t>ロウキュウカ</t>
    </rPh>
    <rPh sb="193" eb="195">
      <t>ジョウキョウ</t>
    </rPh>
    <rPh sb="196" eb="197">
      <t>オウ</t>
    </rPh>
    <rPh sb="200" eb="202">
      <t>コテイ</t>
    </rPh>
    <rPh sb="202" eb="204">
      <t>カカク</t>
    </rPh>
    <rPh sb="204" eb="206">
      <t>カイトリ</t>
    </rPh>
    <rPh sb="206" eb="208">
      <t>セイド</t>
    </rPh>
    <rPh sb="211" eb="213">
      <t>チョウタツ</t>
    </rPh>
    <rPh sb="213" eb="215">
      <t>キカン</t>
    </rPh>
    <rPh sb="215" eb="217">
      <t>シュウリョウ</t>
    </rPh>
    <rPh sb="217" eb="219">
      <t>ジキ</t>
    </rPh>
    <rPh sb="220" eb="221">
      <t>フ</t>
    </rPh>
    <rPh sb="225" eb="227">
      <t>ジギョウ</t>
    </rPh>
    <rPh sb="227" eb="229">
      <t>ハイシ</t>
    </rPh>
    <rPh sb="230" eb="233">
      <t>ミンエイカ</t>
    </rPh>
    <rPh sb="234" eb="236">
      <t>ミンカン</t>
    </rPh>
    <rPh sb="236" eb="238">
      <t>ジョウト</t>
    </rPh>
    <rPh sb="239" eb="241">
      <t>ケントウ</t>
    </rPh>
    <rPh sb="249" eb="251">
      <t>チョウタツ</t>
    </rPh>
    <rPh sb="251" eb="253">
      <t>キカン</t>
    </rPh>
    <rPh sb="253" eb="255">
      <t>シュウリョウ</t>
    </rPh>
    <rPh sb="255" eb="257">
      <t>ジキ</t>
    </rPh>
    <rPh sb="258" eb="260">
      <t>ミス</t>
    </rPh>
    <rPh sb="262" eb="263">
      <t>ハヤ</t>
    </rPh>
    <rPh sb="264" eb="266">
      <t>ジキ</t>
    </rPh>
    <rPh sb="268" eb="270">
      <t>ケントウ</t>
    </rPh>
    <rPh sb="271" eb="272">
      <t>オコナ</t>
    </rPh>
    <rPh sb="276" eb="278">
      <t>コンゴ</t>
    </rPh>
    <rPh sb="279" eb="281">
      <t>サクテイ</t>
    </rPh>
    <rPh sb="282" eb="284">
      <t>ヨテイ</t>
    </rPh>
    <rPh sb="286" eb="288">
      <t>ケイエイ</t>
    </rPh>
    <rPh sb="288" eb="290">
      <t>センリャク</t>
    </rPh>
    <rPh sb="291" eb="292">
      <t>ナカ</t>
    </rPh>
    <rPh sb="294" eb="297">
      <t>グタイテキ</t>
    </rPh>
    <rPh sb="298" eb="300">
      <t>ケントウ</t>
    </rPh>
    <rPh sb="301" eb="302">
      <t>スス</t>
    </rPh>
    <phoneticPr fontId="3"/>
  </si>
  <si>
    <t xml:space="preserve">
【収益的収支比率】
　当事業の指標は100％を超えており、良好な経営状態といえる。
　なお、計算上、一般会計への繰出し分（電気事業により生じた利益を各種環境施策に充てるための環境基金に積み立て）を反映させている。
【営業収支比率】
　当事業の指標は100％を超えており、良好な経営状態といえる。
　なお、計算上、一般会計への繰出し分（電気事業により生じた利益を各種環境施策に充てるための環境基金に積み立て）は反映していない。
【供給原価】
　機械警備委託や防犯カメラの設置により、供給原価は増加した。
【EBITDA(減価償却前営業利益)】
　収益性が確保されていますが、事業開始後年数が浅く、経年評価ができるほどの実績が無いため、今後の動向に注視していく必要がある。</t>
    <rPh sb="5" eb="7">
      <t>シュウシ</t>
    </rPh>
    <rPh sb="7" eb="9">
      <t>ヒリツ</t>
    </rPh>
    <rPh sb="12" eb="13">
      <t>トウ</t>
    </rPh>
    <rPh sb="13" eb="15">
      <t>ジギョウ</t>
    </rPh>
    <rPh sb="16" eb="18">
      <t>シヒョウ</t>
    </rPh>
    <rPh sb="24" eb="25">
      <t>コ</t>
    </rPh>
    <rPh sb="30" eb="32">
      <t>リョウコウ</t>
    </rPh>
    <rPh sb="33" eb="35">
      <t>ケイエイ</t>
    </rPh>
    <rPh sb="35" eb="37">
      <t>ジョウタイ</t>
    </rPh>
    <rPh sb="47" eb="50">
      <t>ケイサンジョウ</t>
    </rPh>
    <rPh sb="51" eb="53">
      <t>イッパン</t>
    </rPh>
    <rPh sb="53" eb="55">
      <t>カイケイ</t>
    </rPh>
    <rPh sb="57" eb="59">
      <t>クリダ</t>
    </rPh>
    <rPh sb="60" eb="61">
      <t>ブン</t>
    </rPh>
    <rPh sb="99" eb="101">
      <t>ハンエイ</t>
    </rPh>
    <rPh sb="110" eb="112">
      <t>エイギョウ</t>
    </rPh>
    <rPh sb="112" eb="114">
      <t>シュウシ</t>
    </rPh>
    <rPh sb="114" eb="116">
      <t>ヒリツ</t>
    </rPh>
    <rPh sb="224" eb="226">
      <t>キカイ</t>
    </rPh>
    <rPh sb="226" eb="228">
      <t>ケイビ</t>
    </rPh>
    <rPh sb="228" eb="230">
      <t>イタク</t>
    </rPh>
    <rPh sb="231" eb="233">
      <t>ボウハン</t>
    </rPh>
    <rPh sb="237" eb="239">
      <t>セッチ</t>
    </rPh>
    <rPh sb="263" eb="265">
      <t>ゲンカ</t>
    </rPh>
    <rPh sb="265" eb="267">
      <t>ショウキャク</t>
    </rPh>
    <rPh sb="267" eb="268">
      <t>マエ</t>
    </rPh>
    <rPh sb="268" eb="270">
      <t>エイギョウ</t>
    </rPh>
    <rPh sb="270" eb="272">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</si>
</sst>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138.1</c:v>
                </c:pt>
                <c:pt idx="4">
                  <c:v>105.3</c:v>
                </c:pt>
              </c:numCache>
            </c:numRef>
          </c:val>
          <c:extLst xmlns:c16r2="http://schemas.microsoft.com/office/drawing/2015/06/chart">
            <c:ext xmlns:c16="http://schemas.microsoft.com/office/drawing/2014/chart" uri="{C3380CC4-5D6E-409C-BE32-E72D297353CC}">
              <c16:uniqueId val="{00000000-3995-4D50-9307-8448D0F42107}"/>
            </c:ext>
          </c:extLst>
        </c:ser>
        <c:dLbls>
          <c:showLegendKey val="0"/>
          <c:showVal val="0"/>
          <c:showCatName val="0"/>
          <c:showSerName val="0"/>
          <c:showPercent val="0"/>
          <c:showBubbleSize val="0"/>
        </c:dLbls>
        <c:gapWidth val="180"/>
        <c:overlap val="-90"/>
        <c:axId val="105068416"/>
        <c:axId val="10506995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118.8</c:v>
                </c:pt>
                <c:pt idx="4">
                  <c:v>88.8</c:v>
                </c:pt>
              </c:numCache>
            </c:numRef>
          </c:val>
          <c:smooth val="0"/>
          <c:extLst xmlns:c16r2="http://schemas.microsoft.com/office/drawing/2015/06/chart">
            <c:ext xmlns:c16="http://schemas.microsoft.com/office/drawing/2014/chart" uri="{C3380CC4-5D6E-409C-BE32-E72D297353CC}">
              <c16:uniqueId val="{00000001-3995-4D50-9307-8448D0F4210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3995-4D50-9307-8448D0F42107}"/>
            </c:ext>
          </c:extLst>
        </c:ser>
        <c:dLbls>
          <c:showLegendKey val="0"/>
          <c:showVal val="0"/>
          <c:showCatName val="0"/>
          <c:showSerName val="0"/>
          <c:showPercent val="0"/>
          <c:showBubbleSize val="0"/>
        </c:dLbls>
        <c:marker val="1"/>
        <c:smooth val="0"/>
        <c:axId val="105068416"/>
        <c:axId val="105069952"/>
      </c:lineChart>
      <c:catAx>
        <c:axId val="105068416"/>
        <c:scaling>
          <c:orientation val="minMax"/>
        </c:scaling>
        <c:delete val="0"/>
        <c:axPos val="b"/>
        <c:numFmt formatCode="ge" sourceLinked="1"/>
        <c:majorTickMark val="none"/>
        <c:minorTickMark val="none"/>
        <c:tickLblPos val="none"/>
        <c:crossAx val="105069952"/>
        <c:crosses val="autoZero"/>
        <c:auto val="0"/>
        <c:lblAlgn val="ctr"/>
        <c:lblOffset val="100"/>
        <c:noMultiLvlLbl val="1"/>
      </c:catAx>
      <c:valAx>
        <c:axId val="10506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0684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2019.1</c:v>
                </c:pt>
                <c:pt idx="4">
                  <c:v>1925.1</c:v>
                </c:pt>
              </c:numCache>
            </c:numRef>
          </c:val>
          <c:extLst xmlns:c16r2="http://schemas.microsoft.com/office/drawing/2015/06/chart">
            <c:ext xmlns:c16="http://schemas.microsoft.com/office/drawing/2014/chart" uri="{C3380CC4-5D6E-409C-BE32-E72D297353CC}">
              <c16:uniqueId val="{00000000-134C-40B3-B289-0EAF989850BD}"/>
            </c:ext>
          </c:extLst>
        </c:ser>
        <c:dLbls>
          <c:showLegendKey val="0"/>
          <c:showVal val="0"/>
          <c:showCatName val="0"/>
          <c:showSerName val="0"/>
          <c:showPercent val="0"/>
          <c:showBubbleSize val="0"/>
        </c:dLbls>
        <c:gapWidth val="180"/>
        <c:overlap val="-90"/>
        <c:axId val="105114624"/>
        <c:axId val="11468876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255.4</c:v>
                </c:pt>
                <c:pt idx="4">
                  <c:v>269.8</c:v>
                </c:pt>
              </c:numCache>
            </c:numRef>
          </c:val>
          <c:smooth val="0"/>
          <c:extLst xmlns:c16r2="http://schemas.microsoft.com/office/drawing/2015/06/chart">
            <c:ext xmlns:c16="http://schemas.microsoft.com/office/drawing/2014/chart" uri="{C3380CC4-5D6E-409C-BE32-E72D297353CC}">
              <c16:uniqueId val="{00000001-134C-40B3-B289-0EAF989850B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3-134C-40B3-B289-0EAF989850BD}"/>
            </c:ext>
          </c:extLst>
        </c:ser>
        <c:dLbls>
          <c:showLegendKey val="0"/>
          <c:showVal val="0"/>
          <c:showCatName val="0"/>
          <c:showSerName val="0"/>
          <c:showPercent val="0"/>
          <c:showBubbleSize val="0"/>
        </c:dLbls>
        <c:marker val="1"/>
        <c:smooth val="0"/>
        <c:axId val="105114624"/>
        <c:axId val="114688768"/>
      </c:lineChart>
      <c:catAx>
        <c:axId val="105114624"/>
        <c:scaling>
          <c:orientation val="minMax"/>
        </c:scaling>
        <c:delete val="0"/>
        <c:axPos val="b"/>
        <c:numFmt formatCode="ge" sourceLinked="1"/>
        <c:majorTickMark val="none"/>
        <c:minorTickMark val="none"/>
        <c:tickLblPos val="none"/>
        <c:crossAx val="114688768"/>
        <c:crosses val="autoZero"/>
        <c:auto val="0"/>
        <c:lblAlgn val="ctr"/>
        <c:lblOffset val="100"/>
        <c:noMultiLvlLbl val="1"/>
      </c:catAx>
      <c:valAx>
        <c:axId val="11468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114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10-4489-8CE0-336E86218E01}"/>
            </c:ext>
          </c:extLst>
        </c:ser>
        <c:dLbls>
          <c:showLegendKey val="0"/>
          <c:showVal val="0"/>
          <c:showCatName val="0"/>
          <c:showSerName val="0"/>
          <c:showPercent val="0"/>
          <c:showBubbleSize val="0"/>
        </c:dLbls>
        <c:gapWidth val="180"/>
        <c:overlap val="-90"/>
        <c:axId val="114749824"/>
        <c:axId val="11475136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10-4489-8CE0-336E86218E0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3-E610-4489-8CE0-336E86218E01}"/>
            </c:ext>
          </c:extLst>
        </c:ser>
        <c:dLbls>
          <c:showLegendKey val="0"/>
          <c:showVal val="0"/>
          <c:showCatName val="0"/>
          <c:showSerName val="0"/>
          <c:showPercent val="0"/>
          <c:showBubbleSize val="0"/>
        </c:dLbls>
        <c:marker val="1"/>
        <c:smooth val="0"/>
        <c:axId val="114749824"/>
        <c:axId val="114751360"/>
      </c:lineChart>
      <c:catAx>
        <c:axId val="114749824"/>
        <c:scaling>
          <c:orientation val="minMax"/>
        </c:scaling>
        <c:delete val="0"/>
        <c:axPos val="b"/>
        <c:numFmt formatCode="ge" sourceLinked="1"/>
        <c:majorTickMark val="none"/>
        <c:minorTickMark val="none"/>
        <c:tickLblPos val="none"/>
        <c:crossAx val="114751360"/>
        <c:crosses val="autoZero"/>
        <c:auto val="0"/>
        <c:lblAlgn val="ctr"/>
        <c:lblOffset val="100"/>
        <c:noMultiLvlLbl val="1"/>
      </c:catAx>
      <c:valAx>
        <c:axId val="11475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74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29070</c:v>
                </c:pt>
                <c:pt idx="4">
                  <c:v>38453.199999999997</c:v>
                </c:pt>
              </c:numCache>
            </c:numRef>
          </c:val>
          <c:extLst xmlns:c16r2="http://schemas.microsoft.com/office/drawing/2015/06/chart">
            <c:ext xmlns:c16="http://schemas.microsoft.com/office/drawing/2014/chart" uri="{C3380CC4-5D6E-409C-BE32-E72D297353CC}">
              <c16:uniqueId val="{00000000-6006-4F51-BB7A-0B34EE69FD42}"/>
            </c:ext>
          </c:extLst>
        </c:ser>
        <c:dLbls>
          <c:showLegendKey val="0"/>
          <c:showVal val="0"/>
          <c:showCatName val="0"/>
          <c:showSerName val="0"/>
          <c:showPercent val="0"/>
          <c:showBubbleSize val="0"/>
        </c:dLbls>
        <c:gapWidth val="180"/>
        <c:overlap val="-90"/>
        <c:axId val="114768896"/>
        <c:axId val="114795648"/>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18815.8</c:v>
                </c:pt>
                <c:pt idx="4">
                  <c:v>22847.9</c:v>
                </c:pt>
              </c:numCache>
            </c:numRef>
          </c:val>
          <c:smooth val="0"/>
          <c:extLst xmlns:c16r2="http://schemas.microsoft.com/office/drawing/2015/06/chart">
            <c:ext xmlns:c16="http://schemas.microsoft.com/office/drawing/2014/chart" uri="{C3380CC4-5D6E-409C-BE32-E72D297353CC}">
              <c16:uniqueId val="{00000001-6006-4F51-BB7A-0B34EE69FD42}"/>
            </c:ext>
          </c:extLst>
        </c:ser>
        <c:dLbls>
          <c:showLegendKey val="0"/>
          <c:showVal val="0"/>
          <c:showCatName val="0"/>
          <c:showSerName val="0"/>
          <c:showPercent val="0"/>
          <c:showBubbleSize val="0"/>
        </c:dLbls>
        <c:marker val="1"/>
        <c:smooth val="0"/>
        <c:axId val="114768896"/>
        <c:axId val="114795648"/>
      </c:lineChart>
      <c:catAx>
        <c:axId val="114768896"/>
        <c:scaling>
          <c:orientation val="minMax"/>
        </c:scaling>
        <c:delete val="0"/>
        <c:axPos val="b"/>
        <c:numFmt formatCode="ge" sourceLinked="1"/>
        <c:majorTickMark val="none"/>
        <c:minorTickMark val="none"/>
        <c:tickLblPos val="none"/>
        <c:crossAx val="114795648"/>
        <c:crosses val="autoZero"/>
        <c:auto val="0"/>
        <c:lblAlgn val="ctr"/>
        <c:lblOffset val="100"/>
        <c:noMultiLvlLbl val="1"/>
      </c:catAx>
      <c:valAx>
        <c:axId val="11479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76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7757</c:v>
                </c:pt>
                <c:pt idx="4">
                  <c:v>3293</c:v>
                </c:pt>
              </c:numCache>
            </c:numRef>
          </c:val>
          <c:extLst xmlns:c16r2="http://schemas.microsoft.com/office/drawing/2015/06/chart">
            <c:ext xmlns:c16="http://schemas.microsoft.com/office/drawing/2014/chart" uri="{C3380CC4-5D6E-409C-BE32-E72D297353CC}">
              <c16:uniqueId val="{00000000-FA94-48E4-A218-A1DE7FE9F098}"/>
            </c:ext>
          </c:extLst>
        </c:ser>
        <c:dLbls>
          <c:showLegendKey val="0"/>
          <c:showVal val="0"/>
          <c:showCatName val="0"/>
          <c:showSerName val="0"/>
          <c:showPercent val="0"/>
          <c:showBubbleSize val="0"/>
        </c:dLbls>
        <c:gapWidth val="180"/>
        <c:overlap val="-90"/>
        <c:axId val="114442240"/>
        <c:axId val="11444416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37685</c:v>
                </c:pt>
                <c:pt idx="4">
                  <c:v>2390</c:v>
                </c:pt>
              </c:numCache>
            </c:numRef>
          </c:val>
          <c:smooth val="0"/>
          <c:extLst xmlns:c16r2="http://schemas.microsoft.com/office/drawing/2015/06/chart">
            <c:ext xmlns:c16="http://schemas.microsoft.com/office/drawing/2014/chart" uri="{C3380CC4-5D6E-409C-BE32-E72D297353CC}">
              <c16:uniqueId val="{00000001-FA94-48E4-A218-A1DE7FE9F098}"/>
            </c:ext>
          </c:extLst>
        </c:ser>
        <c:dLbls>
          <c:showLegendKey val="0"/>
          <c:showVal val="0"/>
          <c:showCatName val="0"/>
          <c:showSerName val="0"/>
          <c:showPercent val="0"/>
          <c:showBubbleSize val="0"/>
        </c:dLbls>
        <c:marker val="1"/>
        <c:smooth val="0"/>
        <c:axId val="114442240"/>
        <c:axId val="114444160"/>
      </c:lineChart>
      <c:catAx>
        <c:axId val="114442240"/>
        <c:scaling>
          <c:orientation val="minMax"/>
        </c:scaling>
        <c:delete val="0"/>
        <c:axPos val="b"/>
        <c:numFmt formatCode="ge" sourceLinked="1"/>
        <c:majorTickMark val="none"/>
        <c:minorTickMark val="none"/>
        <c:tickLblPos val="none"/>
        <c:crossAx val="114444160"/>
        <c:crosses val="autoZero"/>
        <c:auto val="0"/>
        <c:lblAlgn val="ctr"/>
        <c:lblOffset val="100"/>
        <c:noMultiLvlLbl val="1"/>
      </c:catAx>
      <c:valAx>
        <c:axId val="1144441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44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5.7</c:v>
                </c:pt>
                <c:pt idx="4">
                  <c:v>13.1</c:v>
                </c:pt>
              </c:numCache>
            </c:numRef>
          </c:val>
          <c:extLst xmlns:c16r2="http://schemas.microsoft.com/office/drawing/2015/06/chart">
            <c:ext xmlns:c16="http://schemas.microsoft.com/office/drawing/2014/chart" uri="{C3380CC4-5D6E-409C-BE32-E72D297353CC}">
              <c16:uniqueId val="{00000000-0A1C-4882-9D7D-A58BA4A9DAFA}"/>
            </c:ext>
          </c:extLst>
        </c:ser>
        <c:dLbls>
          <c:showLegendKey val="0"/>
          <c:showVal val="0"/>
          <c:showCatName val="0"/>
          <c:showSerName val="0"/>
          <c:showPercent val="0"/>
          <c:showBubbleSize val="0"/>
        </c:dLbls>
        <c:gapWidth val="180"/>
        <c:overlap val="-90"/>
        <c:axId val="114576384"/>
        <c:axId val="1145785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33.9</c:v>
                </c:pt>
                <c:pt idx="4">
                  <c:v>37.9</c:v>
                </c:pt>
              </c:numCache>
            </c:numRef>
          </c:val>
          <c:smooth val="0"/>
          <c:extLst xmlns:c16r2="http://schemas.microsoft.com/office/drawing/2015/06/chart">
            <c:ext xmlns:c16="http://schemas.microsoft.com/office/drawing/2014/chart" uri="{C3380CC4-5D6E-409C-BE32-E72D297353CC}">
              <c16:uniqueId val="{00000001-0A1C-4882-9D7D-A58BA4A9DAFA}"/>
            </c:ext>
          </c:extLst>
        </c:ser>
        <c:dLbls>
          <c:showLegendKey val="0"/>
          <c:showVal val="0"/>
          <c:showCatName val="0"/>
          <c:showSerName val="0"/>
          <c:showPercent val="0"/>
          <c:showBubbleSize val="0"/>
        </c:dLbls>
        <c:marker val="1"/>
        <c:smooth val="0"/>
        <c:axId val="114576384"/>
        <c:axId val="114578560"/>
      </c:lineChart>
      <c:catAx>
        <c:axId val="114576384"/>
        <c:scaling>
          <c:orientation val="minMax"/>
        </c:scaling>
        <c:delete val="0"/>
        <c:axPos val="b"/>
        <c:numFmt formatCode="ge" sourceLinked="1"/>
        <c:majorTickMark val="none"/>
        <c:minorTickMark val="none"/>
        <c:tickLblPos val="none"/>
        <c:crossAx val="114578560"/>
        <c:crosses val="autoZero"/>
        <c:auto val="0"/>
        <c:lblAlgn val="ctr"/>
        <c:lblOffset val="100"/>
        <c:noMultiLvlLbl val="1"/>
      </c:catAx>
      <c:valAx>
        <c:axId val="11457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57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7259-43CB-802B-10B60826EC9F}"/>
            </c:ext>
          </c:extLst>
        </c:ser>
        <c:dLbls>
          <c:showLegendKey val="0"/>
          <c:showVal val="0"/>
          <c:showCatName val="0"/>
          <c:showSerName val="0"/>
          <c:showPercent val="0"/>
          <c:showBubbleSize val="0"/>
        </c:dLbls>
        <c:gapWidth val="180"/>
        <c:overlap val="-90"/>
        <c:axId val="114613248"/>
        <c:axId val="11449216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16.3</c:v>
                </c:pt>
                <c:pt idx="4">
                  <c:v>14.2</c:v>
                </c:pt>
              </c:numCache>
            </c:numRef>
          </c:val>
          <c:smooth val="0"/>
          <c:extLst xmlns:c16r2="http://schemas.microsoft.com/office/drawing/2015/06/chart">
            <c:ext xmlns:c16="http://schemas.microsoft.com/office/drawing/2014/chart" uri="{C3380CC4-5D6E-409C-BE32-E72D297353CC}">
              <c16:uniqueId val="{00000001-7259-43CB-802B-10B60826EC9F}"/>
            </c:ext>
          </c:extLst>
        </c:ser>
        <c:dLbls>
          <c:showLegendKey val="0"/>
          <c:showVal val="0"/>
          <c:showCatName val="0"/>
          <c:showSerName val="0"/>
          <c:showPercent val="0"/>
          <c:showBubbleSize val="0"/>
        </c:dLbls>
        <c:marker val="1"/>
        <c:smooth val="0"/>
        <c:axId val="114613248"/>
        <c:axId val="114492160"/>
      </c:lineChart>
      <c:catAx>
        <c:axId val="114613248"/>
        <c:scaling>
          <c:orientation val="minMax"/>
        </c:scaling>
        <c:delete val="0"/>
        <c:axPos val="b"/>
        <c:numFmt formatCode="ge" sourceLinked="1"/>
        <c:majorTickMark val="none"/>
        <c:minorTickMark val="none"/>
        <c:tickLblPos val="none"/>
        <c:crossAx val="114492160"/>
        <c:crosses val="autoZero"/>
        <c:auto val="0"/>
        <c:lblAlgn val="ctr"/>
        <c:lblOffset val="100"/>
        <c:noMultiLvlLbl val="1"/>
      </c:catAx>
      <c:valAx>
        <c:axId val="11449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1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3448-4DD2-9339-2B6CD93BFE6A}"/>
            </c:ext>
          </c:extLst>
        </c:ser>
        <c:dLbls>
          <c:showLegendKey val="0"/>
          <c:showVal val="0"/>
          <c:showCatName val="0"/>
          <c:showSerName val="0"/>
          <c:showPercent val="0"/>
          <c:showBubbleSize val="0"/>
        </c:dLbls>
        <c:gapWidth val="180"/>
        <c:overlap val="-90"/>
        <c:axId val="114525696"/>
        <c:axId val="11452761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100.3</c:v>
                </c:pt>
                <c:pt idx="4">
                  <c:v>98.3</c:v>
                </c:pt>
              </c:numCache>
            </c:numRef>
          </c:val>
          <c:smooth val="0"/>
          <c:extLst xmlns:c16r2="http://schemas.microsoft.com/office/drawing/2015/06/chart">
            <c:ext xmlns:c16="http://schemas.microsoft.com/office/drawing/2014/chart" uri="{C3380CC4-5D6E-409C-BE32-E72D297353CC}">
              <c16:uniqueId val="{00000001-3448-4DD2-9339-2B6CD93BFE6A}"/>
            </c:ext>
          </c:extLst>
        </c:ser>
        <c:dLbls>
          <c:showLegendKey val="0"/>
          <c:showVal val="0"/>
          <c:showCatName val="0"/>
          <c:showSerName val="0"/>
          <c:showPercent val="0"/>
          <c:showBubbleSize val="0"/>
        </c:dLbls>
        <c:marker val="1"/>
        <c:smooth val="0"/>
        <c:axId val="114525696"/>
        <c:axId val="114527616"/>
      </c:lineChart>
      <c:catAx>
        <c:axId val="114525696"/>
        <c:scaling>
          <c:orientation val="minMax"/>
        </c:scaling>
        <c:delete val="0"/>
        <c:axPos val="b"/>
        <c:numFmt formatCode="ge" sourceLinked="1"/>
        <c:majorTickMark val="none"/>
        <c:minorTickMark val="none"/>
        <c:tickLblPos val="none"/>
        <c:crossAx val="114527616"/>
        <c:crosses val="autoZero"/>
        <c:auto val="0"/>
        <c:lblAlgn val="ctr"/>
        <c:lblOffset val="100"/>
        <c:noMultiLvlLbl val="1"/>
      </c:catAx>
      <c:valAx>
        <c:axId val="11452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525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D9-4CF0-99FA-52F15F7DE255}"/>
            </c:ext>
          </c:extLst>
        </c:ser>
        <c:dLbls>
          <c:showLegendKey val="0"/>
          <c:showVal val="0"/>
          <c:showCatName val="0"/>
          <c:showSerName val="0"/>
          <c:showPercent val="0"/>
          <c:showBubbleSize val="0"/>
        </c:dLbls>
        <c:gapWidth val="180"/>
        <c:overlap val="-90"/>
        <c:axId val="114547328"/>
        <c:axId val="1146478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D9-4CF0-99FA-52F15F7DE255}"/>
            </c:ext>
          </c:extLst>
        </c:ser>
        <c:dLbls>
          <c:showLegendKey val="0"/>
          <c:showVal val="0"/>
          <c:showCatName val="0"/>
          <c:showSerName val="0"/>
          <c:showPercent val="0"/>
          <c:showBubbleSize val="0"/>
        </c:dLbls>
        <c:marker val="1"/>
        <c:smooth val="0"/>
        <c:axId val="114547328"/>
        <c:axId val="114647808"/>
      </c:lineChart>
      <c:catAx>
        <c:axId val="114547328"/>
        <c:scaling>
          <c:orientation val="minMax"/>
        </c:scaling>
        <c:delete val="0"/>
        <c:axPos val="b"/>
        <c:numFmt formatCode="ge" sourceLinked="1"/>
        <c:majorTickMark val="none"/>
        <c:minorTickMark val="none"/>
        <c:tickLblPos val="none"/>
        <c:crossAx val="114647808"/>
        <c:crosses val="autoZero"/>
        <c:auto val="0"/>
        <c:lblAlgn val="ctr"/>
        <c:lblOffset val="100"/>
        <c:noMultiLvlLbl val="1"/>
      </c:catAx>
      <c:valAx>
        <c:axId val="11464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45473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238A-4CAC-8E40-1C48BF4D5961}"/>
            </c:ext>
          </c:extLst>
        </c:ser>
        <c:dLbls>
          <c:showLegendKey val="0"/>
          <c:showVal val="0"/>
          <c:showCatName val="0"/>
          <c:showSerName val="0"/>
          <c:showPercent val="0"/>
          <c:showBubbleSize val="0"/>
        </c:dLbls>
        <c:gapWidth val="180"/>
        <c:overlap val="-90"/>
        <c:axId val="114952064"/>
        <c:axId val="114958336"/>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238A-4CAC-8E40-1C48BF4D5961}"/>
            </c:ext>
          </c:extLst>
        </c:ser>
        <c:dLbls>
          <c:showLegendKey val="0"/>
          <c:showVal val="0"/>
          <c:showCatName val="0"/>
          <c:showSerName val="0"/>
          <c:showPercent val="0"/>
          <c:showBubbleSize val="0"/>
        </c:dLbls>
        <c:marker val="1"/>
        <c:smooth val="0"/>
        <c:axId val="114952064"/>
        <c:axId val="114958336"/>
      </c:lineChart>
      <c:catAx>
        <c:axId val="114952064"/>
        <c:scaling>
          <c:orientation val="minMax"/>
        </c:scaling>
        <c:delete val="0"/>
        <c:axPos val="b"/>
        <c:numFmt formatCode="ge" sourceLinked="1"/>
        <c:majorTickMark val="none"/>
        <c:minorTickMark val="none"/>
        <c:tickLblPos val="none"/>
        <c:crossAx val="114958336"/>
        <c:crosses val="autoZero"/>
        <c:auto val="0"/>
        <c:lblAlgn val="ctr"/>
        <c:lblOffset val="100"/>
        <c:noMultiLvlLbl val="1"/>
      </c:catAx>
      <c:valAx>
        <c:axId val="114958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95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95-46FD-B968-B9EF65D9B28A}"/>
            </c:ext>
          </c:extLst>
        </c:ser>
        <c:dLbls>
          <c:showLegendKey val="0"/>
          <c:showVal val="0"/>
          <c:showCatName val="0"/>
          <c:showSerName val="0"/>
          <c:showPercent val="0"/>
          <c:showBubbleSize val="0"/>
        </c:dLbls>
        <c:gapWidth val="180"/>
        <c:overlap val="-90"/>
        <c:axId val="114979968"/>
        <c:axId val="11498188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95-46FD-B968-B9EF65D9B28A}"/>
            </c:ext>
          </c:extLst>
        </c:ser>
        <c:dLbls>
          <c:showLegendKey val="0"/>
          <c:showVal val="0"/>
          <c:showCatName val="0"/>
          <c:showSerName val="0"/>
          <c:showPercent val="0"/>
          <c:showBubbleSize val="0"/>
        </c:dLbls>
        <c:marker val="1"/>
        <c:smooth val="0"/>
        <c:axId val="114979968"/>
        <c:axId val="114981888"/>
      </c:lineChart>
      <c:catAx>
        <c:axId val="114979968"/>
        <c:scaling>
          <c:orientation val="minMax"/>
        </c:scaling>
        <c:delete val="0"/>
        <c:axPos val="b"/>
        <c:numFmt formatCode="ge" sourceLinked="1"/>
        <c:majorTickMark val="none"/>
        <c:minorTickMark val="none"/>
        <c:tickLblPos val="none"/>
        <c:crossAx val="114981888"/>
        <c:crosses val="autoZero"/>
        <c:auto val="0"/>
        <c:lblAlgn val="ctr"/>
        <c:lblOffset val="100"/>
        <c:noMultiLvlLbl val="1"/>
      </c:catAx>
      <c:valAx>
        <c:axId val="11498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97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62-44A9-9FBD-D446B6B4CC17}"/>
            </c:ext>
          </c:extLst>
        </c:ser>
        <c:dLbls>
          <c:showLegendKey val="0"/>
          <c:showVal val="0"/>
          <c:showCatName val="0"/>
          <c:showSerName val="0"/>
          <c:showPercent val="0"/>
          <c:showBubbleSize val="0"/>
        </c:dLbls>
        <c:gapWidth val="180"/>
        <c:overlap val="-90"/>
        <c:axId val="115024256"/>
        <c:axId val="115026176"/>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62-44A9-9FBD-D446B6B4CC17}"/>
            </c:ext>
          </c:extLst>
        </c:ser>
        <c:dLbls>
          <c:showLegendKey val="0"/>
          <c:showVal val="0"/>
          <c:showCatName val="0"/>
          <c:showSerName val="0"/>
          <c:showPercent val="0"/>
          <c:showBubbleSize val="0"/>
        </c:dLbls>
        <c:marker val="1"/>
        <c:smooth val="0"/>
        <c:axId val="115024256"/>
        <c:axId val="115026176"/>
      </c:lineChart>
      <c:catAx>
        <c:axId val="115024256"/>
        <c:scaling>
          <c:orientation val="minMax"/>
        </c:scaling>
        <c:delete val="0"/>
        <c:axPos val="b"/>
        <c:numFmt formatCode="ge" sourceLinked="1"/>
        <c:majorTickMark val="none"/>
        <c:minorTickMark val="none"/>
        <c:tickLblPos val="none"/>
        <c:crossAx val="115026176"/>
        <c:crosses val="autoZero"/>
        <c:auto val="0"/>
        <c:lblAlgn val="ctr"/>
        <c:lblOffset val="100"/>
        <c:noMultiLvlLbl val="1"/>
      </c:catAx>
      <c:valAx>
        <c:axId val="11502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02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9D-4ED7-8307-7CFA76F8584F}"/>
            </c:ext>
          </c:extLst>
        </c:ser>
        <c:dLbls>
          <c:showLegendKey val="0"/>
          <c:showVal val="0"/>
          <c:showCatName val="0"/>
          <c:showSerName val="0"/>
          <c:showPercent val="0"/>
          <c:showBubbleSize val="0"/>
        </c:dLbls>
        <c:gapWidth val="180"/>
        <c:overlap val="-90"/>
        <c:axId val="115064192"/>
        <c:axId val="11507046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D-4ED7-8307-7CFA76F8584F}"/>
            </c:ext>
          </c:extLst>
        </c:ser>
        <c:dLbls>
          <c:showLegendKey val="0"/>
          <c:showVal val="0"/>
          <c:showCatName val="0"/>
          <c:showSerName val="0"/>
          <c:showPercent val="0"/>
          <c:showBubbleSize val="0"/>
        </c:dLbls>
        <c:marker val="1"/>
        <c:smooth val="0"/>
        <c:axId val="115064192"/>
        <c:axId val="115070464"/>
      </c:lineChart>
      <c:catAx>
        <c:axId val="115064192"/>
        <c:scaling>
          <c:orientation val="minMax"/>
        </c:scaling>
        <c:delete val="0"/>
        <c:axPos val="b"/>
        <c:numFmt formatCode="ge" sourceLinked="1"/>
        <c:majorTickMark val="none"/>
        <c:minorTickMark val="none"/>
        <c:tickLblPos val="none"/>
        <c:crossAx val="115070464"/>
        <c:crosses val="autoZero"/>
        <c:auto val="0"/>
        <c:lblAlgn val="ctr"/>
        <c:lblOffset val="100"/>
        <c:noMultiLvlLbl val="1"/>
      </c:catAx>
      <c:valAx>
        <c:axId val="11507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150641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11-42B9-B82E-0D4E9AAB9A2C}"/>
            </c:ext>
          </c:extLst>
        </c:ser>
        <c:dLbls>
          <c:showLegendKey val="0"/>
          <c:showVal val="0"/>
          <c:showCatName val="0"/>
          <c:showSerName val="0"/>
          <c:showPercent val="0"/>
          <c:showBubbleSize val="0"/>
        </c:dLbls>
        <c:gapWidth val="180"/>
        <c:overlap val="-90"/>
        <c:axId val="115751552"/>
        <c:axId val="11578649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11-42B9-B82E-0D4E9AAB9A2C}"/>
            </c:ext>
          </c:extLst>
        </c:ser>
        <c:dLbls>
          <c:showLegendKey val="0"/>
          <c:showVal val="0"/>
          <c:showCatName val="0"/>
          <c:showSerName val="0"/>
          <c:showPercent val="0"/>
          <c:showBubbleSize val="0"/>
        </c:dLbls>
        <c:marker val="1"/>
        <c:smooth val="0"/>
        <c:axId val="115751552"/>
        <c:axId val="115786496"/>
      </c:lineChart>
      <c:catAx>
        <c:axId val="115751552"/>
        <c:scaling>
          <c:orientation val="minMax"/>
        </c:scaling>
        <c:delete val="0"/>
        <c:axPos val="b"/>
        <c:numFmt formatCode="ge" sourceLinked="1"/>
        <c:majorTickMark val="none"/>
        <c:minorTickMark val="none"/>
        <c:tickLblPos val="none"/>
        <c:crossAx val="115786496"/>
        <c:crosses val="autoZero"/>
        <c:auto val="0"/>
        <c:lblAlgn val="ctr"/>
        <c:lblOffset val="100"/>
        <c:noMultiLvlLbl val="1"/>
      </c:catAx>
      <c:valAx>
        <c:axId val="11578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5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7-4575-B0B7-FDCA8317D785}"/>
            </c:ext>
          </c:extLst>
        </c:ser>
        <c:dLbls>
          <c:showLegendKey val="0"/>
          <c:showVal val="0"/>
          <c:showCatName val="0"/>
          <c:showSerName val="0"/>
          <c:showPercent val="0"/>
          <c:showBubbleSize val="0"/>
        </c:dLbls>
        <c:gapWidth val="180"/>
        <c:overlap val="-90"/>
        <c:axId val="115685248"/>
        <c:axId val="11568742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7-4575-B0B7-FDCA8317D785}"/>
            </c:ext>
          </c:extLst>
        </c:ser>
        <c:dLbls>
          <c:showLegendKey val="0"/>
          <c:showVal val="0"/>
          <c:showCatName val="0"/>
          <c:showSerName val="0"/>
          <c:showPercent val="0"/>
          <c:showBubbleSize val="0"/>
        </c:dLbls>
        <c:marker val="1"/>
        <c:smooth val="0"/>
        <c:axId val="115685248"/>
        <c:axId val="115687424"/>
      </c:lineChart>
      <c:catAx>
        <c:axId val="115685248"/>
        <c:scaling>
          <c:orientation val="minMax"/>
        </c:scaling>
        <c:delete val="0"/>
        <c:axPos val="b"/>
        <c:numFmt formatCode="ge" sourceLinked="1"/>
        <c:majorTickMark val="none"/>
        <c:minorTickMark val="none"/>
        <c:tickLblPos val="none"/>
        <c:crossAx val="115687424"/>
        <c:crosses val="autoZero"/>
        <c:auto val="0"/>
        <c:lblAlgn val="ctr"/>
        <c:lblOffset val="100"/>
        <c:noMultiLvlLbl val="1"/>
      </c:catAx>
      <c:valAx>
        <c:axId val="115687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685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D8-49BF-AE75-DC37EB4E596F}"/>
            </c:ext>
          </c:extLst>
        </c:ser>
        <c:dLbls>
          <c:showLegendKey val="0"/>
          <c:showVal val="0"/>
          <c:showCatName val="0"/>
          <c:showSerName val="0"/>
          <c:showPercent val="0"/>
          <c:showBubbleSize val="0"/>
        </c:dLbls>
        <c:gapWidth val="180"/>
        <c:overlap val="-90"/>
        <c:axId val="115721344"/>
        <c:axId val="11572326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D8-49BF-AE75-DC37EB4E596F}"/>
            </c:ext>
          </c:extLst>
        </c:ser>
        <c:dLbls>
          <c:showLegendKey val="0"/>
          <c:showVal val="0"/>
          <c:showCatName val="0"/>
          <c:showSerName val="0"/>
          <c:showPercent val="0"/>
          <c:showBubbleSize val="0"/>
        </c:dLbls>
        <c:marker val="1"/>
        <c:smooth val="0"/>
        <c:axId val="115721344"/>
        <c:axId val="115723264"/>
      </c:lineChart>
      <c:catAx>
        <c:axId val="115721344"/>
        <c:scaling>
          <c:orientation val="minMax"/>
        </c:scaling>
        <c:delete val="0"/>
        <c:axPos val="b"/>
        <c:numFmt formatCode="ge" sourceLinked="1"/>
        <c:majorTickMark val="none"/>
        <c:minorTickMark val="none"/>
        <c:tickLblPos val="none"/>
        <c:crossAx val="115723264"/>
        <c:crosses val="autoZero"/>
        <c:auto val="0"/>
        <c:lblAlgn val="ctr"/>
        <c:lblOffset val="100"/>
        <c:noMultiLvlLbl val="1"/>
      </c:catAx>
      <c:valAx>
        <c:axId val="11572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21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B0-43E9-B132-5E079E9B6B83}"/>
            </c:ext>
          </c:extLst>
        </c:ser>
        <c:dLbls>
          <c:showLegendKey val="0"/>
          <c:showVal val="0"/>
          <c:showCatName val="0"/>
          <c:showSerName val="0"/>
          <c:showPercent val="0"/>
          <c:showBubbleSize val="0"/>
        </c:dLbls>
        <c:gapWidth val="180"/>
        <c:overlap val="-90"/>
        <c:axId val="115827072"/>
        <c:axId val="11582899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B0-43E9-B132-5E079E9B6B83}"/>
            </c:ext>
          </c:extLst>
        </c:ser>
        <c:dLbls>
          <c:showLegendKey val="0"/>
          <c:showVal val="0"/>
          <c:showCatName val="0"/>
          <c:showSerName val="0"/>
          <c:showPercent val="0"/>
          <c:showBubbleSize val="0"/>
        </c:dLbls>
        <c:marker val="1"/>
        <c:smooth val="0"/>
        <c:axId val="115827072"/>
        <c:axId val="115828992"/>
      </c:lineChart>
      <c:catAx>
        <c:axId val="115827072"/>
        <c:scaling>
          <c:orientation val="minMax"/>
        </c:scaling>
        <c:delete val="0"/>
        <c:axPos val="b"/>
        <c:numFmt formatCode="ge" sourceLinked="1"/>
        <c:majorTickMark val="none"/>
        <c:minorTickMark val="none"/>
        <c:tickLblPos val="none"/>
        <c:crossAx val="115828992"/>
        <c:crosses val="autoZero"/>
        <c:auto val="0"/>
        <c:lblAlgn val="ctr"/>
        <c:lblOffset val="100"/>
        <c:noMultiLvlLbl val="1"/>
      </c:catAx>
      <c:valAx>
        <c:axId val="11582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2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75-4216-9CB7-DAADFCB89787}"/>
            </c:ext>
          </c:extLst>
        </c:ser>
        <c:dLbls>
          <c:showLegendKey val="0"/>
          <c:showVal val="0"/>
          <c:showCatName val="0"/>
          <c:showSerName val="0"/>
          <c:showPercent val="0"/>
          <c:showBubbleSize val="0"/>
        </c:dLbls>
        <c:gapWidth val="180"/>
        <c:overlap val="-90"/>
        <c:axId val="115863552"/>
        <c:axId val="115865472"/>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75-4216-9CB7-DAADFCB89787}"/>
            </c:ext>
          </c:extLst>
        </c:ser>
        <c:dLbls>
          <c:showLegendKey val="0"/>
          <c:showVal val="0"/>
          <c:showCatName val="0"/>
          <c:showSerName val="0"/>
          <c:showPercent val="0"/>
          <c:showBubbleSize val="0"/>
        </c:dLbls>
        <c:marker val="1"/>
        <c:smooth val="0"/>
        <c:axId val="115863552"/>
        <c:axId val="115865472"/>
      </c:lineChart>
      <c:catAx>
        <c:axId val="115863552"/>
        <c:scaling>
          <c:orientation val="minMax"/>
        </c:scaling>
        <c:delete val="0"/>
        <c:axPos val="b"/>
        <c:numFmt formatCode="ge" sourceLinked="1"/>
        <c:majorTickMark val="none"/>
        <c:minorTickMark val="none"/>
        <c:tickLblPos val="none"/>
        <c:crossAx val="115865472"/>
        <c:crosses val="autoZero"/>
        <c:auto val="0"/>
        <c:lblAlgn val="ctr"/>
        <c:lblOffset val="100"/>
        <c:noMultiLvlLbl val="1"/>
      </c:catAx>
      <c:valAx>
        <c:axId val="11586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6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DC-4EC9-AC10-06868C440B1A}"/>
            </c:ext>
          </c:extLst>
        </c:ser>
        <c:dLbls>
          <c:showLegendKey val="0"/>
          <c:showVal val="0"/>
          <c:showCatName val="0"/>
          <c:showSerName val="0"/>
          <c:showPercent val="0"/>
          <c:showBubbleSize val="0"/>
        </c:dLbls>
        <c:gapWidth val="180"/>
        <c:overlap val="-90"/>
        <c:axId val="115899776"/>
        <c:axId val="1159060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DC-4EC9-AC10-06868C440B1A}"/>
            </c:ext>
          </c:extLst>
        </c:ser>
        <c:dLbls>
          <c:showLegendKey val="0"/>
          <c:showVal val="0"/>
          <c:showCatName val="0"/>
          <c:showSerName val="0"/>
          <c:showPercent val="0"/>
          <c:showBubbleSize val="0"/>
        </c:dLbls>
        <c:marker val="1"/>
        <c:smooth val="0"/>
        <c:axId val="115899776"/>
        <c:axId val="115906048"/>
      </c:lineChart>
      <c:catAx>
        <c:axId val="115899776"/>
        <c:scaling>
          <c:orientation val="minMax"/>
        </c:scaling>
        <c:delete val="0"/>
        <c:axPos val="b"/>
        <c:numFmt formatCode="ge" sourceLinked="1"/>
        <c:majorTickMark val="none"/>
        <c:minorTickMark val="none"/>
        <c:tickLblPos val="none"/>
        <c:crossAx val="115906048"/>
        <c:crosses val="autoZero"/>
        <c:auto val="0"/>
        <c:lblAlgn val="ctr"/>
        <c:lblOffset val="100"/>
        <c:noMultiLvlLbl val="1"/>
      </c:catAx>
      <c:valAx>
        <c:axId val="11590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899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AA-4B39-9832-846FDFBC1E93}"/>
            </c:ext>
          </c:extLst>
        </c:ser>
        <c:dLbls>
          <c:showLegendKey val="0"/>
          <c:showVal val="0"/>
          <c:showCatName val="0"/>
          <c:showSerName val="0"/>
          <c:showPercent val="0"/>
          <c:showBubbleSize val="0"/>
        </c:dLbls>
        <c:gapWidth val="180"/>
        <c:overlap val="-90"/>
        <c:axId val="116071040"/>
        <c:axId val="11607731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AA-4B39-9832-846FDFBC1E93}"/>
            </c:ext>
          </c:extLst>
        </c:ser>
        <c:dLbls>
          <c:showLegendKey val="0"/>
          <c:showVal val="0"/>
          <c:showCatName val="0"/>
          <c:showSerName val="0"/>
          <c:showPercent val="0"/>
          <c:showBubbleSize val="0"/>
        </c:dLbls>
        <c:marker val="1"/>
        <c:smooth val="0"/>
        <c:axId val="116071040"/>
        <c:axId val="116077312"/>
      </c:lineChart>
      <c:catAx>
        <c:axId val="116071040"/>
        <c:scaling>
          <c:orientation val="minMax"/>
        </c:scaling>
        <c:delete val="0"/>
        <c:axPos val="b"/>
        <c:numFmt formatCode="ge" sourceLinked="1"/>
        <c:majorTickMark val="none"/>
        <c:minorTickMark val="none"/>
        <c:tickLblPos val="none"/>
        <c:crossAx val="116077312"/>
        <c:crosses val="autoZero"/>
        <c:auto val="0"/>
        <c:lblAlgn val="ctr"/>
        <c:lblOffset val="100"/>
        <c:noMultiLvlLbl val="1"/>
      </c:catAx>
      <c:valAx>
        <c:axId val="116077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07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8C-4BB5-B2AA-E4BB899F387D}"/>
            </c:ext>
          </c:extLst>
        </c:ser>
        <c:dLbls>
          <c:showLegendKey val="0"/>
          <c:showVal val="0"/>
          <c:showCatName val="0"/>
          <c:showSerName val="0"/>
          <c:showPercent val="0"/>
          <c:showBubbleSize val="0"/>
        </c:dLbls>
        <c:gapWidth val="180"/>
        <c:overlap val="-90"/>
        <c:axId val="116119808"/>
        <c:axId val="11612608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8C-4BB5-B2AA-E4BB899F387D}"/>
            </c:ext>
          </c:extLst>
        </c:ser>
        <c:dLbls>
          <c:showLegendKey val="0"/>
          <c:showVal val="0"/>
          <c:showCatName val="0"/>
          <c:showSerName val="0"/>
          <c:showPercent val="0"/>
          <c:showBubbleSize val="0"/>
        </c:dLbls>
        <c:marker val="1"/>
        <c:smooth val="0"/>
        <c:axId val="116119808"/>
        <c:axId val="116126080"/>
      </c:lineChart>
      <c:catAx>
        <c:axId val="116119808"/>
        <c:scaling>
          <c:orientation val="minMax"/>
        </c:scaling>
        <c:delete val="0"/>
        <c:axPos val="b"/>
        <c:numFmt formatCode="ge" sourceLinked="1"/>
        <c:majorTickMark val="none"/>
        <c:minorTickMark val="none"/>
        <c:tickLblPos val="none"/>
        <c:crossAx val="116126080"/>
        <c:crosses val="autoZero"/>
        <c:auto val="0"/>
        <c:lblAlgn val="ctr"/>
        <c:lblOffset val="100"/>
        <c:noMultiLvlLbl val="1"/>
      </c:catAx>
      <c:valAx>
        <c:axId val="11612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119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2C-4B45-97FA-6C8EDA33C81A}"/>
            </c:ext>
          </c:extLst>
        </c:ser>
        <c:dLbls>
          <c:showLegendKey val="0"/>
          <c:showVal val="0"/>
          <c:showCatName val="0"/>
          <c:showSerName val="0"/>
          <c:showPercent val="0"/>
          <c:showBubbleSize val="0"/>
        </c:dLbls>
        <c:gapWidth val="180"/>
        <c:overlap val="-90"/>
        <c:axId val="116037120"/>
        <c:axId val="11603904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C-4B45-97FA-6C8EDA33C81A}"/>
            </c:ext>
          </c:extLst>
        </c:ser>
        <c:dLbls>
          <c:showLegendKey val="0"/>
          <c:showVal val="0"/>
          <c:showCatName val="0"/>
          <c:showSerName val="0"/>
          <c:showPercent val="0"/>
          <c:showBubbleSize val="0"/>
        </c:dLbls>
        <c:marker val="1"/>
        <c:smooth val="0"/>
        <c:axId val="116037120"/>
        <c:axId val="116039040"/>
      </c:lineChart>
      <c:catAx>
        <c:axId val="116037120"/>
        <c:scaling>
          <c:orientation val="minMax"/>
        </c:scaling>
        <c:delete val="0"/>
        <c:axPos val="b"/>
        <c:numFmt formatCode="ge" sourceLinked="1"/>
        <c:majorTickMark val="none"/>
        <c:minorTickMark val="none"/>
        <c:tickLblPos val="none"/>
        <c:crossAx val="116039040"/>
        <c:crosses val="autoZero"/>
        <c:auto val="0"/>
        <c:lblAlgn val="ctr"/>
        <c:lblOffset val="100"/>
        <c:noMultiLvlLbl val="1"/>
      </c:catAx>
      <c:valAx>
        <c:axId val="11603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03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F8-4E6A-A0A4-D8B1F3B91952}"/>
            </c:ext>
          </c:extLst>
        </c:ser>
        <c:dLbls>
          <c:showLegendKey val="0"/>
          <c:showVal val="0"/>
          <c:showCatName val="0"/>
          <c:showSerName val="0"/>
          <c:showPercent val="0"/>
          <c:showBubbleSize val="0"/>
        </c:dLbls>
        <c:gapWidth val="180"/>
        <c:overlap val="-90"/>
        <c:axId val="116208000"/>
        <c:axId val="11620992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F8-4E6A-A0A4-D8B1F3B91952}"/>
            </c:ext>
          </c:extLst>
        </c:ser>
        <c:dLbls>
          <c:showLegendKey val="0"/>
          <c:showVal val="0"/>
          <c:showCatName val="0"/>
          <c:showSerName val="0"/>
          <c:showPercent val="0"/>
          <c:showBubbleSize val="0"/>
        </c:dLbls>
        <c:marker val="1"/>
        <c:smooth val="0"/>
        <c:axId val="116208000"/>
        <c:axId val="116209920"/>
      </c:lineChart>
      <c:catAx>
        <c:axId val="116208000"/>
        <c:scaling>
          <c:orientation val="minMax"/>
        </c:scaling>
        <c:delete val="0"/>
        <c:axPos val="b"/>
        <c:numFmt formatCode="ge" sourceLinked="1"/>
        <c:majorTickMark val="none"/>
        <c:minorTickMark val="none"/>
        <c:tickLblPos val="none"/>
        <c:crossAx val="116209920"/>
        <c:crosses val="autoZero"/>
        <c:auto val="0"/>
        <c:lblAlgn val="ctr"/>
        <c:lblOffset val="100"/>
        <c:noMultiLvlLbl val="1"/>
      </c:catAx>
      <c:valAx>
        <c:axId val="11620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0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B6-4368-B42A-B5ADA105C050}"/>
            </c:ext>
          </c:extLst>
        </c:ser>
        <c:dLbls>
          <c:showLegendKey val="0"/>
          <c:showVal val="0"/>
          <c:showCatName val="0"/>
          <c:showSerName val="0"/>
          <c:showPercent val="0"/>
          <c:showBubbleSize val="0"/>
        </c:dLbls>
        <c:gapWidth val="180"/>
        <c:overlap val="-90"/>
        <c:axId val="116239744"/>
        <c:axId val="1162746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B6-4368-B42A-B5ADA105C050}"/>
            </c:ext>
          </c:extLst>
        </c:ser>
        <c:dLbls>
          <c:showLegendKey val="0"/>
          <c:showVal val="0"/>
          <c:showCatName val="0"/>
          <c:showSerName val="0"/>
          <c:showPercent val="0"/>
          <c:showBubbleSize val="0"/>
        </c:dLbls>
        <c:marker val="1"/>
        <c:smooth val="0"/>
        <c:axId val="116239744"/>
        <c:axId val="116274688"/>
      </c:lineChart>
      <c:catAx>
        <c:axId val="116239744"/>
        <c:scaling>
          <c:orientation val="minMax"/>
        </c:scaling>
        <c:delete val="0"/>
        <c:axPos val="b"/>
        <c:numFmt formatCode="ge" sourceLinked="1"/>
        <c:majorTickMark val="none"/>
        <c:minorTickMark val="none"/>
        <c:tickLblPos val="none"/>
        <c:crossAx val="116274688"/>
        <c:crosses val="autoZero"/>
        <c:auto val="0"/>
        <c:lblAlgn val="ctr"/>
        <c:lblOffset val="100"/>
        <c:noMultiLvlLbl val="1"/>
      </c:catAx>
      <c:valAx>
        <c:axId val="116274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397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CD-4B7B-A26B-D978B1227EAF}"/>
            </c:ext>
          </c:extLst>
        </c:ser>
        <c:dLbls>
          <c:showLegendKey val="0"/>
          <c:showVal val="0"/>
          <c:showCatName val="0"/>
          <c:showSerName val="0"/>
          <c:showPercent val="0"/>
          <c:showBubbleSize val="0"/>
        </c:dLbls>
        <c:gapWidth val="180"/>
        <c:overlap val="-90"/>
        <c:axId val="116292224"/>
        <c:axId val="11629849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CD-4B7B-A26B-D978B1227EAF}"/>
            </c:ext>
          </c:extLst>
        </c:ser>
        <c:dLbls>
          <c:showLegendKey val="0"/>
          <c:showVal val="0"/>
          <c:showCatName val="0"/>
          <c:showSerName val="0"/>
          <c:showPercent val="0"/>
          <c:showBubbleSize val="0"/>
        </c:dLbls>
        <c:marker val="1"/>
        <c:smooth val="0"/>
        <c:axId val="116292224"/>
        <c:axId val="116298496"/>
      </c:lineChart>
      <c:catAx>
        <c:axId val="116292224"/>
        <c:scaling>
          <c:orientation val="minMax"/>
        </c:scaling>
        <c:delete val="0"/>
        <c:axPos val="b"/>
        <c:numFmt formatCode="ge" sourceLinked="1"/>
        <c:majorTickMark val="none"/>
        <c:minorTickMark val="none"/>
        <c:tickLblPos val="none"/>
        <c:crossAx val="116298496"/>
        <c:crosses val="autoZero"/>
        <c:auto val="0"/>
        <c:lblAlgn val="ctr"/>
        <c:lblOffset val="100"/>
        <c:noMultiLvlLbl val="1"/>
      </c:catAx>
      <c:valAx>
        <c:axId val="11629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29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5.7</c:v>
                </c:pt>
                <c:pt idx="4">
                  <c:v>13.1</c:v>
                </c:pt>
              </c:numCache>
            </c:numRef>
          </c:val>
          <c:extLst xmlns:c16r2="http://schemas.microsoft.com/office/drawing/2015/06/chart">
            <c:ext xmlns:c16="http://schemas.microsoft.com/office/drawing/2014/chart" uri="{C3380CC4-5D6E-409C-BE32-E72D297353CC}">
              <c16:uniqueId val="{00000000-BEA7-4DD0-B8E7-12D36CFF160D}"/>
            </c:ext>
          </c:extLst>
        </c:ser>
        <c:dLbls>
          <c:showLegendKey val="0"/>
          <c:showVal val="0"/>
          <c:showCatName val="0"/>
          <c:showSerName val="0"/>
          <c:showPercent val="0"/>
          <c:showBubbleSize val="0"/>
        </c:dLbls>
        <c:gapWidth val="180"/>
        <c:overlap val="-90"/>
        <c:axId val="116328320"/>
        <c:axId val="11634278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12</c:v>
                </c:pt>
                <c:pt idx="4">
                  <c:v>14.5</c:v>
                </c:pt>
              </c:numCache>
            </c:numRef>
          </c:val>
          <c:smooth val="0"/>
          <c:extLst xmlns:c16r2="http://schemas.microsoft.com/office/drawing/2015/06/chart">
            <c:ext xmlns:c16="http://schemas.microsoft.com/office/drawing/2014/chart" uri="{C3380CC4-5D6E-409C-BE32-E72D297353CC}">
              <c16:uniqueId val="{00000001-BEA7-4DD0-B8E7-12D36CFF160D}"/>
            </c:ext>
          </c:extLst>
        </c:ser>
        <c:dLbls>
          <c:showLegendKey val="0"/>
          <c:showVal val="0"/>
          <c:showCatName val="0"/>
          <c:showSerName val="0"/>
          <c:showPercent val="0"/>
          <c:showBubbleSize val="0"/>
        </c:dLbls>
        <c:marker val="1"/>
        <c:smooth val="0"/>
        <c:axId val="116328320"/>
        <c:axId val="116342784"/>
      </c:lineChart>
      <c:catAx>
        <c:axId val="116328320"/>
        <c:scaling>
          <c:orientation val="minMax"/>
        </c:scaling>
        <c:delete val="0"/>
        <c:axPos val="b"/>
        <c:numFmt formatCode="ge" sourceLinked="1"/>
        <c:majorTickMark val="none"/>
        <c:minorTickMark val="none"/>
        <c:tickLblPos val="none"/>
        <c:crossAx val="116342784"/>
        <c:crosses val="autoZero"/>
        <c:auto val="0"/>
        <c:lblAlgn val="ctr"/>
        <c:lblOffset val="100"/>
        <c:noMultiLvlLbl val="1"/>
      </c:catAx>
      <c:valAx>
        <c:axId val="11634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32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089C-4C8C-B0C1-3B4E5E00D657}"/>
            </c:ext>
          </c:extLst>
        </c:ser>
        <c:dLbls>
          <c:showLegendKey val="0"/>
          <c:showVal val="0"/>
          <c:showCatName val="0"/>
          <c:showSerName val="0"/>
          <c:showPercent val="0"/>
          <c:showBubbleSize val="0"/>
        </c:dLbls>
        <c:gapWidth val="180"/>
        <c:overlap val="-90"/>
        <c:axId val="116376704"/>
        <c:axId val="11637862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0.6</c:v>
                </c:pt>
                <c:pt idx="4">
                  <c:v>0.3</c:v>
                </c:pt>
              </c:numCache>
            </c:numRef>
          </c:val>
          <c:smooth val="0"/>
          <c:extLst xmlns:c16r2="http://schemas.microsoft.com/office/drawing/2015/06/chart">
            <c:ext xmlns:c16="http://schemas.microsoft.com/office/drawing/2014/chart" uri="{C3380CC4-5D6E-409C-BE32-E72D297353CC}">
              <c16:uniqueId val="{00000001-089C-4C8C-B0C1-3B4E5E00D657}"/>
            </c:ext>
          </c:extLst>
        </c:ser>
        <c:dLbls>
          <c:showLegendKey val="0"/>
          <c:showVal val="0"/>
          <c:showCatName val="0"/>
          <c:showSerName val="0"/>
          <c:showPercent val="0"/>
          <c:showBubbleSize val="0"/>
        </c:dLbls>
        <c:marker val="1"/>
        <c:smooth val="0"/>
        <c:axId val="116376704"/>
        <c:axId val="116378624"/>
      </c:lineChart>
      <c:catAx>
        <c:axId val="116376704"/>
        <c:scaling>
          <c:orientation val="minMax"/>
        </c:scaling>
        <c:delete val="0"/>
        <c:axPos val="b"/>
        <c:numFmt formatCode="ge" sourceLinked="1"/>
        <c:majorTickMark val="none"/>
        <c:minorTickMark val="none"/>
        <c:tickLblPos val="none"/>
        <c:crossAx val="116378624"/>
        <c:crosses val="autoZero"/>
        <c:auto val="0"/>
        <c:lblAlgn val="ctr"/>
        <c:lblOffset val="100"/>
        <c:noMultiLvlLbl val="1"/>
      </c:catAx>
      <c:valAx>
        <c:axId val="11637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37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DAA4-438F-8FC4-5CE7ED199ECE}"/>
            </c:ext>
          </c:extLst>
        </c:ser>
        <c:dLbls>
          <c:showLegendKey val="0"/>
          <c:showVal val="0"/>
          <c:showCatName val="0"/>
          <c:showSerName val="0"/>
          <c:showPercent val="0"/>
          <c:showBubbleSize val="0"/>
        </c:dLbls>
        <c:gapWidth val="180"/>
        <c:overlap val="-90"/>
        <c:axId val="116436992"/>
        <c:axId val="11643891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197.2</c:v>
                </c:pt>
                <c:pt idx="4">
                  <c:v>184.6</c:v>
                </c:pt>
              </c:numCache>
            </c:numRef>
          </c:val>
          <c:smooth val="0"/>
          <c:extLst xmlns:c16r2="http://schemas.microsoft.com/office/drawing/2015/06/chart">
            <c:ext xmlns:c16="http://schemas.microsoft.com/office/drawing/2014/chart" uri="{C3380CC4-5D6E-409C-BE32-E72D297353CC}">
              <c16:uniqueId val="{00000001-DAA4-438F-8FC4-5CE7ED199ECE}"/>
            </c:ext>
          </c:extLst>
        </c:ser>
        <c:dLbls>
          <c:showLegendKey val="0"/>
          <c:showVal val="0"/>
          <c:showCatName val="0"/>
          <c:showSerName val="0"/>
          <c:showPercent val="0"/>
          <c:showBubbleSize val="0"/>
        </c:dLbls>
        <c:marker val="1"/>
        <c:smooth val="0"/>
        <c:axId val="116436992"/>
        <c:axId val="116438912"/>
      </c:lineChart>
      <c:catAx>
        <c:axId val="116436992"/>
        <c:scaling>
          <c:orientation val="minMax"/>
        </c:scaling>
        <c:delete val="0"/>
        <c:axPos val="b"/>
        <c:numFmt formatCode="ge" sourceLinked="1"/>
        <c:majorTickMark val="none"/>
        <c:minorTickMark val="none"/>
        <c:tickLblPos val="none"/>
        <c:crossAx val="116438912"/>
        <c:crosses val="autoZero"/>
        <c:auto val="0"/>
        <c:lblAlgn val="ctr"/>
        <c:lblOffset val="100"/>
        <c:noMultiLvlLbl val="1"/>
      </c:catAx>
      <c:valAx>
        <c:axId val="11643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43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3A-4A7B-AD48-CBAB0B3B21CB}"/>
            </c:ext>
          </c:extLst>
        </c:ser>
        <c:dLbls>
          <c:showLegendKey val="0"/>
          <c:showVal val="0"/>
          <c:showCatName val="0"/>
          <c:showSerName val="0"/>
          <c:showPercent val="0"/>
          <c:showBubbleSize val="0"/>
        </c:dLbls>
        <c:gapWidth val="180"/>
        <c:overlap val="-90"/>
        <c:axId val="116603904"/>
        <c:axId val="1166060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3A-4A7B-AD48-CBAB0B3B21CB}"/>
            </c:ext>
          </c:extLst>
        </c:ser>
        <c:dLbls>
          <c:showLegendKey val="0"/>
          <c:showVal val="0"/>
          <c:showCatName val="0"/>
          <c:showSerName val="0"/>
          <c:showPercent val="0"/>
          <c:showBubbleSize val="0"/>
        </c:dLbls>
        <c:marker val="1"/>
        <c:smooth val="0"/>
        <c:axId val="116603904"/>
        <c:axId val="116606080"/>
      </c:lineChart>
      <c:catAx>
        <c:axId val="116603904"/>
        <c:scaling>
          <c:orientation val="minMax"/>
        </c:scaling>
        <c:delete val="0"/>
        <c:axPos val="b"/>
        <c:numFmt formatCode="ge" sourceLinked="1"/>
        <c:majorTickMark val="none"/>
        <c:minorTickMark val="none"/>
        <c:tickLblPos val="none"/>
        <c:crossAx val="116606080"/>
        <c:crosses val="autoZero"/>
        <c:auto val="0"/>
        <c:lblAlgn val="ctr"/>
        <c:lblOffset val="100"/>
        <c:noMultiLvlLbl val="1"/>
      </c:catAx>
      <c:valAx>
        <c:axId val="11660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60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0120-4A6C-AB49-B64666C9F0ED}"/>
            </c:ext>
          </c:extLst>
        </c:ser>
        <c:dLbls>
          <c:showLegendKey val="0"/>
          <c:showVal val="0"/>
          <c:showCatName val="0"/>
          <c:showSerName val="0"/>
          <c:showPercent val="0"/>
          <c:showBubbleSize val="0"/>
        </c:dLbls>
        <c:gapWidth val="180"/>
        <c:overlap val="-90"/>
        <c:axId val="116644096"/>
        <c:axId val="11665036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98.2</c:v>
                </c:pt>
                <c:pt idx="4">
                  <c:v>93.8</c:v>
                </c:pt>
              </c:numCache>
            </c:numRef>
          </c:val>
          <c:smooth val="0"/>
          <c:extLst xmlns:c16r2="http://schemas.microsoft.com/office/drawing/2015/06/chart">
            <c:ext xmlns:c16="http://schemas.microsoft.com/office/drawing/2014/chart" uri="{C3380CC4-5D6E-409C-BE32-E72D297353CC}">
              <c16:uniqueId val="{00000001-0120-4A6C-AB49-B64666C9F0ED}"/>
            </c:ext>
          </c:extLst>
        </c:ser>
        <c:dLbls>
          <c:showLegendKey val="0"/>
          <c:showVal val="0"/>
          <c:showCatName val="0"/>
          <c:showSerName val="0"/>
          <c:showPercent val="0"/>
          <c:showBubbleSize val="0"/>
        </c:dLbls>
        <c:marker val="1"/>
        <c:smooth val="0"/>
        <c:axId val="116644096"/>
        <c:axId val="116650368"/>
      </c:lineChart>
      <c:catAx>
        <c:axId val="116644096"/>
        <c:scaling>
          <c:orientation val="minMax"/>
        </c:scaling>
        <c:delete val="0"/>
        <c:axPos val="b"/>
        <c:numFmt formatCode="ge" sourceLinked="1"/>
        <c:majorTickMark val="none"/>
        <c:minorTickMark val="none"/>
        <c:tickLblPos val="none"/>
        <c:crossAx val="116650368"/>
        <c:crosses val="autoZero"/>
        <c:auto val="0"/>
        <c:lblAlgn val="ctr"/>
        <c:lblOffset val="100"/>
        <c:noMultiLvlLbl val="1"/>
      </c:catAx>
      <c:valAx>
        <c:axId val="11665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64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54391" y="7270875"/>
          <a:ext cx="51737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5899970" y="7270875"/>
          <a:ext cx="508120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1253020" y="7270875"/>
          <a:ext cx="51737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6687441" y="7270875"/>
          <a:ext cx="510597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2082945" y="7270875"/>
          <a:ext cx="51832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a:extLst>
            <a:ext uri="{FF2B5EF4-FFF2-40B4-BE49-F238E27FC236}">
              <a16:creationId xmlns="" xmlns:a16="http://schemas.microsoft.com/office/drawing/2014/main" id="{00000000-0008-0000-0000-000013000000}"/>
            </a:ext>
          </a:extLst>
        </xdr:cNvPr>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a:extLst>
            <a:ext uri="{FF2B5EF4-FFF2-40B4-BE49-F238E27FC236}">
              <a16:creationId xmlns="" xmlns:a16="http://schemas.microsoft.com/office/drawing/2014/main" id="{00000000-0008-0000-0000-000015000000}"/>
            </a:ext>
          </a:extLst>
        </xdr:cNvPr>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a:extLst>
            <a:ext uri="{FF2B5EF4-FFF2-40B4-BE49-F238E27FC236}">
              <a16:creationId xmlns="" xmlns:a16="http://schemas.microsoft.com/office/drawing/2014/main" id="{00000000-0008-0000-0000-000017000000}"/>
            </a:ext>
          </a:extLst>
        </xdr:cNvPr>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a:extLst>
            <a:ext uri="{FF2B5EF4-FFF2-40B4-BE49-F238E27FC236}">
              <a16:creationId xmlns="" xmlns:a16="http://schemas.microsoft.com/office/drawing/2014/main" id="{00000000-0008-0000-0000-000019000000}"/>
            </a:ext>
          </a:extLst>
        </xdr:cNvPr>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a:extLst>
            <a:ext uri="{FF2B5EF4-FFF2-40B4-BE49-F238E27FC236}">
              <a16:creationId xmlns="" xmlns:a16="http://schemas.microsoft.com/office/drawing/2014/main" id="{00000000-0008-0000-0000-00001B000000}"/>
            </a:ext>
          </a:extLst>
        </xdr:cNvPr>
        <xdr:cNvSpPr/>
      </xdr:nvSpPr>
      <xdr:spPr>
        <a:xfrm>
          <a:off x="26681483"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C000000}"/>
            </a:ext>
          </a:extLst>
        </xdr:cNvPr>
        <xdr:cNvGrpSpPr/>
      </xdr:nvGrpSpPr>
      <xdr:grpSpPr>
        <a:xfrm>
          <a:off x="581892" y="12111470"/>
          <a:ext cx="5171915" cy="29479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E000000}"/>
            </a:ext>
          </a:extLst>
        </xdr:cNvPr>
        <xdr:cNvGrpSpPr/>
      </xdr:nvGrpSpPr>
      <xdr:grpSpPr>
        <a:xfrm>
          <a:off x="581892" y="15216621"/>
          <a:ext cx="5171915" cy="29341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0000000}"/>
            </a:ext>
          </a:extLst>
        </xdr:cNvPr>
        <xdr:cNvGrpSpPr/>
      </xdr:nvGrpSpPr>
      <xdr:grpSpPr>
        <a:xfrm>
          <a:off x="581892" y="18325234"/>
          <a:ext cx="5171915" cy="29341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2000000}"/>
            </a:ext>
          </a:extLst>
        </xdr:cNvPr>
        <xdr:cNvGrpSpPr/>
      </xdr:nvGrpSpPr>
      <xdr:grpSpPr>
        <a:xfrm>
          <a:off x="581892" y="21416530"/>
          <a:ext cx="5171915" cy="29341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3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4000000}"/>
            </a:ext>
          </a:extLst>
        </xdr:cNvPr>
        <xdr:cNvGrpSpPr/>
      </xdr:nvGrpSpPr>
      <xdr:grpSpPr>
        <a:xfrm>
          <a:off x="581892" y="24471458"/>
          <a:ext cx="5171915" cy="29341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5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6000000}"/>
            </a:ext>
          </a:extLst>
        </xdr:cNvPr>
        <xdr:cNvGrpSpPr/>
      </xdr:nvGrpSpPr>
      <xdr:grpSpPr>
        <a:xfrm>
          <a:off x="6356773" y="12111470"/>
          <a:ext cx="4668103" cy="29479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7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8000000}"/>
            </a:ext>
          </a:extLst>
        </xdr:cNvPr>
        <xdr:cNvGrpSpPr/>
      </xdr:nvGrpSpPr>
      <xdr:grpSpPr>
        <a:xfrm>
          <a:off x="6356773" y="15216621"/>
          <a:ext cx="4668103" cy="29341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9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A000000}"/>
            </a:ext>
          </a:extLst>
        </xdr:cNvPr>
        <xdr:cNvGrpSpPr/>
      </xdr:nvGrpSpPr>
      <xdr:grpSpPr>
        <a:xfrm>
          <a:off x="6356773" y="18325234"/>
          <a:ext cx="4668103" cy="29341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B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C000000}"/>
            </a:ext>
          </a:extLst>
        </xdr:cNvPr>
        <xdr:cNvGrpSpPr/>
      </xdr:nvGrpSpPr>
      <xdr:grpSpPr>
        <a:xfrm>
          <a:off x="6356773" y="21416530"/>
          <a:ext cx="4668103" cy="29341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D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E000000}"/>
            </a:ext>
          </a:extLst>
        </xdr:cNvPr>
        <xdr:cNvGrpSpPr/>
      </xdr:nvGrpSpPr>
      <xdr:grpSpPr>
        <a:xfrm>
          <a:off x="6356773" y="24471458"/>
          <a:ext cx="4668103" cy="29341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F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0000000}"/>
            </a:ext>
          </a:extLst>
        </xdr:cNvPr>
        <xdr:cNvGrpSpPr/>
      </xdr:nvGrpSpPr>
      <xdr:grpSpPr>
        <a:xfrm>
          <a:off x="11718233" y="12111470"/>
          <a:ext cx="4677627" cy="29479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1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2000000}"/>
            </a:ext>
          </a:extLst>
        </xdr:cNvPr>
        <xdr:cNvGrpSpPr/>
      </xdr:nvGrpSpPr>
      <xdr:grpSpPr>
        <a:xfrm>
          <a:off x="11718233" y="15216621"/>
          <a:ext cx="4677627" cy="29341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3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4000000}"/>
            </a:ext>
          </a:extLst>
        </xdr:cNvPr>
        <xdr:cNvGrpSpPr/>
      </xdr:nvGrpSpPr>
      <xdr:grpSpPr>
        <a:xfrm>
          <a:off x="11718233" y="18325234"/>
          <a:ext cx="4677627" cy="29341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5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6000000}"/>
            </a:ext>
          </a:extLst>
        </xdr:cNvPr>
        <xdr:cNvGrpSpPr/>
      </xdr:nvGrpSpPr>
      <xdr:grpSpPr>
        <a:xfrm>
          <a:off x="11718233" y="21416530"/>
          <a:ext cx="4677627" cy="29341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7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8000000}"/>
            </a:ext>
          </a:extLst>
        </xdr:cNvPr>
        <xdr:cNvGrpSpPr/>
      </xdr:nvGrpSpPr>
      <xdr:grpSpPr>
        <a:xfrm>
          <a:off x="11718233" y="24471458"/>
          <a:ext cx="4677627" cy="29341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9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A000000}"/>
            </a:ext>
          </a:extLst>
        </xdr:cNvPr>
        <xdr:cNvGrpSpPr/>
      </xdr:nvGrpSpPr>
      <xdr:grpSpPr>
        <a:xfrm>
          <a:off x="16972319" y="12111470"/>
          <a:ext cx="4677628" cy="29479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B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C000000}"/>
            </a:ext>
          </a:extLst>
        </xdr:cNvPr>
        <xdr:cNvGrpSpPr/>
      </xdr:nvGrpSpPr>
      <xdr:grpSpPr>
        <a:xfrm>
          <a:off x="16972319" y="15216621"/>
          <a:ext cx="4677628" cy="29341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E000000}"/>
            </a:ext>
          </a:extLst>
        </xdr:cNvPr>
        <xdr:cNvGrpSpPr/>
      </xdr:nvGrpSpPr>
      <xdr:grpSpPr>
        <a:xfrm>
          <a:off x="16972319" y="18325234"/>
          <a:ext cx="4677628" cy="29341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3F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0000000}"/>
            </a:ext>
          </a:extLst>
        </xdr:cNvPr>
        <xdr:cNvGrpSpPr/>
      </xdr:nvGrpSpPr>
      <xdr:grpSpPr>
        <a:xfrm>
          <a:off x="16972319" y="21416530"/>
          <a:ext cx="4677628" cy="29341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1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2000000}"/>
            </a:ext>
          </a:extLst>
        </xdr:cNvPr>
        <xdr:cNvGrpSpPr/>
      </xdr:nvGrpSpPr>
      <xdr:grpSpPr>
        <a:xfrm>
          <a:off x="16972319" y="24471458"/>
          <a:ext cx="4677628" cy="29341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3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4000000}"/>
            </a:ext>
          </a:extLst>
        </xdr:cNvPr>
        <xdr:cNvGrpSpPr/>
      </xdr:nvGrpSpPr>
      <xdr:grpSpPr>
        <a:xfrm>
          <a:off x="22369652" y="12111470"/>
          <a:ext cx="4677627" cy="29479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5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6000000}"/>
            </a:ext>
          </a:extLst>
        </xdr:cNvPr>
        <xdr:cNvGrpSpPr/>
      </xdr:nvGrpSpPr>
      <xdr:grpSpPr>
        <a:xfrm>
          <a:off x="22369652" y="15216621"/>
          <a:ext cx="4677627" cy="29341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7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8000000}"/>
            </a:ext>
          </a:extLst>
        </xdr:cNvPr>
        <xdr:cNvGrpSpPr/>
      </xdr:nvGrpSpPr>
      <xdr:grpSpPr>
        <a:xfrm>
          <a:off x="22369652" y="18325234"/>
          <a:ext cx="4677627" cy="29341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9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A000000}"/>
            </a:ext>
          </a:extLst>
        </xdr:cNvPr>
        <xdr:cNvGrpSpPr/>
      </xdr:nvGrpSpPr>
      <xdr:grpSpPr>
        <a:xfrm>
          <a:off x="22369652" y="21416530"/>
          <a:ext cx="4677627" cy="29341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B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C000000}"/>
            </a:ext>
          </a:extLst>
        </xdr:cNvPr>
        <xdr:cNvGrpSpPr/>
      </xdr:nvGrpSpPr>
      <xdr:grpSpPr>
        <a:xfrm>
          <a:off x="22369652" y="24471458"/>
          <a:ext cx="4677627" cy="29341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D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E000000}"/>
                </a:ext>
              </a:extLst>
            </xdr:cNvPr>
            <xdr:cNvPicPr preferRelativeResize="0">
              <a:picLocks noChangeArrowheads="1"/>
              <a:extLst>
                <a:ext uri="{84589F7E-364E-4C9E-8A38-B11213B215E9}">
                  <a14:cameraTool cellRange="データ!$AX$10:$BC$12" spid="_x0000_s169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BI$10:$BN$12" spid="_x0000_s169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T$10:$BY$12" spid="_x0000_s169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CE$10:$CJ$12" spid="_x0000_s170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O$10:$CT$12" spid="_x0000_s170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Z$10:$DE$12" spid="_x0000_s170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DJ10:DO12" spid="_x0000_s170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T10:DY12" spid="_x0000_s170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ED10:EI12" spid="_x0000_s170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N10:ES12" spid="_x0000_s170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Y10:FD12" spid="_x0000_s170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FI10:FN12" spid="_x0000_s170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S10:FX12" spid="_x0000_s170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GC10:GH12" spid="_x0000_s171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M10:GR12" spid="_x0000_s171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X10:HC12" spid="_x0000_s171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HH10:HM12" spid="_x0000_s1713"/>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R10:HW12" spid="_x0000_s1714"/>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IB10:IG12" spid="_x0000_s1715"/>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L10:IQ12" spid="_x0000_s1716"/>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W10:JB12" spid="_x0000_s1717"/>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JG10:JL12" spid="_x0000_s1718"/>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Q10:JV12" spid="_x0000_s1719"/>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KA10:KF12" spid="_x0000_s1720"/>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K10:KP12" spid="_x0000_s1721"/>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V10:LA12" spid="_x0000_s1722"/>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LF10:LK12" spid="_x0000_s1723"/>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P10:LU12" spid="_x0000_s1724"/>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Z10:ME12" spid="_x0000_s1725"/>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MJ10:MO12" spid="_x0000_s1726"/>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a:extLst>
                <a:ext uri="{FF2B5EF4-FFF2-40B4-BE49-F238E27FC236}">
                  <a16:creationId xmlns="" xmlns:a16="http://schemas.microsoft.com/office/drawing/2014/main" id="{00000000-0008-0000-0000-00006C000000}"/>
                </a:ext>
              </a:extLst>
            </xdr:cNvPr>
            <xdr:cNvPicPr>
              <a:picLocks noChangeAspect="1" noChangeArrowheads="1"/>
              <a:extLst>
                <a:ext uri="{84589F7E-364E-4C9E-8A38-B11213B215E9}">
                  <a14:cameraTool cellRange="データ!$E$22:$I$35" spid="_x0000_s1727"/>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728"/>
                </a:ext>
              </a:extLst>
            </xdr:cNvPicPr>
          </xdr:nvPicPr>
          <xdr:blipFill>
            <a:blip xmlns:r="http://schemas.openxmlformats.org/officeDocument/2006/relationships" r:embed="rId6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729"/>
                </a:ext>
              </a:extLst>
            </xdr:cNvPicPr>
          </xdr:nvPicPr>
          <xdr:blipFill>
            <a:blip xmlns:r="http://schemas.openxmlformats.org/officeDocument/2006/relationships" r:embed="rId6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730"/>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731"/>
                </a:ext>
              </a:extLst>
            </xdr:cNvPicPr>
          </xdr:nvPicPr>
          <xdr:blipFill>
            <a:blip xmlns:r="http://schemas.openxmlformats.org/officeDocument/2006/relationships" r:embed="rId6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732"/>
                </a:ext>
              </a:extLst>
            </xdr:cNvPicPr>
          </xdr:nvPicPr>
          <xdr:blipFill>
            <a:blip xmlns:r="http://schemas.openxmlformats.org/officeDocument/2006/relationships" r:embed="rId61"/>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733"/>
                </a:ext>
              </a:extLst>
            </xdr:cNvPicPr>
          </xdr:nvPicPr>
          <xdr:blipFill>
            <a:blip xmlns:r="http://schemas.openxmlformats.org/officeDocument/2006/relationships" r:embed="rId61"/>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734"/>
                </a:ext>
              </a:extLst>
            </xdr:cNvPicPr>
          </xdr:nvPicPr>
          <xdr:blipFill>
            <a:blip xmlns:r="http://schemas.openxmlformats.org/officeDocument/2006/relationships" r:embed="rId61"/>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735"/>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736"/>
                </a:ext>
              </a:extLst>
            </xdr:cNvPicPr>
          </xdr:nvPicPr>
          <xdr:blipFill>
            <a:blip xmlns:r="http://schemas.openxmlformats.org/officeDocument/2006/relationships" r:embed="rId61"/>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737"/>
                </a:ext>
              </a:extLst>
            </xdr:cNvPicPr>
          </xdr:nvPicPr>
          <xdr:blipFill>
            <a:blip xmlns:r="http://schemas.openxmlformats.org/officeDocument/2006/relationships" r:embed="rId61"/>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738"/>
                </a:ext>
              </a:extLst>
            </xdr:cNvPicPr>
          </xdr:nvPicPr>
          <xdr:blipFill>
            <a:blip xmlns:r="http://schemas.openxmlformats.org/officeDocument/2006/relationships" r:embed="rId61"/>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739"/>
                </a:ext>
              </a:extLst>
            </xdr:cNvPicPr>
          </xdr:nvPicPr>
          <xdr:blipFill>
            <a:blip xmlns:r="http://schemas.openxmlformats.org/officeDocument/2006/relationships" r:embed="rId61"/>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740"/>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741"/>
                </a:ext>
              </a:extLst>
            </xdr:cNvPicPr>
          </xdr:nvPicPr>
          <xdr:blipFill>
            <a:blip xmlns:r="http://schemas.openxmlformats.org/officeDocument/2006/relationships" r:embed="rId61"/>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742"/>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L$37:$P$50" spid="_x0000_s1743"/>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1000000}"/>
                </a:ext>
              </a:extLst>
            </xdr:cNvPr>
            <xdr:cNvPicPr>
              <a:picLocks noChangeAspect="1" noChangeArrowheads="1"/>
              <a:extLst>
                <a:ext uri="{84589F7E-364E-4C9E-8A38-B11213B215E9}">
                  <a14:cameraTool cellRange="データ!$L$37:$P$50" spid="_x0000_s1744"/>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A1" zoomScale="80" zoomScaleNormal="80" workbookViewId="0">
      <selection activeCell="S3" sqref="S3:AH19"/>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兵庫県　西脇市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183</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185</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4" t="s">
        <v>131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t="str">
        <f>データ!AL6</f>
        <v>-</v>
      </c>
      <c r="G15" s="173"/>
      <c r="H15" s="173" t="str">
        <f>データ!AM6</f>
        <v>-</v>
      </c>
      <c r="I15" s="173"/>
      <c r="J15" s="173" t="str">
        <f>データ!AN6</f>
        <v>-</v>
      </c>
      <c r="K15" s="173"/>
      <c r="L15" s="173">
        <f>データ!AO6</f>
        <v>700</v>
      </c>
      <c r="M15" s="173"/>
      <c r="N15" s="174">
        <f>データ!AP6</f>
        <v>1604</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t="str">
        <f>データ!AQ6</f>
        <v>-</v>
      </c>
      <c r="G16" s="179"/>
      <c r="H16" s="179" t="str">
        <f>データ!AR6</f>
        <v>-</v>
      </c>
      <c r="I16" s="179"/>
      <c r="J16" s="179" t="str">
        <f>データ!AS6</f>
        <v>-</v>
      </c>
      <c r="K16" s="179"/>
      <c r="L16" s="179">
        <f>データ!AT6</f>
        <v>700</v>
      </c>
      <c r="M16" s="179"/>
      <c r="N16" s="168">
        <f>データ!AU6</f>
        <v>1604</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t="str">
        <f>データ!AV6</f>
        <v>-</v>
      </c>
      <c r="G19" s="182"/>
      <c r="H19" s="182"/>
      <c r="I19" s="182">
        <f>データ!AW6</f>
        <v>60159</v>
      </c>
      <c r="J19" s="182"/>
      <c r="K19" s="182"/>
      <c r="L19" s="182">
        <f>データ!AX6</f>
        <v>60159</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2"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2"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182</v>
      </c>
      <c r="AL40" s="120"/>
      <c r="AM40" s="120"/>
      <c r="AN40" s="120"/>
      <c r="AO40" s="120"/>
      <c r="AP40" s="120"/>
      <c r="AQ40" s="121"/>
    </row>
    <row r="41" spans="1:43" ht="29.4"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7"/>
      <c r="C42" s="188"/>
      <c r="D42" s="188"/>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9"/>
      <c r="AL98" s="190"/>
      <c r="AM98" s="190"/>
      <c r="AN98" s="190"/>
      <c r="AO98" s="190"/>
      <c r="AP98" s="190"/>
      <c r="AQ98" s="191"/>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2" t="s">
        <v>184</v>
      </c>
      <c r="AL99" s="193"/>
      <c r="AM99" s="193"/>
      <c r="AN99" s="193"/>
      <c r="AO99" s="193"/>
      <c r="AP99" s="193"/>
      <c r="AQ99" s="194"/>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2"/>
      <c r="AL100" s="193"/>
      <c r="AM100" s="193"/>
      <c r="AN100" s="193"/>
      <c r="AO100" s="193"/>
      <c r="AP100" s="193"/>
      <c r="AQ100" s="194"/>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2"/>
      <c r="AL101" s="193"/>
      <c r="AM101" s="193"/>
      <c r="AN101" s="193"/>
      <c r="AO101" s="193"/>
      <c r="AP101" s="193"/>
      <c r="AQ101" s="194"/>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2"/>
      <c r="AL102" s="193"/>
      <c r="AM102" s="193"/>
      <c r="AN102" s="193"/>
      <c r="AO102" s="193"/>
      <c r="AP102" s="193"/>
      <c r="AQ102" s="194"/>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2"/>
      <c r="AL103" s="193"/>
      <c r="AM103" s="193"/>
      <c r="AN103" s="193"/>
      <c r="AO103" s="193"/>
      <c r="AP103" s="193"/>
      <c r="AQ103" s="194"/>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2"/>
      <c r="AL104" s="193"/>
      <c r="AM104" s="193"/>
      <c r="AN104" s="193"/>
      <c r="AO104" s="193"/>
      <c r="AP104" s="193"/>
      <c r="AQ104" s="194"/>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2"/>
      <c r="AL105" s="193"/>
      <c r="AM105" s="193"/>
      <c r="AN105" s="193"/>
      <c r="AO105" s="193"/>
      <c r="AP105" s="193"/>
      <c r="AQ105" s="194"/>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2"/>
      <c r="AL106" s="193"/>
      <c r="AM106" s="193"/>
      <c r="AN106" s="193"/>
      <c r="AO106" s="193"/>
      <c r="AP106" s="193"/>
      <c r="AQ106" s="194"/>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2"/>
      <c r="AL107" s="193"/>
      <c r="AM107" s="193"/>
      <c r="AN107" s="193"/>
      <c r="AO107" s="193"/>
      <c r="AP107" s="193"/>
      <c r="AQ107" s="194"/>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2"/>
      <c r="AL108" s="193"/>
      <c r="AM108" s="193"/>
      <c r="AN108" s="193"/>
      <c r="AO108" s="193"/>
      <c r="AP108" s="193"/>
      <c r="AQ108" s="194"/>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2"/>
      <c r="AL109" s="193"/>
      <c r="AM109" s="193"/>
      <c r="AN109" s="193"/>
      <c r="AO109" s="193"/>
      <c r="AP109" s="193"/>
      <c r="AQ109" s="194"/>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2"/>
      <c r="AL110" s="193"/>
      <c r="AM110" s="193"/>
      <c r="AN110" s="193"/>
      <c r="AO110" s="193"/>
      <c r="AP110" s="193"/>
      <c r="AQ110" s="194"/>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2"/>
      <c r="AL111" s="193"/>
      <c r="AM111" s="193"/>
      <c r="AN111" s="193"/>
      <c r="AO111" s="193"/>
      <c r="AP111" s="193"/>
      <c r="AQ111" s="194"/>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2"/>
      <c r="AL112" s="193"/>
      <c r="AM112" s="193"/>
      <c r="AN112" s="193"/>
      <c r="AO112" s="193"/>
      <c r="AP112" s="193"/>
      <c r="AQ112" s="194"/>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2"/>
      <c r="AL113" s="193"/>
      <c r="AM113" s="193"/>
      <c r="AN113" s="193"/>
      <c r="AO113" s="193"/>
      <c r="AP113" s="193"/>
      <c r="AQ113" s="194"/>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2"/>
      <c r="AL114" s="193"/>
      <c r="AM114" s="193"/>
      <c r="AN114" s="193"/>
      <c r="AO114" s="193"/>
      <c r="AP114" s="193"/>
      <c r="AQ114" s="194"/>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2"/>
      <c r="AL115" s="193"/>
      <c r="AM115" s="193"/>
      <c r="AN115" s="193"/>
      <c r="AO115" s="193"/>
      <c r="AP115" s="193"/>
      <c r="AQ115" s="194"/>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2"/>
      <c r="AL116" s="193"/>
      <c r="AM116" s="193"/>
      <c r="AN116" s="193"/>
      <c r="AO116" s="193"/>
      <c r="AP116" s="193"/>
      <c r="AQ116" s="194"/>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2.8">
      <c r="A6" s="50" t="s">
        <v>115</v>
      </c>
      <c r="B6" s="68" t="str">
        <f>B7</f>
        <v>2016</v>
      </c>
      <c r="C6" s="68" t="str">
        <f t="shared" ref="C6:AX6" si="6">C7</f>
        <v>282138</v>
      </c>
      <c r="D6" s="68" t="str">
        <f t="shared" si="6"/>
        <v>47</v>
      </c>
      <c r="E6" s="68" t="str">
        <f t="shared" si="6"/>
        <v>04</v>
      </c>
      <c r="F6" s="68" t="str">
        <f t="shared" si="6"/>
        <v>0</v>
      </c>
      <c r="G6" s="68" t="str">
        <f t="shared" si="6"/>
        <v>000</v>
      </c>
      <c r="H6" s="68" t="str">
        <f t="shared" si="6"/>
        <v>兵庫県　西脇市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平成47年10月4日　西脇市太陽光発電所</v>
      </c>
      <c r="S6" s="72" t="str">
        <f t="shared" si="6"/>
        <v>平成47年10月４日　西脇市太陽光発電所</v>
      </c>
      <c r="T6" s="68" t="str">
        <f t="shared" si="6"/>
        <v>無</v>
      </c>
      <c r="U6" s="72" t="str">
        <f t="shared" si="6"/>
        <v>株式会社Ｆ-Ｐｏｗｅｒ</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f t="shared" si="6"/>
        <v>700</v>
      </c>
      <c r="AP6" s="70">
        <f t="shared" si="6"/>
        <v>1604</v>
      </c>
      <c r="AQ6" s="70" t="str">
        <f t="shared" si="6"/>
        <v>-</v>
      </c>
      <c r="AR6" s="70" t="str">
        <f t="shared" si="6"/>
        <v>-</v>
      </c>
      <c r="AS6" s="70" t="str">
        <f t="shared" si="6"/>
        <v>-</v>
      </c>
      <c r="AT6" s="70">
        <f t="shared" si="6"/>
        <v>700</v>
      </c>
      <c r="AU6" s="70">
        <f t="shared" si="6"/>
        <v>1604</v>
      </c>
      <c r="AV6" s="70" t="str">
        <f t="shared" si="6"/>
        <v>-</v>
      </c>
      <c r="AW6" s="70">
        <f t="shared" si="6"/>
        <v>60159</v>
      </c>
      <c r="AX6" s="70">
        <f t="shared" si="6"/>
        <v>60159</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1</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v>700</v>
      </c>
      <c r="AP7" s="81">
        <v>1604</v>
      </c>
      <c r="AQ7" s="81" t="s">
        <v>127</v>
      </c>
      <c r="AR7" s="81" t="s">
        <v>127</v>
      </c>
      <c r="AS7" s="81" t="s">
        <v>127</v>
      </c>
      <c r="AT7" s="81">
        <v>700</v>
      </c>
      <c r="AU7" s="81">
        <v>1604</v>
      </c>
      <c r="AV7" s="81" t="s">
        <v>127</v>
      </c>
      <c r="AW7" s="81">
        <v>60159</v>
      </c>
      <c r="AX7" s="81">
        <v>60159</v>
      </c>
      <c r="AY7" s="84" t="s">
        <v>127</v>
      </c>
      <c r="AZ7" s="84" t="s">
        <v>127</v>
      </c>
      <c r="BA7" s="84" t="s">
        <v>127</v>
      </c>
      <c r="BB7" s="84">
        <v>138.1</v>
      </c>
      <c r="BC7" s="84">
        <v>105.3</v>
      </c>
      <c r="BD7" s="84" t="s">
        <v>127</v>
      </c>
      <c r="BE7" s="84" t="s">
        <v>127</v>
      </c>
      <c r="BF7" s="84" t="s">
        <v>127</v>
      </c>
      <c r="BG7" s="84">
        <v>118.8</v>
      </c>
      <c r="BH7" s="84">
        <v>88.8</v>
      </c>
      <c r="BI7" s="84">
        <v>100</v>
      </c>
      <c r="BJ7" s="84" t="s">
        <v>127</v>
      </c>
      <c r="BK7" s="84" t="s">
        <v>127</v>
      </c>
      <c r="BL7" s="84" t="s">
        <v>127</v>
      </c>
      <c r="BM7" s="84">
        <v>2019.1</v>
      </c>
      <c r="BN7" s="84">
        <v>1925.1</v>
      </c>
      <c r="BO7" s="84" t="s">
        <v>127</v>
      </c>
      <c r="BP7" s="84" t="s">
        <v>127</v>
      </c>
      <c r="BQ7" s="84" t="s">
        <v>127</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t="s">
        <v>127</v>
      </c>
      <c r="CI7" s="84">
        <v>29070</v>
      </c>
      <c r="CJ7" s="84">
        <v>38453.199999999997</v>
      </c>
      <c r="CK7" s="84" t="s">
        <v>127</v>
      </c>
      <c r="CL7" s="84" t="s">
        <v>127</v>
      </c>
      <c r="CM7" s="84" t="s">
        <v>127</v>
      </c>
      <c r="CN7" s="84">
        <v>18815.8</v>
      </c>
      <c r="CO7" s="84">
        <v>22847.9</v>
      </c>
      <c r="CP7" s="81" t="s">
        <v>127</v>
      </c>
      <c r="CQ7" s="81" t="s">
        <v>127</v>
      </c>
      <c r="CR7" s="81" t="s">
        <v>127</v>
      </c>
      <c r="CS7" s="81">
        <v>7757</v>
      </c>
      <c r="CT7" s="81">
        <v>3293</v>
      </c>
      <c r="CU7" s="81" t="s">
        <v>127</v>
      </c>
      <c r="CV7" s="81" t="s">
        <v>127</v>
      </c>
      <c r="CW7" s="81" t="s">
        <v>127</v>
      </c>
      <c r="CX7" s="81">
        <v>37685</v>
      </c>
      <c r="CY7" s="81">
        <v>2390</v>
      </c>
      <c r="CZ7" s="81">
        <v>1398</v>
      </c>
      <c r="DA7" s="84" t="s">
        <v>127</v>
      </c>
      <c r="DB7" s="84" t="s">
        <v>127</v>
      </c>
      <c r="DC7" s="84" t="s">
        <v>127</v>
      </c>
      <c r="DD7" s="84">
        <v>5.7</v>
      </c>
      <c r="DE7" s="84">
        <v>13.1</v>
      </c>
      <c r="DF7" s="84" t="s">
        <v>127</v>
      </c>
      <c r="DG7" s="84" t="s">
        <v>127</v>
      </c>
      <c r="DH7" s="84" t="s">
        <v>127</v>
      </c>
      <c r="DI7" s="84">
        <v>33.9</v>
      </c>
      <c r="DJ7" s="84">
        <v>37.9</v>
      </c>
      <c r="DK7" s="84" t="s">
        <v>127</v>
      </c>
      <c r="DL7" s="84" t="s">
        <v>127</v>
      </c>
      <c r="DM7" s="84" t="s">
        <v>127</v>
      </c>
      <c r="DN7" s="84">
        <v>0</v>
      </c>
      <c r="DO7" s="84">
        <v>0</v>
      </c>
      <c r="DP7" s="84" t="s">
        <v>127</v>
      </c>
      <c r="DQ7" s="84" t="s">
        <v>127</v>
      </c>
      <c r="DR7" s="84" t="s">
        <v>127</v>
      </c>
      <c r="DS7" s="84">
        <v>16.3</v>
      </c>
      <c r="DT7" s="84">
        <v>14.2</v>
      </c>
      <c r="DU7" s="84" t="s">
        <v>127</v>
      </c>
      <c r="DV7" s="84" t="s">
        <v>127</v>
      </c>
      <c r="DW7" s="84" t="s">
        <v>127</v>
      </c>
      <c r="DX7" s="84">
        <v>0</v>
      </c>
      <c r="DY7" s="84">
        <v>0</v>
      </c>
      <c r="DZ7" s="84" t="s">
        <v>127</v>
      </c>
      <c r="EA7" s="84" t="s">
        <v>127</v>
      </c>
      <c r="EB7" s="84" t="s">
        <v>127</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t="s">
        <v>127</v>
      </c>
      <c r="ER7" s="84">
        <v>100</v>
      </c>
      <c r="ES7" s="84">
        <v>100</v>
      </c>
      <c r="ET7" s="84" t="s">
        <v>127</v>
      </c>
      <c r="EU7" s="84" t="s">
        <v>127</v>
      </c>
      <c r="EV7" s="84" t="s">
        <v>127</v>
      </c>
      <c r="EW7" s="84">
        <v>73.099999999999994</v>
      </c>
      <c r="EX7" s="84">
        <v>74.8</v>
      </c>
      <c r="EY7" s="81" t="s">
        <v>127</v>
      </c>
      <c r="EZ7" s="84" t="s">
        <v>127</v>
      </c>
      <c r="FA7" s="84" t="s">
        <v>127</v>
      </c>
      <c r="FB7" s="84" t="s">
        <v>127</v>
      </c>
      <c r="FC7" s="84" t="s">
        <v>127</v>
      </c>
      <c r="FD7" s="84" t="s">
        <v>127</v>
      </c>
      <c r="FE7" s="84" t="s">
        <v>127</v>
      </c>
      <c r="FF7" s="84" t="s">
        <v>127</v>
      </c>
      <c r="FG7" s="84" t="s">
        <v>127</v>
      </c>
      <c r="FH7" s="84">
        <v>61.8</v>
      </c>
      <c r="FI7" s="84">
        <v>61.6</v>
      </c>
      <c r="FJ7" s="84" t="s">
        <v>127</v>
      </c>
      <c r="FK7" s="84" t="s">
        <v>127</v>
      </c>
      <c r="FL7" s="84" t="s">
        <v>127</v>
      </c>
      <c r="FM7" s="84" t="s">
        <v>127</v>
      </c>
      <c r="FN7" s="84" t="s">
        <v>127</v>
      </c>
      <c r="FO7" s="84" t="s">
        <v>127</v>
      </c>
      <c r="FP7" s="84" t="s">
        <v>127</v>
      </c>
      <c r="FQ7" s="84" t="s">
        <v>127</v>
      </c>
      <c r="FR7" s="84">
        <v>8.6999999999999993</v>
      </c>
      <c r="FS7" s="84">
        <v>5.7</v>
      </c>
      <c r="FT7" s="84" t="s">
        <v>127</v>
      </c>
      <c r="FU7" s="84" t="s">
        <v>127</v>
      </c>
      <c r="FV7" s="84" t="s">
        <v>127</v>
      </c>
      <c r="FW7" s="84" t="s">
        <v>127</v>
      </c>
      <c r="FX7" s="84" t="s">
        <v>127</v>
      </c>
      <c r="FY7" s="84" t="s">
        <v>127</v>
      </c>
      <c r="FZ7" s="84" t="s">
        <v>127</v>
      </c>
      <c r="GA7" s="84" t="s">
        <v>127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t="s">
        <v>127</v>
      </c>
      <c r="GU7" s="84" t="s">
        <v>127</v>
      </c>
      <c r="GV7" s="84">
        <v>80.599999999999994</v>
      </c>
      <c r="GW7" s="84">
        <v>85.6</v>
      </c>
      <c r="GX7" s="81" t="s">
        <v>127</v>
      </c>
      <c r="GY7" s="84" t="s">
        <v>127</v>
      </c>
      <c r="GZ7" s="84" t="s">
        <v>127</v>
      </c>
      <c r="HA7" s="84" t="s">
        <v>127</v>
      </c>
      <c r="HB7" s="84" t="s">
        <v>127</v>
      </c>
      <c r="HC7" s="84" t="s">
        <v>127</v>
      </c>
      <c r="HD7" s="84" t="s">
        <v>127</v>
      </c>
      <c r="HE7" s="84" t="s">
        <v>127</v>
      </c>
      <c r="HF7" s="84" t="s">
        <v>127</v>
      </c>
      <c r="HG7" s="84">
        <v>47.9</v>
      </c>
      <c r="HH7" s="84">
        <v>54</v>
      </c>
      <c r="HI7" s="84" t="s">
        <v>127</v>
      </c>
      <c r="HJ7" s="84" t="s">
        <v>127</v>
      </c>
      <c r="HK7" s="84" t="s">
        <v>127</v>
      </c>
      <c r="HL7" s="84" t="s">
        <v>127</v>
      </c>
      <c r="HM7" s="84" t="s">
        <v>127</v>
      </c>
      <c r="HN7" s="84" t="s">
        <v>127</v>
      </c>
      <c r="HO7" s="84" t="s">
        <v>127</v>
      </c>
      <c r="HP7" s="84" t="s">
        <v>127</v>
      </c>
      <c r="HQ7" s="84">
        <v>13</v>
      </c>
      <c r="HR7" s="84">
        <v>8.9</v>
      </c>
      <c r="HS7" s="84" t="s">
        <v>127</v>
      </c>
      <c r="HT7" s="84" t="s">
        <v>127</v>
      </c>
      <c r="HU7" s="84" t="s">
        <v>127</v>
      </c>
      <c r="HV7" s="84" t="s">
        <v>127</v>
      </c>
      <c r="HW7" s="84" t="s">
        <v>127</v>
      </c>
      <c r="HX7" s="84" t="s">
        <v>127</v>
      </c>
      <c r="HY7" s="84" t="s">
        <v>127</v>
      </c>
      <c r="HZ7" s="84" t="s">
        <v>127</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t="s">
        <v>127</v>
      </c>
      <c r="IU7" s="84">
        <v>52.8</v>
      </c>
      <c r="IV7" s="84">
        <v>51.2</v>
      </c>
      <c r="IW7" s="81" t="s">
        <v>127</v>
      </c>
      <c r="IX7" s="84" t="s">
        <v>127</v>
      </c>
      <c r="IY7" s="84" t="s">
        <v>127</v>
      </c>
      <c r="IZ7" s="84" t="s">
        <v>127</v>
      </c>
      <c r="JA7" s="84" t="s">
        <v>127</v>
      </c>
      <c r="JB7" s="84" t="s">
        <v>127</v>
      </c>
      <c r="JC7" s="84" t="s">
        <v>127</v>
      </c>
      <c r="JD7" s="84" t="s">
        <v>127</v>
      </c>
      <c r="JE7" s="84" t="s">
        <v>127</v>
      </c>
      <c r="JF7" s="84">
        <v>16.100000000000001</v>
      </c>
      <c r="JG7" s="84">
        <v>19.600000000000001</v>
      </c>
      <c r="JH7" s="84" t="s">
        <v>127</v>
      </c>
      <c r="JI7" s="84" t="s">
        <v>127</v>
      </c>
      <c r="JJ7" s="84" t="s">
        <v>127</v>
      </c>
      <c r="JK7" s="84" t="s">
        <v>127</v>
      </c>
      <c r="JL7" s="84" t="s">
        <v>127</v>
      </c>
      <c r="JM7" s="84" t="s">
        <v>127</v>
      </c>
      <c r="JN7" s="84" t="s">
        <v>127</v>
      </c>
      <c r="JO7" s="84" t="s">
        <v>127</v>
      </c>
      <c r="JP7" s="84">
        <v>45.4</v>
      </c>
      <c r="JQ7" s="84">
        <v>48.2</v>
      </c>
      <c r="JR7" s="84" t="s">
        <v>127</v>
      </c>
      <c r="JS7" s="84" t="s">
        <v>127</v>
      </c>
      <c r="JT7" s="84" t="s">
        <v>127</v>
      </c>
      <c r="JU7" s="84" t="s">
        <v>127</v>
      </c>
      <c r="JV7" s="84" t="s">
        <v>127</v>
      </c>
      <c r="JW7" s="84" t="s">
        <v>127</v>
      </c>
      <c r="JX7" s="84" t="s">
        <v>127</v>
      </c>
      <c r="JY7" s="84" t="s">
        <v>127</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t="s">
        <v>127</v>
      </c>
      <c r="KT7" s="84">
        <v>98.4</v>
      </c>
      <c r="KU7" s="84">
        <v>99.1</v>
      </c>
      <c r="KV7" s="81">
        <v>1398</v>
      </c>
      <c r="KW7" s="84" t="s">
        <v>127</v>
      </c>
      <c r="KX7" s="84" t="s">
        <v>127</v>
      </c>
      <c r="KY7" s="84" t="s">
        <v>127</v>
      </c>
      <c r="KZ7" s="84">
        <v>5.7</v>
      </c>
      <c r="LA7" s="84">
        <v>13.1</v>
      </c>
      <c r="LB7" s="84" t="s">
        <v>127</v>
      </c>
      <c r="LC7" s="84" t="s">
        <v>127</v>
      </c>
      <c r="LD7" s="84" t="s">
        <v>127</v>
      </c>
      <c r="LE7" s="84">
        <v>12</v>
      </c>
      <c r="LF7" s="84">
        <v>14.5</v>
      </c>
      <c r="LG7" s="84" t="s">
        <v>127</v>
      </c>
      <c r="LH7" s="84" t="s">
        <v>127</v>
      </c>
      <c r="LI7" s="84" t="s">
        <v>127</v>
      </c>
      <c r="LJ7" s="84">
        <v>0</v>
      </c>
      <c r="LK7" s="84">
        <v>0</v>
      </c>
      <c r="LL7" s="84" t="s">
        <v>127</v>
      </c>
      <c r="LM7" s="84" t="s">
        <v>127</v>
      </c>
      <c r="LN7" s="84" t="s">
        <v>127</v>
      </c>
      <c r="LO7" s="84">
        <v>0.6</v>
      </c>
      <c r="LP7" s="84">
        <v>0.3</v>
      </c>
      <c r="LQ7" s="84" t="s">
        <v>127</v>
      </c>
      <c r="LR7" s="84" t="s">
        <v>127</v>
      </c>
      <c r="LS7" s="84" t="s">
        <v>127</v>
      </c>
      <c r="LT7" s="84">
        <v>0</v>
      </c>
      <c r="LU7" s="84">
        <v>0</v>
      </c>
      <c r="LV7" s="84" t="s">
        <v>127</v>
      </c>
      <c r="LW7" s="84" t="s">
        <v>127</v>
      </c>
      <c r="LX7" s="84" t="s">
        <v>127</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v>100</v>
      </c>
      <c r="MO7" s="84">
        <v>100</v>
      </c>
      <c r="MP7" s="84" t="s">
        <v>127</v>
      </c>
      <c r="MQ7" s="84" t="s">
        <v>127</v>
      </c>
      <c r="MR7" s="84" t="s">
        <v>127</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t="s">
        <v>127</v>
      </c>
      <c r="NI7" s="84" t="s">
        <v>127</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1</v>
      </c>
      <c r="KX8" s="88" t="s">
        <v>132</v>
      </c>
      <c r="KY8" s="86"/>
      <c r="KZ8" s="86"/>
      <c r="LA8" s="86"/>
      <c r="LB8" s="86"/>
      <c r="LC8" s="87"/>
      <c r="LD8" s="86"/>
      <c r="LE8" s="86"/>
      <c r="LF8" s="86" t="str">
        <f>LG4</f>
        <v>修繕費比率（％）</v>
      </c>
      <c r="LG8" s="86" t="b">
        <f>IF(SUM($P$7,$NG$7:$NJ$7)=0,FALSE,TRUE)</f>
        <v>1</v>
      </c>
      <c r="LH8" s="88" t="s">
        <v>132</v>
      </c>
      <c r="LI8" s="86"/>
      <c r="LJ8" s="86"/>
      <c r="LK8" s="86"/>
      <c r="LL8" s="86"/>
      <c r="LM8" s="86"/>
      <c r="LN8" s="87"/>
      <c r="LO8" s="86"/>
      <c r="LP8" s="86" t="str">
        <f>LQ4</f>
        <v>企業債残高対料金収入比率（％）</v>
      </c>
      <c r="LQ8" s="86" t="b">
        <f>IF(SUM($P$7,$NG$7:$NJ$7)=0,FALSE,TRUE)</f>
        <v>1</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1</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（最大出力合計1,398kW）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（最大出力合計1,398kW）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t="str">
        <f>AY7</f>
        <v>-</v>
      </c>
      <c r="AZ11" s="96" t="str">
        <f>AZ7</f>
        <v>-</v>
      </c>
      <c r="BA11" s="96" t="str">
        <f>BA7</f>
        <v>-</v>
      </c>
      <c r="BB11" s="96">
        <f>BB7</f>
        <v>138.1</v>
      </c>
      <c r="BC11" s="96">
        <f>BC7</f>
        <v>105.3</v>
      </c>
      <c r="BD11" s="85"/>
      <c r="BE11" s="85"/>
      <c r="BF11" s="85"/>
      <c r="BG11" s="85"/>
      <c r="BH11" s="85"/>
      <c r="BI11" s="95" t="s">
        <v>141</v>
      </c>
      <c r="BJ11" s="96" t="str">
        <f>BJ7</f>
        <v>-</v>
      </c>
      <c r="BK11" s="96" t="str">
        <f>BK7</f>
        <v>-</v>
      </c>
      <c r="BL11" s="96" t="str">
        <f>BL7</f>
        <v>-</v>
      </c>
      <c r="BM11" s="96">
        <f>BM7</f>
        <v>2019.1</v>
      </c>
      <c r="BN11" s="96">
        <f>BN7</f>
        <v>1925.1</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t="str">
        <f>CG7</f>
        <v>-</v>
      </c>
      <c r="CH11" s="96" t="str">
        <f>CH7</f>
        <v>-</v>
      </c>
      <c r="CI11" s="96">
        <f>CI7</f>
        <v>29070</v>
      </c>
      <c r="CJ11" s="96">
        <f>CJ7</f>
        <v>38453.199999999997</v>
      </c>
      <c r="CK11" s="85"/>
      <c r="CL11" s="85"/>
      <c r="CM11" s="85"/>
      <c r="CN11" s="85"/>
      <c r="CO11" s="95" t="s">
        <v>141</v>
      </c>
      <c r="CP11" s="97" t="str">
        <f>CP7</f>
        <v>-</v>
      </c>
      <c r="CQ11" s="97" t="str">
        <f>CQ7</f>
        <v>-</v>
      </c>
      <c r="CR11" s="97" t="str">
        <f>CR7</f>
        <v>-</v>
      </c>
      <c r="CS11" s="97">
        <f>CS7</f>
        <v>7757</v>
      </c>
      <c r="CT11" s="97">
        <f>CT7</f>
        <v>3293</v>
      </c>
      <c r="CU11" s="85"/>
      <c r="CV11" s="85"/>
      <c r="CW11" s="85"/>
      <c r="CX11" s="85"/>
      <c r="CY11" s="85"/>
      <c r="CZ11" s="95" t="s">
        <v>141</v>
      </c>
      <c r="DA11" s="96" t="str">
        <f>DA7</f>
        <v>-</v>
      </c>
      <c r="DB11" s="96" t="str">
        <f>DB7</f>
        <v>-</v>
      </c>
      <c r="DC11" s="96" t="str">
        <f>DC7</f>
        <v>-</v>
      </c>
      <c r="DD11" s="96">
        <f>DD7</f>
        <v>5.7</v>
      </c>
      <c r="DE11" s="96">
        <f>DE7</f>
        <v>13.1</v>
      </c>
      <c r="DF11" s="85"/>
      <c r="DG11" s="85"/>
      <c r="DH11" s="85"/>
      <c r="DI11" s="85"/>
      <c r="DJ11" s="95" t="s">
        <v>141</v>
      </c>
      <c r="DK11" s="96" t="str">
        <f>DK7</f>
        <v>-</v>
      </c>
      <c r="DL11" s="96" t="str">
        <f>DL7</f>
        <v>-</v>
      </c>
      <c r="DM11" s="96" t="str">
        <f>DM7</f>
        <v>-</v>
      </c>
      <c r="DN11" s="96">
        <f>DN7</f>
        <v>0</v>
      </c>
      <c r="DO11" s="96">
        <f>DO7</f>
        <v>0</v>
      </c>
      <c r="DP11" s="85"/>
      <c r="DQ11" s="85"/>
      <c r="DR11" s="85"/>
      <c r="DS11" s="85"/>
      <c r="DT11" s="95" t="s">
        <v>141</v>
      </c>
      <c r="DU11" s="96" t="str">
        <f>DU7</f>
        <v>-</v>
      </c>
      <c r="DV11" s="96" t="str">
        <f>DV7</f>
        <v>-</v>
      </c>
      <c r="DW11" s="96" t="str">
        <f>DW7</f>
        <v>-</v>
      </c>
      <c r="DX11" s="96">
        <f>DX7</f>
        <v>0</v>
      </c>
      <c r="DY11" s="96">
        <f>DY7</f>
        <v>0</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t="str">
        <f>EP7</f>
        <v>-</v>
      </c>
      <c r="EQ11" s="96" t="str">
        <f>EQ7</f>
        <v>-</v>
      </c>
      <c r="ER11" s="96">
        <f>ER7</f>
        <v>100</v>
      </c>
      <c r="ES11" s="96">
        <f>ES7</f>
        <v>100</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142</v>
      </c>
      <c r="IC11" s="96" t="str">
        <f>IC7</f>
        <v>-</v>
      </c>
      <c r="ID11" s="96" t="str">
        <f>ID7</f>
        <v>-</v>
      </c>
      <c r="IE11" s="96" t="str">
        <f>IE7</f>
        <v>-</v>
      </c>
      <c r="IF11" s="96" t="str">
        <f>IF7</f>
        <v>-</v>
      </c>
      <c r="IG11" s="96" t="str">
        <f>IG7</f>
        <v>-</v>
      </c>
      <c r="IH11" s="85"/>
      <c r="II11" s="85"/>
      <c r="IJ11" s="85"/>
      <c r="IK11" s="85"/>
      <c r="IL11" s="95" t="s">
        <v>143</v>
      </c>
      <c r="IM11" s="96" t="str">
        <f>IM7</f>
        <v>-</v>
      </c>
      <c r="IN11" s="96" t="str">
        <f>IN7</f>
        <v>-</v>
      </c>
      <c r="IO11" s="96" t="str">
        <f>IO7</f>
        <v>-</v>
      </c>
      <c r="IP11" s="96" t="str">
        <f>IP7</f>
        <v>-</v>
      </c>
      <c r="IQ11" s="96" t="str">
        <f>IQ7</f>
        <v>-</v>
      </c>
      <c r="IR11" s="85"/>
      <c r="IS11" s="85"/>
      <c r="IT11" s="85"/>
      <c r="IU11" s="85"/>
      <c r="IV11" s="85"/>
      <c r="IW11" s="95" t="s">
        <v>142</v>
      </c>
      <c r="IX11" s="96" t="str">
        <f>IX7</f>
        <v>-</v>
      </c>
      <c r="IY11" s="96" t="str">
        <f>IY7</f>
        <v>-</v>
      </c>
      <c r="IZ11" s="96" t="str">
        <f>IZ7</f>
        <v>-</v>
      </c>
      <c r="JA11" s="96" t="str">
        <f>JA7</f>
        <v>-</v>
      </c>
      <c r="JB11" s="96" t="str">
        <f>JB7</f>
        <v>-</v>
      </c>
      <c r="JC11" s="85"/>
      <c r="JD11" s="85"/>
      <c r="JE11" s="85"/>
      <c r="JF11" s="85"/>
      <c r="JG11" s="95" t="s">
        <v>144</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145</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f>KZ7</f>
        <v>5.7</v>
      </c>
      <c r="LA11" s="96">
        <f>LA7</f>
        <v>13.1</v>
      </c>
      <c r="LB11" s="85"/>
      <c r="LC11" s="85"/>
      <c r="LD11" s="85"/>
      <c r="LE11" s="85"/>
      <c r="LF11" s="95" t="s">
        <v>141</v>
      </c>
      <c r="LG11" s="96" t="str">
        <f>LG7</f>
        <v>-</v>
      </c>
      <c r="LH11" s="96" t="str">
        <f>LH7</f>
        <v>-</v>
      </c>
      <c r="LI11" s="96" t="str">
        <f>LI7</f>
        <v>-</v>
      </c>
      <c r="LJ11" s="96">
        <f>LJ7</f>
        <v>0</v>
      </c>
      <c r="LK11" s="96">
        <f>LK7</f>
        <v>0</v>
      </c>
      <c r="LL11" s="85"/>
      <c r="LM11" s="85"/>
      <c r="LN11" s="85"/>
      <c r="LO11" s="85"/>
      <c r="LP11" s="95" t="s">
        <v>146</v>
      </c>
      <c r="LQ11" s="96" t="str">
        <f>LQ7</f>
        <v>-</v>
      </c>
      <c r="LR11" s="96" t="str">
        <f>LR7</f>
        <v>-</v>
      </c>
      <c r="LS11" s="96" t="str">
        <f>LS7</f>
        <v>-</v>
      </c>
      <c r="LT11" s="96">
        <f>LT7</f>
        <v>0</v>
      </c>
      <c r="LU11" s="96">
        <f>LU7</f>
        <v>0</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146</v>
      </c>
      <c r="MK11" s="96" t="str">
        <f>MK7</f>
        <v>-</v>
      </c>
      <c r="ML11" s="96" t="str">
        <f>ML7</f>
        <v>-</v>
      </c>
      <c r="MM11" s="96" t="str">
        <f>MM7</f>
        <v>-</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t="str">
        <f>BD7</f>
        <v>-</v>
      </c>
      <c r="AZ12" s="96" t="str">
        <f>BE7</f>
        <v>-</v>
      </c>
      <c r="BA12" s="96" t="str">
        <f>BF7</f>
        <v>-</v>
      </c>
      <c r="BB12" s="96">
        <f>BG7</f>
        <v>118.8</v>
      </c>
      <c r="BC12" s="96">
        <f>BH7</f>
        <v>88.8</v>
      </c>
      <c r="BD12" s="85"/>
      <c r="BE12" s="85"/>
      <c r="BF12" s="85"/>
      <c r="BG12" s="85"/>
      <c r="BH12" s="85"/>
      <c r="BI12" s="95" t="s">
        <v>148</v>
      </c>
      <c r="BJ12" s="96" t="str">
        <f>BO7</f>
        <v>-</v>
      </c>
      <c r="BK12" s="96" t="str">
        <f>BP7</f>
        <v>-</v>
      </c>
      <c r="BL12" s="96" t="str">
        <f>BQ7</f>
        <v>-</v>
      </c>
      <c r="BM12" s="96">
        <f>BR7</f>
        <v>255.4</v>
      </c>
      <c r="BN12" s="96">
        <f>BS7</f>
        <v>269.8</v>
      </c>
      <c r="BO12" s="85"/>
      <c r="BP12" s="85"/>
      <c r="BQ12" s="85"/>
      <c r="BR12" s="85"/>
      <c r="BS12" s="85"/>
      <c r="BT12" s="95" t="s">
        <v>147</v>
      </c>
      <c r="BU12" s="96" t="str">
        <f>BZ7</f>
        <v>-</v>
      </c>
      <c r="BV12" s="96" t="str">
        <f>CA7</f>
        <v>-</v>
      </c>
      <c r="BW12" s="96" t="str">
        <f>CB7</f>
        <v>-</v>
      </c>
      <c r="BX12" s="96" t="str">
        <f>CC7</f>
        <v>-</v>
      </c>
      <c r="BY12" s="96" t="str">
        <f>CD7</f>
        <v>-</v>
      </c>
      <c r="BZ12" s="85"/>
      <c r="CA12" s="85"/>
      <c r="CB12" s="85"/>
      <c r="CC12" s="85"/>
      <c r="CD12" s="85"/>
      <c r="CE12" s="95" t="s">
        <v>147</v>
      </c>
      <c r="CF12" s="96" t="str">
        <f>CK7</f>
        <v>-</v>
      </c>
      <c r="CG12" s="96" t="str">
        <f>CL7</f>
        <v>-</v>
      </c>
      <c r="CH12" s="96" t="str">
        <f>CM7</f>
        <v>-</v>
      </c>
      <c r="CI12" s="96">
        <f>CN7</f>
        <v>18815.8</v>
      </c>
      <c r="CJ12" s="96">
        <f>CO7</f>
        <v>22847.9</v>
      </c>
      <c r="CK12" s="85"/>
      <c r="CL12" s="85"/>
      <c r="CM12" s="85"/>
      <c r="CN12" s="85"/>
      <c r="CO12" s="95" t="s">
        <v>147</v>
      </c>
      <c r="CP12" s="97" t="str">
        <f>CU7</f>
        <v>-</v>
      </c>
      <c r="CQ12" s="97" t="str">
        <f>CV7</f>
        <v>-</v>
      </c>
      <c r="CR12" s="97" t="str">
        <f>CW7</f>
        <v>-</v>
      </c>
      <c r="CS12" s="97">
        <f>CX7</f>
        <v>37685</v>
      </c>
      <c r="CT12" s="97">
        <f>CY7</f>
        <v>2390</v>
      </c>
      <c r="CU12" s="85"/>
      <c r="CV12" s="85"/>
      <c r="CW12" s="85"/>
      <c r="CX12" s="85"/>
      <c r="CY12" s="85"/>
      <c r="CZ12" s="95" t="s">
        <v>147</v>
      </c>
      <c r="DA12" s="96" t="str">
        <f>DF7</f>
        <v>-</v>
      </c>
      <c r="DB12" s="96" t="str">
        <f>DG7</f>
        <v>-</v>
      </c>
      <c r="DC12" s="96" t="str">
        <f>DH7</f>
        <v>-</v>
      </c>
      <c r="DD12" s="96">
        <f>DI7</f>
        <v>33.9</v>
      </c>
      <c r="DE12" s="96">
        <f>DJ7</f>
        <v>37.9</v>
      </c>
      <c r="DF12" s="85"/>
      <c r="DG12" s="85"/>
      <c r="DH12" s="85"/>
      <c r="DI12" s="85"/>
      <c r="DJ12" s="95" t="s">
        <v>147</v>
      </c>
      <c r="DK12" s="96" t="str">
        <f>DP7</f>
        <v>-</v>
      </c>
      <c r="DL12" s="96" t="str">
        <f>DQ7</f>
        <v>-</v>
      </c>
      <c r="DM12" s="96" t="str">
        <f>DR7</f>
        <v>-</v>
      </c>
      <c r="DN12" s="96">
        <f>DS7</f>
        <v>16.3</v>
      </c>
      <c r="DO12" s="96">
        <f>DT7</f>
        <v>14.2</v>
      </c>
      <c r="DP12" s="85"/>
      <c r="DQ12" s="85"/>
      <c r="DR12" s="85"/>
      <c r="DS12" s="85"/>
      <c r="DT12" s="95" t="s">
        <v>147</v>
      </c>
      <c r="DU12" s="96" t="str">
        <f>DZ7</f>
        <v>-</v>
      </c>
      <c r="DV12" s="96" t="str">
        <f>EA7</f>
        <v>-</v>
      </c>
      <c r="DW12" s="96" t="str">
        <f>EB7</f>
        <v>-</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147</v>
      </c>
      <c r="EO12" s="96" t="str">
        <f>ET7</f>
        <v>-</v>
      </c>
      <c r="EP12" s="96" t="str">
        <f>EU7</f>
        <v>-</v>
      </c>
      <c r="EQ12" s="96" t="str">
        <f>EV7</f>
        <v>-</v>
      </c>
      <c r="ER12" s="96">
        <f>EW7</f>
        <v>73.099999999999994</v>
      </c>
      <c r="ES12" s="96">
        <f>EX7</f>
        <v>74.8</v>
      </c>
      <c r="ET12" s="85"/>
      <c r="EU12" s="85"/>
      <c r="EV12" s="85"/>
      <c r="EW12" s="85"/>
      <c r="EX12" s="85"/>
      <c r="EY12" s="95" t="s">
        <v>147</v>
      </c>
      <c r="EZ12" s="96" t="str">
        <f>IF($EZ$8,FE7,"-")</f>
        <v>-</v>
      </c>
      <c r="FA12" s="96" t="str">
        <f>IF($EZ$8,FF7,"-")</f>
        <v>-</v>
      </c>
      <c r="FB12" s="96" t="str">
        <f>IF($EZ$8,FG7,"-")</f>
        <v>-</v>
      </c>
      <c r="FC12" s="96" t="str">
        <f>IF($EZ$8,FH7,"-")</f>
        <v>-</v>
      </c>
      <c r="FD12" s="96" t="str">
        <f>IF($EZ$8,FI7,"-")</f>
        <v>-</v>
      </c>
      <c r="FE12" s="85"/>
      <c r="FF12" s="85"/>
      <c r="FG12" s="85"/>
      <c r="FH12" s="85"/>
      <c r="FI12" s="95" t="s">
        <v>147</v>
      </c>
      <c r="FJ12" s="96" t="str">
        <f>IF($FJ$8,FO7,"-")</f>
        <v>-</v>
      </c>
      <c r="FK12" s="96" t="str">
        <f>IF($FJ$8,FP7,"-")</f>
        <v>-</v>
      </c>
      <c r="FL12" s="96" t="str">
        <f>IF($FJ$8,FQ7,"-")</f>
        <v>-</v>
      </c>
      <c r="FM12" s="96" t="str">
        <f>IF($FJ$8,FR7,"-")</f>
        <v>-</v>
      </c>
      <c r="FN12" s="96" t="str">
        <f>IF($FJ$8,FS7,"-")</f>
        <v>-</v>
      </c>
      <c r="FO12" s="85"/>
      <c r="FP12" s="85"/>
      <c r="FQ12" s="85"/>
      <c r="FR12" s="85"/>
      <c r="FS12" s="95" t="s">
        <v>147</v>
      </c>
      <c r="FT12" s="96" t="str">
        <f>IF($FT$8,FY7,"-")</f>
        <v>-</v>
      </c>
      <c r="FU12" s="96" t="str">
        <f>IF($FT$8,FZ7,"-")</f>
        <v>-</v>
      </c>
      <c r="FV12" s="96" t="str">
        <f>IF($FT$8,GA7,"-")</f>
        <v>-</v>
      </c>
      <c r="FW12" s="96" t="str">
        <f>IF($FT$8,GB7,"-")</f>
        <v>-</v>
      </c>
      <c r="FX12" s="96" t="str">
        <f>IF($FT$8,GC7,"-")</f>
        <v>-</v>
      </c>
      <c r="FY12" s="85"/>
      <c r="FZ12" s="85"/>
      <c r="GA12" s="85"/>
      <c r="GB12" s="85"/>
      <c r="GC12" s="95" t="s">
        <v>147</v>
      </c>
      <c r="GD12" s="96" t="str">
        <f>IF($GD$8,GI7,"-")</f>
        <v>-</v>
      </c>
      <c r="GE12" s="96" t="str">
        <f>IF($GD$8,GJ7,"-")</f>
        <v>-</v>
      </c>
      <c r="GF12" s="96" t="str">
        <f>IF($GD$8,GK7,"-")</f>
        <v>-</v>
      </c>
      <c r="GG12" s="96" t="str">
        <f>IF($GD$8,GL7,"-")</f>
        <v>-</v>
      </c>
      <c r="GH12" s="96" t="str">
        <f>IF($GD$8,GM7,"-")</f>
        <v>-</v>
      </c>
      <c r="GI12" s="85"/>
      <c r="GJ12" s="85"/>
      <c r="GK12" s="85"/>
      <c r="GL12" s="85"/>
      <c r="GM12" s="95" t="s">
        <v>147</v>
      </c>
      <c r="GN12" s="96" t="str">
        <f>IF($GN$8,GS7,"-")</f>
        <v>-</v>
      </c>
      <c r="GO12" s="96" t="str">
        <f>IF($GN$8,GT7,"-")</f>
        <v>-</v>
      </c>
      <c r="GP12" s="96" t="str">
        <f>IF($GN$8,GU7,"-")</f>
        <v>-</v>
      </c>
      <c r="GQ12" s="96" t="str">
        <f>IF($GN$8,GV7,"-")</f>
        <v>-</v>
      </c>
      <c r="GR12" s="96" t="str">
        <f>IF($GN$8,GW7,"-")</f>
        <v>-</v>
      </c>
      <c r="GS12" s="85"/>
      <c r="GT12" s="85"/>
      <c r="GU12" s="85"/>
      <c r="GV12" s="85"/>
      <c r="GW12" s="85"/>
      <c r="GX12" s="95" t="s">
        <v>147</v>
      </c>
      <c r="GY12" s="96" t="str">
        <f>IF($GY$8,HD7,"-")</f>
        <v>-</v>
      </c>
      <c r="GZ12" s="96" t="str">
        <f>IF($GY$8,HE7,"-")</f>
        <v>-</v>
      </c>
      <c r="HA12" s="96" t="str">
        <f>IF($GY$8,HF7,"-")</f>
        <v>-</v>
      </c>
      <c r="HB12" s="96" t="str">
        <f>IF($GY$8,HG7,"-")</f>
        <v>-</v>
      </c>
      <c r="HC12" s="96" t="str">
        <f>IF($GY$8,HH7,"-")</f>
        <v>-</v>
      </c>
      <c r="HD12" s="85"/>
      <c r="HE12" s="85"/>
      <c r="HF12" s="85"/>
      <c r="HG12" s="85"/>
      <c r="HH12" s="95" t="s">
        <v>147</v>
      </c>
      <c r="HI12" s="96" t="str">
        <f>IF($HI$8,HN7,"-")</f>
        <v>-</v>
      </c>
      <c r="HJ12" s="96" t="str">
        <f>IF($HI$8,HO7,"-")</f>
        <v>-</v>
      </c>
      <c r="HK12" s="96" t="str">
        <f>IF($HI$8,HP7,"-")</f>
        <v>-</v>
      </c>
      <c r="HL12" s="96" t="str">
        <f>IF($HI$8,HQ7,"-")</f>
        <v>-</v>
      </c>
      <c r="HM12" s="96" t="str">
        <f>IF($HI$8,HR7,"-")</f>
        <v>-</v>
      </c>
      <c r="HN12" s="85"/>
      <c r="HO12" s="85"/>
      <c r="HP12" s="85"/>
      <c r="HQ12" s="85"/>
      <c r="HR12" s="95" t="s">
        <v>147</v>
      </c>
      <c r="HS12" s="96" t="str">
        <f>IF($HS$8,HX7,"-")</f>
        <v>-</v>
      </c>
      <c r="HT12" s="96" t="str">
        <f>IF($HS$8,HY7,"-")</f>
        <v>-</v>
      </c>
      <c r="HU12" s="96" t="str">
        <f>IF($HS$8,HZ7,"-")</f>
        <v>-</v>
      </c>
      <c r="HV12" s="96" t="str">
        <f>IF($HS$8,IA7,"-")</f>
        <v>-</v>
      </c>
      <c r="HW12" s="96" t="str">
        <f>IF($HS$8,IB7,"-")</f>
        <v>-</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t="str">
        <f>IF($IM$8,IR7,"-")</f>
        <v>-</v>
      </c>
      <c r="IN12" s="96" t="str">
        <f>IF($IM$8,IS7,"-")</f>
        <v>-</v>
      </c>
      <c r="IO12" s="96" t="str">
        <f>IF($IM$8,IT7,"-")</f>
        <v>-</v>
      </c>
      <c r="IP12" s="96" t="str">
        <f>IF($IM$8,IU7,"-")</f>
        <v>-</v>
      </c>
      <c r="IQ12" s="96" t="str">
        <f>IF($IM$8,IV7,"-")</f>
        <v>-</v>
      </c>
      <c r="IR12" s="85"/>
      <c r="IS12" s="85"/>
      <c r="IT12" s="85"/>
      <c r="IU12" s="85"/>
      <c r="IV12" s="85"/>
      <c r="IW12" s="95" t="s">
        <v>147</v>
      </c>
      <c r="IX12" s="96" t="str">
        <f>IF($IX$8,JC7,"-")</f>
        <v>-</v>
      </c>
      <c r="IY12" s="96" t="str">
        <f>IF($IX$8,JD7,"-")</f>
        <v>-</v>
      </c>
      <c r="IZ12" s="96" t="str">
        <f>IF($IX$8,JE7,"-")</f>
        <v>-</v>
      </c>
      <c r="JA12" s="96" t="str">
        <f>IF($IX$8,JF7,"-")</f>
        <v>-</v>
      </c>
      <c r="JB12" s="96" t="str">
        <f>IF($IX$8,JG7,"-")</f>
        <v>-</v>
      </c>
      <c r="JC12" s="85"/>
      <c r="JD12" s="85"/>
      <c r="JE12" s="85"/>
      <c r="JF12" s="85"/>
      <c r="JG12" s="95" t="s">
        <v>147</v>
      </c>
      <c r="JH12" s="96" t="str">
        <f>IF($JH$8,JM7,"-")</f>
        <v>-</v>
      </c>
      <c r="JI12" s="96" t="str">
        <f>IF($JH$8,JN7,"-")</f>
        <v>-</v>
      </c>
      <c r="JJ12" s="96" t="str">
        <f>IF($JH$8,JO7,"-")</f>
        <v>-</v>
      </c>
      <c r="JK12" s="96" t="str">
        <f>IF($JH$8,JP7,"-")</f>
        <v>-</v>
      </c>
      <c r="JL12" s="96" t="str">
        <f>IF($JH$8,JQ7,"-")</f>
        <v>-</v>
      </c>
      <c r="JM12" s="85"/>
      <c r="JN12" s="85"/>
      <c r="JO12" s="85"/>
      <c r="JP12" s="85"/>
      <c r="JQ12" s="95" t="s">
        <v>147</v>
      </c>
      <c r="JR12" s="96" t="str">
        <f>IF($JR$8,JW7,"-")</f>
        <v>-</v>
      </c>
      <c r="JS12" s="96" t="str">
        <f>IF($JR$8,JX7,"-")</f>
        <v>-</v>
      </c>
      <c r="JT12" s="96" t="str">
        <f>IF($JR$8,JY7,"-")</f>
        <v>-</v>
      </c>
      <c r="JU12" s="96" t="str">
        <f>IF($JR$8,JZ7,"-")</f>
        <v>-</v>
      </c>
      <c r="JV12" s="96" t="str">
        <f>IF($JR$8,KA7,"-")</f>
        <v>-</v>
      </c>
      <c r="JW12" s="85"/>
      <c r="JX12" s="85"/>
      <c r="JY12" s="85"/>
      <c r="JZ12" s="85"/>
      <c r="KA12" s="95" t="s">
        <v>147</v>
      </c>
      <c r="KB12" s="96" t="str">
        <f>IF($KB$8,KG7,"-")</f>
        <v>-</v>
      </c>
      <c r="KC12" s="96" t="str">
        <f>IF($KB$8,KH7,"-")</f>
        <v>-</v>
      </c>
      <c r="KD12" s="96" t="str">
        <f>IF($KB$8,KI7,"-")</f>
        <v>-</v>
      </c>
      <c r="KE12" s="96" t="str">
        <f>IF($KB$8,KJ7,"-")</f>
        <v>-</v>
      </c>
      <c r="KF12" s="96" t="str">
        <f>IF($KB$8,KK7,"-")</f>
        <v>-</v>
      </c>
      <c r="KG12" s="85"/>
      <c r="KH12" s="85"/>
      <c r="KI12" s="85"/>
      <c r="KJ12" s="85"/>
      <c r="KK12" s="95" t="s">
        <v>147</v>
      </c>
      <c r="KL12" s="96" t="str">
        <f>IF($KL$8,KQ7,"-")</f>
        <v>-</v>
      </c>
      <c r="KM12" s="96" t="str">
        <f>IF($KL$8,KR7,"-")</f>
        <v>-</v>
      </c>
      <c r="KN12" s="96" t="str">
        <f>IF($KL$8,KS7,"-")</f>
        <v>-</v>
      </c>
      <c r="KO12" s="96" t="str">
        <f>IF($KL$8,KT7,"-")</f>
        <v>-</v>
      </c>
      <c r="KP12" s="96" t="str">
        <f>IF($KL$8,KU7,"-")</f>
        <v>-</v>
      </c>
      <c r="KQ12" s="85"/>
      <c r="KR12" s="85"/>
      <c r="KS12" s="85"/>
      <c r="KT12" s="85"/>
      <c r="KU12" s="85"/>
      <c r="KV12" s="95" t="s">
        <v>147</v>
      </c>
      <c r="KW12" s="96" t="str">
        <f>IF($KW$8,LB7,"-")</f>
        <v>-</v>
      </c>
      <c r="KX12" s="96" t="str">
        <f>IF($KW$8,LC7,"-")</f>
        <v>-</v>
      </c>
      <c r="KY12" s="96" t="str">
        <f>IF($KW$8,LD7,"-")</f>
        <v>-</v>
      </c>
      <c r="KZ12" s="96">
        <f>IF($KW$8,LE7,"-")</f>
        <v>12</v>
      </c>
      <c r="LA12" s="96">
        <f>IF($KW$8,LF7,"-")</f>
        <v>14.5</v>
      </c>
      <c r="LB12" s="85"/>
      <c r="LC12" s="85"/>
      <c r="LD12" s="85"/>
      <c r="LE12" s="85"/>
      <c r="LF12" s="95" t="s">
        <v>147</v>
      </c>
      <c r="LG12" s="96" t="str">
        <f>IF($LG$8,LL7,"-")</f>
        <v>-</v>
      </c>
      <c r="LH12" s="96" t="str">
        <f>IF($LG$8,LM7,"-")</f>
        <v>-</v>
      </c>
      <c r="LI12" s="96" t="str">
        <f>IF($LG$8,LN7,"-")</f>
        <v>-</v>
      </c>
      <c r="LJ12" s="96">
        <f>IF($LG$8,LO7,"-")</f>
        <v>0.6</v>
      </c>
      <c r="LK12" s="96">
        <f>IF($LG$8,LP7,"-")</f>
        <v>0.3</v>
      </c>
      <c r="LL12" s="85"/>
      <c r="LM12" s="85"/>
      <c r="LN12" s="85"/>
      <c r="LO12" s="85"/>
      <c r="LP12" s="95" t="s">
        <v>147</v>
      </c>
      <c r="LQ12" s="96" t="str">
        <f>IF($LQ$8,LV7,"-")</f>
        <v>-</v>
      </c>
      <c r="LR12" s="96" t="str">
        <f>IF($LQ$8,LW7,"-")</f>
        <v>-</v>
      </c>
      <c r="LS12" s="96" t="str">
        <f>IF($LQ$8,LX7,"-")</f>
        <v>-</v>
      </c>
      <c r="LT12" s="96">
        <f>IF($LQ$8,LY7,"-")</f>
        <v>197.2</v>
      </c>
      <c r="LU12" s="96">
        <f>IF($LQ$8,LZ7,"-")</f>
        <v>184.6</v>
      </c>
      <c r="LV12" s="85"/>
      <c r="LW12" s="85"/>
      <c r="LX12" s="85"/>
      <c r="LY12" s="85"/>
      <c r="LZ12" s="95" t="s">
        <v>147</v>
      </c>
      <c r="MA12" s="96" t="str">
        <f>IF($MA$8,MF7,"-")</f>
        <v>-</v>
      </c>
      <c r="MB12" s="96" t="str">
        <f>IF($MA$8,MG7,"-")</f>
        <v>-</v>
      </c>
      <c r="MC12" s="96" t="str">
        <f>IF($MA$8,MH7,"-")</f>
        <v>-</v>
      </c>
      <c r="MD12" s="96" t="str">
        <f>IF($MA$8,MI7,"-")</f>
        <v>-</v>
      </c>
      <c r="ME12" s="96" t="str">
        <f>IF($MA$8,MJ7,"-")</f>
        <v>-</v>
      </c>
      <c r="MF12" s="85"/>
      <c r="MG12" s="85"/>
      <c r="MH12" s="85"/>
      <c r="MI12" s="85"/>
      <c r="MJ12" s="95" t="s">
        <v>147</v>
      </c>
      <c r="MK12" s="96" t="str">
        <f>IF($MK$8,MP7,"-")</f>
        <v>-</v>
      </c>
      <c r="ML12" s="96" t="str">
        <f>IF($MK$8,MQ7,"-")</f>
        <v>-</v>
      </c>
      <c r="MM12" s="96" t="str">
        <f>IF($MK$8,MR7,"-")</f>
        <v>-</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149</v>
      </c>
      <c r="AY13" s="96">
        <f>$BI$7</f>
        <v>100</v>
      </c>
      <c r="AZ13" s="96">
        <f>$BI$7</f>
        <v>100</v>
      </c>
      <c r="BA13" s="96">
        <f>$BI$7</f>
        <v>100</v>
      </c>
      <c r="BB13" s="96">
        <f>$BI$7</f>
        <v>100</v>
      </c>
      <c r="BC13" s="96">
        <f>$BI$7</f>
        <v>100</v>
      </c>
      <c r="BD13" s="85"/>
      <c r="BE13" s="85"/>
      <c r="BF13" s="85"/>
      <c r="BG13" s="85"/>
      <c r="BH13" s="85"/>
      <c r="BI13" s="95" t="s">
        <v>149</v>
      </c>
      <c r="BJ13" s="96">
        <f>$BT$7</f>
        <v>100</v>
      </c>
      <c r="BK13" s="96">
        <f>$BT$7</f>
        <v>100</v>
      </c>
      <c r="BL13" s="96">
        <f>$BT$7</f>
        <v>100</v>
      </c>
      <c r="BM13" s="96">
        <f>$BT$7</f>
        <v>100</v>
      </c>
      <c r="BN13" s="96">
        <f>$BT$7</f>
        <v>100</v>
      </c>
      <c r="BO13" s="85"/>
      <c r="BP13" s="85"/>
      <c r="BQ13" s="85"/>
      <c r="BR13" s="85"/>
      <c r="BS13" s="85"/>
      <c r="BT13" s="95" t="s">
        <v>149</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150</v>
      </c>
      <c r="C14" s="100"/>
      <c r="D14" s="101"/>
      <c r="E14" s="100"/>
      <c r="F14" s="199" t="s">
        <v>151</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152</v>
      </c>
      <c r="C15" s="198"/>
      <c r="D15" s="101"/>
      <c r="E15" s="98">
        <v>1</v>
      </c>
      <c r="F15" s="198" t="s">
        <v>153</v>
      </c>
      <c r="G15" s="198"/>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156</v>
      </c>
      <c r="C16" s="198"/>
      <c r="D16" s="101"/>
      <c r="E16" s="98">
        <f>E15+1</f>
        <v>2</v>
      </c>
      <c r="F16" s="198" t="s">
        <v>157</v>
      </c>
      <c r="G16" s="198"/>
      <c r="H16" s="103" t="s">
        <v>158</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159</v>
      </c>
      <c r="C17" s="198"/>
      <c r="D17" s="101"/>
      <c r="E17" s="98">
        <f t="shared" ref="E17" si="8">E16+1</f>
        <v>3</v>
      </c>
      <c r="F17" s="198" t="s">
        <v>160</v>
      </c>
      <c r="G17" s="198"/>
      <c r="H17" s="103" t="s">
        <v>161</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162</v>
      </c>
      <c r="AY17" s="107" t="e">
        <f>IF(AY7="-",NA(),AY7)</f>
        <v>#N/A</v>
      </c>
      <c r="AZ17" s="107" t="e">
        <f t="shared" ref="AZ17:BC17" si="9">IF(AZ7="-",NA(),AZ7)</f>
        <v>#N/A</v>
      </c>
      <c r="BA17" s="107" t="e">
        <f t="shared" si="9"/>
        <v>#N/A</v>
      </c>
      <c r="BB17" s="107">
        <f t="shared" si="9"/>
        <v>138.1</v>
      </c>
      <c r="BC17" s="107">
        <f t="shared" si="9"/>
        <v>105.3</v>
      </c>
      <c r="BD17" s="101"/>
      <c r="BE17" s="101"/>
      <c r="BF17" s="101"/>
      <c r="BG17" s="101"/>
      <c r="BH17" s="101"/>
      <c r="BI17" s="106" t="s">
        <v>162</v>
      </c>
      <c r="BJ17" s="107" t="e">
        <f>IF(BJ7="-",NA(),BJ7)</f>
        <v>#N/A</v>
      </c>
      <c r="BK17" s="107" t="e">
        <f t="shared" ref="BK17:BN17" si="10">IF(BK7="-",NA(),BK7)</f>
        <v>#N/A</v>
      </c>
      <c r="BL17" s="107" t="e">
        <f t="shared" si="10"/>
        <v>#N/A</v>
      </c>
      <c r="BM17" s="107">
        <f t="shared" si="10"/>
        <v>2019.1</v>
      </c>
      <c r="BN17" s="107">
        <f t="shared" si="10"/>
        <v>1925.1</v>
      </c>
      <c r="BO17" s="101"/>
      <c r="BP17" s="101"/>
      <c r="BQ17" s="101"/>
      <c r="BR17" s="101"/>
      <c r="BS17" s="101"/>
      <c r="BT17" s="106" t="s">
        <v>162</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162</v>
      </c>
      <c r="CF17" s="107" t="e">
        <f>IF(CF7="-",NA(),CF7)</f>
        <v>#N/A</v>
      </c>
      <c r="CG17" s="107" t="e">
        <f t="shared" ref="CG17:CJ17" si="12">IF(CG7="-",NA(),CG7)</f>
        <v>#N/A</v>
      </c>
      <c r="CH17" s="107" t="e">
        <f t="shared" si="12"/>
        <v>#N/A</v>
      </c>
      <c r="CI17" s="107">
        <f t="shared" si="12"/>
        <v>29070</v>
      </c>
      <c r="CJ17" s="107">
        <f t="shared" si="12"/>
        <v>38453.199999999997</v>
      </c>
      <c r="CK17" s="101"/>
      <c r="CL17" s="101"/>
      <c r="CM17" s="101"/>
      <c r="CN17" s="101"/>
      <c r="CO17" s="106" t="s">
        <v>162</v>
      </c>
      <c r="CP17" s="108" t="e">
        <f>IF(CP7="-",NA(),CP7)</f>
        <v>#N/A</v>
      </c>
      <c r="CQ17" s="108" t="e">
        <f t="shared" ref="CQ17:CT17" si="13">IF(CQ7="-",NA(),CQ7)</f>
        <v>#N/A</v>
      </c>
      <c r="CR17" s="108" t="e">
        <f t="shared" si="13"/>
        <v>#N/A</v>
      </c>
      <c r="CS17" s="108">
        <f t="shared" si="13"/>
        <v>7757</v>
      </c>
      <c r="CT17" s="108">
        <f t="shared" si="13"/>
        <v>3293</v>
      </c>
      <c r="CU17" s="101"/>
      <c r="CV17" s="101"/>
      <c r="CW17" s="101"/>
      <c r="CX17" s="101"/>
      <c r="CY17" s="101"/>
      <c r="CZ17" s="106" t="s">
        <v>162</v>
      </c>
      <c r="DA17" s="107" t="e">
        <f>IF(DA7="-",NA(),DA7)</f>
        <v>#N/A</v>
      </c>
      <c r="DB17" s="107" t="e">
        <f t="shared" ref="DB17:DE17" si="14">IF(DB7="-",NA(),DB7)</f>
        <v>#N/A</v>
      </c>
      <c r="DC17" s="107" t="e">
        <f t="shared" si="14"/>
        <v>#N/A</v>
      </c>
      <c r="DD17" s="107">
        <f t="shared" si="14"/>
        <v>5.7</v>
      </c>
      <c r="DE17" s="107">
        <f t="shared" si="14"/>
        <v>13.1</v>
      </c>
      <c r="DF17" s="101"/>
      <c r="DG17" s="101"/>
      <c r="DH17" s="101"/>
      <c r="DI17" s="101"/>
      <c r="DJ17" s="106" t="s">
        <v>162</v>
      </c>
      <c r="DK17" s="107" t="e">
        <f>IF(DK7="-",NA(),DK7)</f>
        <v>#N/A</v>
      </c>
      <c r="DL17" s="107" t="e">
        <f t="shared" ref="DL17:DO17" si="15">IF(DL7="-",NA(),DL7)</f>
        <v>#N/A</v>
      </c>
      <c r="DM17" s="107" t="e">
        <f t="shared" si="15"/>
        <v>#N/A</v>
      </c>
      <c r="DN17" s="107">
        <f t="shared" si="15"/>
        <v>0</v>
      </c>
      <c r="DO17" s="107">
        <f t="shared" si="15"/>
        <v>0</v>
      </c>
      <c r="DP17" s="101"/>
      <c r="DQ17" s="101"/>
      <c r="DR17" s="101"/>
      <c r="DS17" s="101"/>
      <c r="DT17" s="106" t="s">
        <v>162</v>
      </c>
      <c r="DU17" s="107" t="e">
        <f>IF(DU7="-",NA(),DU7)</f>
        <v>#N/A</v>
      </c>
      <c r="DV17" s="107" t="e">
        <f t="shared" ref="DV17:DY17" si="16">IF(DV7="-",NA(),DV7)</f>
        <v>#N/A</v>
      </c>
      <c r="DW17" s="107" t="e">
        <f t="shared" si="16"/>
        <v>#N/A</v>
      </c>
      <c r="DX17" s="107">
        <f t="shared" si="16"/>
        <v>0</v>
      </c>
      <c r="DY17" s="107">
        <f t="shared" si="16"/>
        <v>0</v>
      </c>
      <c r="DZ17" s="101"/>
      <c r="EA17" s="101"/>
      <c r="EB17" s="101"/>
      <c r="EC17" s="101"/>
      <c r="ED17" s="106" t="s">
        <v>162</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162</v>
      </c>
      <c r="EO17" s="107" t="e">
        <f>IF(EO7="-",NA(),EO7)</f>
        <v>#N/A</v>
      </c>
      <c r="EP17" s="107" t="e">
        <f t="shared" ref="EP17:ES17" si="18">IF(EP7="-",NA(),EP7)</f>
        <v>#N/A</v>
      </c>
      <c r="EQ17" s="107" t="e">
        <f t="shared" si="18"/>
        <v>#N/A</v>
      </c>
      <c r="ER17" s="107">
        <f t="shared" si="18"/>
        <v>100</v>
      </c>
      <c r="ES17" s="107">
        <f t="shared" si="18"/>
        <v>100</v>
      </c>
      <c r="ET17" s="101"/>
      <c r="EU17" s="101"/>
      <c r="EV17" s="101"/>
      <c r="EW17" s="101"/>
      <c r="EX17" s="101"/>
      <c r="EY17" s="106" t="s">
        <v>162</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162</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162</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162</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162</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162</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162</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162</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162</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162</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162</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162</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162</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162</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162</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162</v>
      </c>
      <c r="KW17" s="107" t="e">
        <f>IF(KW7="-",NA(),KW7)</f>
        <v>#N/A</v>
      </c>
      <c r="KX17" s="107" t="e">
        <f t="shared" ref="KX17:LA17" si="34">IF(KX7="-",NA(),KX7)</f>
        <v>#N/A</v>
      </c>
      <c r="KY17" s="107" t="e">
        <f t="shared" si="34"/>
        <v>#N/A</v>
      </c>
      <c r="KZ17" s="107">
        <f t="shared" si="34"/>
        <v>5.7</v>
      </c>
      <c r="LA17" s="107">
        <f t="shared" si="34"/>
        <v>13.1</v>
      </c>
      <c r="LB17" s="101"/>
      <c r="LC17" s="101"/>
      <c r="LD17" s="101"/>
      <c r="LE17" s="101"/>
      <c r="LF17" s="106" t="s">
        <v>162</v>
      </c>
      <c r="LG17" s="107" t="e">
        <f>IF(LG7="-",NA(),LG7)</f>
        <v>#N/A</v>
      </c>
      <c r="LH17" s="107" t="e">
        <f t="shared" ref="LH17:LK17" si="35">IF(LH7="-",NA(),LH7)</f>
        <v>#N/A</v>
      </c>
      <c r="LI17" s="107" t="e">
        <f t="shared" si="35"/>
        <v>#N/A</v>
      </c>
      <c r="LJ17" s="107">
        <f t="shared" si="35"/>
        <v>0</v>
      </c>
      <c r="LK17" s="107">
        <f t="shared" si="35"/>
        <v>0</v>
      </c>
      <c r="LL17" s="101"/>
      <c r="LM17" s="101"/>
      <c r="LN17" s="101"/>
      <c r="LO17" s="101"/>
      <c r="LP17" s="106" t="s">
        <v>162</v>
      </c>
      <c r="LQ17" s="107" t="e">
        <f>IF(LQ7="-",NA(),LQ7)</f>
        <v>#N/A</v>
      </c>
      <c r="LR17" s="107" t="e">
        <f t="shared" ref="LR17:LU17" si="36">IF(LR7="-",NA(),LR7)</f>
        <v>#N/A</v>
      </c>
      <c r="LS17" s="107" t="e">
        <f t="shared" si="36"/>
        <v>#N/A</v>
      </c>
      <c r="LT17" s="107">
        <f t="shared" si="36"/>
        <v>0</v>
      </c>
      <c r="LU17" s="107">
        <f t="shared" si="36"/>
        <v>0</v>
      </c>
      <c r="LV17" s="101"/>
      <c r="LW17" s="101"/>
      <c r="LX17" s="101"/>
      <c r="LY17" s="101"/>
      <c r="LZ17" s="106" t="s">
        <v>162</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162</v>
      </c>
      <c r="MK17" s="107" t="e">
        <f>IF(MK7="-",NA(),MK7)</f>
        <v>#N/A</v>
      </c>
      <c r="ML17" s="107" t="e">
        <f t="shared" ref="ML17:MO17" si="38">IF(ML7="-",NA(),ML7)</f>
        <v>#N/A</v>
      </c>
      <c r="MM17" s="107" t="e">
        <f t="shared" si="38"/>
        <v>#N/A</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163</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164</v>
      </c>
      <c r="AY18" s="107" t="e">
        <f>IF(BD7="-",NA(),BD7)</f>
        <v>#N/A</v>
      </c>
      <c r="AZ18" s="107" t="e">
        <f t="shared" ref="AZ18:BC18" si="39">IF(BE7="-",NA(),BE7)</f>
        <v>#N/A</v>
      </c>
      <c r="BA18" s="107" t="e">
        <f t="shared" si="39"/>
        <v>#N/A</v>
      </c>
      <c r="BB18" s="107">
        <f t="shared" si="39"/>
        <v>118.8</v>
      </c>
      <c r="BC18" s="107">
        <f t="shared" si="39"/>
        <v>88.8</v>
      </c>
      <c r="BD18" s="101"/>
      <c r="BE18" s="101"/>
      <c r="BF18" s="101"/>
      <c r="BG18" s="101"/>
      <c r="BH18" s="101"/>
      <c r="BI18" s="106" t="s">
        <v>164</v>
      </c>
      <c r="BJ18" s="107" t="e">
        <f>IF(BO7="-",NA(),BO7)</f>
        <v>#N/A</v>
      </c>
      <c r="BK18" s="107" t="e">
        <f t="shared" ref="BK18:BN18" si="40">IF(BP7="-",NA(),BP7)</f>
        <v>#N/A</v>
      </c>
      <c r="BL18" s="107" t="e">
        <f t="shared" si="40"/>
        <v>#N/A</v>
      </c>
      <c r="BM18" s="107">
        <f t="shared" si="40"/>
        <v>255.4</v>
      </c>
      <c r="BN18" s="107">
        <f t="shared" si="40"/>
        <v>269.8</v>
      </c>
      <c r="BO18" s="101"/>
      <c r="BP18" s="101"/>
      <c r="BQ18" s="101"/>
      <c r="BR18" s="101"/>
      <c r="BS18" s="101"/>
      <c r="BT18" s="106" t="s">
        <v>164</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164</v>
      </c>
      <c r="CF18" s="107" t="e">
        <f>IF(CK7="-",NA(),CK7)</f>
        <v>#N/A</v>
      </c>
      <c r="CG18" s="107" t="e">
        <f t="shared" ref="CG18:CJ18" si="42">IF(CL7="-",NA(),CL7)</f>
        <v>#N/A</v>
      </c>
      <c r="CH18" s="107" t="e">
        <f t="shared" si="42"/>
        <v>#N/A</v>
      </c>
      <c r="CI18" s="107">
        <f t="shared" si="42"/>
        <v>18815.8</v>
      </c>
      <c r="CJ18" s="107">
        <f t="shared" si="42"/>
        <v>22847.9</v>
      </c>
      <c r="CK18" s="101"/>
      <c r="CL18" s="101"/>
      <c r="CM18" s="101"/>
      <c r="CN18" s="101"/>
      <c r="CO18" s="106" t="s">
        <v>164</v>
      </c>
      <c r="CP18" s="108" t="e">
        <f>IF(CU7="-",NA(),CU7)</f>
        <v>#N/A</v>
      </c>
      <c r="CQ18" s="108" t="e">
        <f t="shared" ref="CQ18:CT18" si="43">IF(CV7="-",NA(),CV7)</f>
        <v>#N/A</v>
      </c>
      <c r="CR18" s="108" t="e">
        <f t="shared" si="43"/>
        <v>#N/A</v>
      </c>
      <c r="CS18" s="108">
        <f t="shared" si="43"/>
        <v>37685</v>
      </c>
      <c r="CT18" s="108">
        <f t="shared" si="43"/>
        <v>2390</v>
      </c>
      <c r="CU18" s="101"/>
      <c r="CV18" s="101"/>
      <c r="CW18" s="101"/>
      <c r="CX18" s="101"/>
      <c r="CY18" s="101"/>
      <c r="CZ18" s="106" t="s">
        <v>164</v>
      </c>
      <c r="DA18" s="107" t="e">
        <f>IF(DF7="-",NA(),DF7)</f>
        <v>#N/A</v>
      </c>
      <c r="DB18" s="107" t="e">
        <f t="shared" ref="DB18:DE18" si="44">IF(DG7="-",NA(),DG7)</f>
        <v>#N/A</v>
      </c>
      <c r="DC18" s="107" t="e">
        <f t="shared" si="44"/>
        <v>#N/A</v>
      </c>
      <c r="DD18" s="107">
        <f t="shared" si="44"/>
        <v>33.9</v>
      </c>
      <c r="DE18" s="107">
        <f t="shared" si="44"/>
        <v>37.9</v>
      </c>
      <c r="DF18" s="101"/>
      <c r="DG18" s="101"/>
      <c r="DH18" s="101"/>
      <c r="DI18" s="101"/>
      <c r="DJ18" s="106" t="s">
        <v>164</v>
      </c>
      <c r="DK18" s="107" t="e">
        <f>IF(DP7="-",NA(),DP7)</f>
        <v>#N/A</v>
      </c>
      <c r="DL18" s="107" t="e">
        <f t="shared" ref="DL18:DO18" si="45">IF(DQ7="-",NA(),DQ7)</f>
        <v>#N/A</v>
      </c>
      <c r="DM18" s="107" t="e">
        <f t="shared" si="45"/>
        <v>#N/A</v>
      </c>
      <c r="DN18" s="107">
        <f t="shared" si="45"/>
        <v>16.3</v>
      </c>
      <c r="DO18" s="107">
        <f t="shared" si="45"/>
        <v>14.2</v>
      </c>
      <c r="DP18" s="101"/>
      <c r="DQ18" s="101"/>
      <c r="DR18" s="101"/>
      <c r="DS18" s="101"/>
      <c r="DT18" s="106" t="s">
        <v>164</v>
      </c>
      <c r="DU18" s="107" t="e">
        <f>IF(DZ7="-",NA(),DZ7)</f>
        <v>#N/A</v>
      </c>
      <c r="DV18" s="107" t="e">
        <f t="shared" ref="DV18:DY18" si="46">IF(EA7="-",NA(),EA7)</f>
        <v>#N/A</v>
      </c>
      <c r="DW18" s="107" t="e">
        <f t="shared" si="46"/>
        <v>#N/A</v>
      </c>
      <c r="DX18" s="107">
        <f t="shared" si="46"/>
        <v>100.3</v>
      </c>
      <c r="DY18" s="107">
        <f t="shared" si="46"/>
        <v>98.3</v>
      </c>
      <c r="DZ18" s="101"/>
      <c r="EA18" s="101"/>
      <c r="EB18" s="101"/>
      <c r="EC18" s="101"/>
      <c r="ED18" s="106" t="s">
        <v>164</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164</v>
      </c>
      <c r="EO18" s="107" t="e">
        <f>IF(ET7="-",NA(),ET7)</f>
        <v>#N/A</v>
      </c>
      <c r="EP18" s="107" t="e">
        <f t="shared" ref="EP18:ES18" si="48">IF(EU7="-",NA(),EU7)</f>
        <v>#N/A</v>
      </c>
      <c r="EQ18" s="107" t="e">
        <f t="shared" si="48"/>
        <v>#N/A</v>
      </c>
      <c r="ER18" s="107">
        <f t="shared" si="48"/>
        <v>73.099999999999994</v>
      </c>
      <c r="ES18" s="107">
        <f t="shared" si="48"/>
        <v>74.8</v>
      </c>
      <c r="ET18" s="101"/>
      <c r="EU18" s="101"/>
      <c r="EV18" s="101"/>
      <c r="EW18" s="101"/>
      <c r="EX18" s="101"/>
      <c r="EY18" s="106" t="s">
        <v>164</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164</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164</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164</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164</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164</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164</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164</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164</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164</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164</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164</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164</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164</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164</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164</v>
      </c>
      <c r="KW18" s="107" t="e">
        <f>IF(OR(NOT($KW$8),LB7="-"),NA(),LB7)</f>
        <v>#N/A</v>
      </c>
      <c r="KX18" s="107" t="e">
        <f>IF(OR(NOT($KW$8),LC7="-"),NA(),LC7)</f>
        <v>#N/A</v>
      </c>
      <c r="KY18" s="107" t="e">
        <f>IF(OR(NOT($KW$8),LD7="-"),NA(),LD7)</f>
        <v>#N/A</v>
      </c>
      <c r="KZ18" s="107">
        <f>IF(OR(NOT($KW$8),LE7="-"),NA(),LE7)</f>
        <v>12</v>
      </c>
      <c r="LA18" s="107">
        <f>IF(OR(NOT($KW$8),LF7="-"),NA(),LF7)</f>
        <v>14.5</v>
      </c>
      <c r="LB18" s="101"/>
      <c r="LC18" s="101"/>
      <c r="LD18" s="101"/>
      <c r="LE18" s="101"/>
      <c r="LF18" s="106" t="s">
        <v>164</v>
      </c>
      <c r="LG18" s="107" t="e">
        <f>IF(OR(NOT($LG$8),LL7="-"),NA(),LL7)</f>
        <v>#N/A</v>
      </c>
      <c r="LH18" s="107" t="e">
        <f>IF(OR(NOT($LG$8),LM7="-"),NA(),LM7)</f>
        <v>#N/A</v>
      </c>
      <c r="LI18" s="107" t="e">
        <f>IF(OR(NOT($LG$8),LN7="-"),NA(),LN7)</f>
        <v>#N/A</v>
      </c>
      <c r="LJ18" s="107">
        <f>IF(OR(NOT($LG$8),LO7="-"),NA(),LO7)</f>
        <v>0.6</v>
      </c>
      <c r="LK18" s="107">
        <f>IF(OR(NOT($LG$8),LP7="-"),NA(),LP7)</f>
        <v>0.3</v>
      </c>
      <c r="LL18" s="101"/>
      <c r="LM18" s="101"/>
      <c r="LN18" s="101"/>
      <c r="LO18" s="101"/>
      <c r="LP18" s="106" t="s">
        <v>164</v>
      </c>
      <c r="LQ18" s="107" t="e">
        <f>IF(OR(NOT($LQ$8),LV7="-"),NA(),LV7)</f>
        <v>#N/A</v>
      </c>
      <c r="LR18" s="107" t="e">
        <f>IF(OR(NOT($LQ$8),LW7="-"),NA(),LW7)</f>
        <v>#N/A</v>
      </c>
      <c r="LS18" s="107" t="e">
        <f>IF(OR(NOT($LQ$8),LX7="-"),NA(),LX7)</f>
        <v>#N/A</v>
      </c>
      <c r="LT18" s="107">
        <f>IF(OR(NOT($LQ$8),LY7="-"),NA(),LY7)</f>
        <v>197.2</v>
      </c>
      <c r="LU18" s="107">
        <f>IF(OR(NOT($LQ$8),LZ7="-"),NA(),LZ7)</f>
        <v>184.6</v>
      </c>
      <c r="LV18" s="101"/>
      <c r="LW18" s="101"/>
      <c r="LX18" s="101"/>
      <c r="LY18" s="101"/>
      <c r="LZ18" s="106" t="s">
        <v>164</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164</v>
      </c>
      <c r="MK18" s="107" t="e">
        <f>IF(OR(NOT($MK$8),MP7="-"),NA(),MP7)</f>
        <v>#N/A</v>
      </c>
      <c r="ML18" s="107" t="e">
        <f>IF(OR(NOT($MK$8),MQ7="-"),NA(),MQ7)</f>
        <v>#N/A</v>
      </c>
      <c r="MM18" s="107" t="e">
        <f>IF(OR(NOT($MK$8),MR7="-"),NA(),MR7)</f>
        <v>#N/A</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165</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149</v>
      </c>
      <c r="AY19" s="107">
        <f>$BI$7</f>
        <v>100</v>
      </c>
      <c r="AZ19" s="107">
        <f t="shared" ref="AZ19:BC19" si="49">$BI$7</f>
        <v>100</v>
      </c>
      <c r="BA19" s="107">
        <f t="shared" si="49"/>
        <v>100</v>
      </c>
      <c r="BB19" s="107">
        <f t="shared" si="49"/>
        <v>100</v>
      </c>
      <c r="BC19" s="107">
        <f t="shared" si="49"/>
        <v>100</v>
      </c>
      <c r="BD19" s="101"/>
      <c r="BE19" s="101"/>
      <c r="BF19" s="101"/>
      <c r="BG19" s="101"/>
      <c r="BH19" s="101"/>
      <c r="BI19" s="109" t="s">
        <v>149</v>
      </c>
      <c r="BJ19" s="107">
        <f>$BT$7</f>
        <v>100</v>
      </c>
      <c r="BK19" s="107">
        <f>$BT$7</f>
        <v>100</v>
      </c>
      <c r="BL19" s="107">
        <f>$BT$7</f>
        <v>100</v>
      </c>
      <c r="BM19" s="107">
        <f>$BT$7</f>
        <v>100</v>
      </c>
      <c r="BN19" s="107">
        <f>$BT$7</f>
        <v>100</v>
      </c>
      <c r="BO19" s="101"/>
      <c r="BP19" s="101"/>
      <c r="BQ19" s="101"/>
      <c r="BR19" s="101"/>
      <c r="BS19" s="101"/>
      <c r="BT19" s="109" t="s">
        <v>149</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166</v>
      </c>
      <c r="C20" s="198"/>
      <c r="D20" s="101"/>
    </row>
    <row r="21" spans="1:374">
      <c r="A21" s="98">
        <f t="shared" si="7"/>
        <v>7</v>
      </c>
      <c r="B21" s="198" t="s">
        <v>167</v>
      </c>
      <c r="C21" s="198"/>
      <c r="D21" s="101"/>
    </row>
    <row r="22" spans="1:374">
      <c r="A22" s="98">
        <f t="shared" si="7"/>
        <v>8</v>
      </c>
      <c r="B22" s="198" t="s">
        <v>168</v>
      </c>
      <c r="C22" s="198"/>
      <c r="D22" s="101"/>
      <c r="E22" s="200" t="s">
        <v>169</v>
      </c>
      <c r="F22" s="201"/>
      <c r="G22" s="201"/>
      <c r="H22" s="201"/>
      <c r="I22" s="202"/>
    </row>
    <row r="23" spans="1:374">
      <c r="A23" s="98">
        <f t="shared" si="7"/>
        <v>9</v>
      </c>
      <c r="B23" s="198" t="s">
        <v>170</v>
      </c>
      <c r="C23" s="198"/>
      <c r="D23" s="101"/>
      <c r="E23" s="203"/>
      <c r="F23" s="204"/>
      <c r="G23" s="204"/>
      <c r="H23" s="204"/>
      <c r="I23" s="205"/>
    </row>
    <row r="24" spans="1:374">
      <c r="A24" s="98">
        <f t="shared" si="7"/>
        <v>10</v>
      </c>
      <c r="B24" s="198" t="s">
        <v>171</v>
      </c>
      <c r="C24" s="198"/>
      <c r="D24" s="101"/>
      <c r="E24" s="203"/>
      <c r="F24" s="204"/>
      <c r="G24" s="204"/>
      <c r="H24" s="204"/>
      <c r="I24" s="205"/>
    </row>
    <row r="25" spans="1:374">
      <c r="A25" s="98">
        <f t="shared" si="7"/>
        <v>11</v>
      </c>
      <c r="B25" s="198" t="s">
        <v>172</v>
      </c>
      <c r="C25" s="198"/>
      <c r="D25" s="101"/>
      <c r="E25" s="203"/>
      <c r="F25" s="204"/>
      <c r="G25" s="204"/>
      <c r="H25" s="204"/>
      <c r="I25" s="205"/>
    </row>
    <row r="26" spans="1:374">
      <c r="A26" s="98">
        <f t="shared" si="7"/>
        <v>12</v>
      </c>
      <c r="B26" s="198" t="s">
        <v>173</v>
      </c>
      <c r="C26" s="198"/>
      <c r="D26" s="101"/>
      <c r="E26" s="203"/>
      <c r="F26" s="204"/>
      <c r="G26" s="204"/>
      <c r="H26" s="204"/>
      <c r="I26" s="205"/>
    </row>
    <row r="27" spans="1:374">
      <c r="A27" s="98">
        <f t="shared" si="7"/>
        <v>13</v>
      </c>
      <c r="B27" s="198" t="s">
        <v>174</v>
      </c>
      <c r="C27" s="198"/>
      <c r="D27" s="101"/>
      <c r="E27" s="203"/>
      <c r="F27" s="204"/>
      <c r="G27" s="204"/>
      <c r="H27" s="204"/>
      <c r="I27" s="205"/>
    </row>
    <row r="28" spans="1:374">
      <c r="A28" s="98">
        <f t="shared" si="7"/>
        <v>14</v>
      </c>
      <c r="B28" s="198" t="s">
        <v>175</v>
      </c>
      <c r="C28" s="198"/>
      <c r="D28" s="101"/>
      <c r="E28" s="203"/>
      <c r="F28" s="204"/>
      <c r="G28" s="204"/>
      <c r="H28" s="204"/>
      <c r="I28" s="205"/>
    </row>
    <row r="29" spans="1:374">
      <c r="A29" s="98">
        <f t="shared" si="7"/>
        <v>15</v>
      </c>
      <c r="B29" s="198" t="s">
        <v>176</v>
      </c>
      <c r="C29" s="198"/>
      <c r="D29" s="101"/>
      <c r="E29" s="203"/>
      <c r="F29" s="204"/>
      <c r="G29" s="204"/>
      <c r="H29" s="204"/>
      <c r="I29" s="205"/>
    </row>
    <row r="30" spans="1:374">
      <c r="A30" s="98">
        <f t="shared" si="7"/>
        <v>16</v>
      </c>
      <c r="B30" s="198" t="s">
        <v>177</v>
      </c>
      <c r="C30" s="198"/>
      <c r="D30" s="101"/>
      <c r="E30" s="203"/>
      <c r="F30" s="204"/>
      <c r="G30" s="204"/>
      <c r="H30" s="204"/>
      <c r="I30" s="205"/>
    </row>
    <row r="31" spans="1:374">
      <c r="A31" s="98">
        <f t="shared" si="7"/>
        <v>17</v>
      </c>
      <c r="B31" s="198" t="s">
        <v>178</v>
      </c>
      <c r="C31" s="198"/>
      <c r="D31" s="101"/>
      <c r="E31" s="203"/>
      <c r="F31" s="204"/>
      <c r="G31" s="204"/>
      <c r="H31" s="204"/>
      <c r="I31" s="205"/>
    </row>
    <row r="32" spans="1:374">
      <c r="A32" s="98">
        <f t="shared" si="7"/>
        <v>18</v>
      </c>
      <c r="B32" s="198" t="s">
        <v>179</v>
      </c>
      <c r="C32" s="198"/>
      <c r="D32" s="101"/>
      <c r="E32" s="203"/>
      <c r="F32" s="204"/>
      <c r="G32" s="204"/>
      <c r="H32" s="204"/>
      <c r="I32" s="205"/>
    </row>
    <row r="33" spans="1:16">
      <c r="A33" s="98">
        <f t="shared" si="7"/>
        <v>19</v>
      </c>
      <c r="B33" s="198" t="s">
        <v>180</v>
      </c>
      <c r="C33" s="198"/>
      <c r="D33" s="101"/>
      <c r="E33" s="203"/>
      <c r="F33" s="204"/>
      <c r="G33" s="204"/>
      <c r="H33" s="204"/>
      <c r="I33" s="205"/>
    </row>
    <row r="34" spans="1:16">
      <c r="A34" s="98">
        <f t="shared" si="7"/>
        <v>20</v>
      </c>
      <c r="B34" s="198" t="s">
        <v>181</v>
      </c>
      <c r="C34" s="198"/>
      <c r="D34" s="101"/>
      <c r="E34" s="203"/>
      <c r="F34" s="204"/>
      <c r="G34" s="204"/>
      <c r="H34" s="204"/>
      <c r="I34" s="205"/>
    </row>
    <row r="35" spans="1:16" ht="25.5" customHeight="1">
      <c r="E35" s="206"/>
      <c r="F35" s="207"/>
      <c r="G35" s="207"/>
      <c r="H35" s="207"/>
      <c r="I35" s="208"/>
    </row>
    <row r="37" spans="1:16">
      <c r="L37" s="200" t="s">
        <v>169</v>
      </c>
      <c r="M37" s="201"/>
      <c r="N37" s="201"/>
      <c r="O37" s="201"/>
      <c r="P37" s="202"/>
    </row>
    <row r="38" spans="1:16">
      <c r="L38" s="203"/>
      <c r="M38" s="204"/>
      <c r="N38" s="204"/>
      <c r="O38" s="204"/>
      <c r="P38" s="205"/>
    </row>
    <row r="39" spans="1:16">
      <c r="L39" s="203"/>
      <c r="M39" s="204"/>
      <c r="N39" s="204"/>
      <c r="O39" s="204"/>
      <c r="P39" s="205"/>
    </row>
    <row r="40" spans="1:16">
      <c r="L40" s="203"/>
      <c r="M40" s="204"/>
      <c r="N40" s="204"/>
      <c r="O40" s="204"/>
      <c r="P40" s="205"/>
    </row>
    <row r="41" spans="1:16">
      <c r="L41" s="203"/>
      <c r="M41" s="204"/>
      <c r="N41" s="204"/>
      <c r="O41" s="204"/>
      <c r="P41" s="205"/>
    </row>
    <row r="42" spans="1:16">
      <c r="L42" s="203"/>
      <c r="M42" s="204"/>
      <c r="N42" s="204"/>
      <c r="O42" s="204"/>
      <c r="P42" s="205"/>
    </row>
    <row r="43" spans="1:16">
      <c r="L43" s="203"/>
      <c r="M43" s="204"/>
      <c r="N43" s="204"/>
      <c r="O43" s="204"/>
      <c r="P43" s="205"/>
    </row>
    <row r="44" spans="1:16">
      <c r="L44" s="203"/>
      <c r="M44" s="204"/>
      <c r="N44" s="204"/>
      <c r="O44" s="204"/>
      <c r="P44" s="205"/>
    </row>
    <row r="45" spans="1:16">
      <c r="L45" s="203"/>
      <c r="M45" s="204"/>
      <c r="N45" s="204"/>
      <c r="O45" s="204"/>
      <c r="P45" s="205"/>
    </row>
    <row r="46" spans="1:16">
      <c r="L46" s="203"/>
      <c r="M46" s="204"/>
      <c r="N46" s="204"/>
      <c r="O46" s="204"/>
      <c r="P46" s="205"/>
    </row>
    <row r="47" spans="1:16">
      <c r="L47" s="203"/>
      <c r="M47" s="204"/>
      <c r="N47" s="204"/>
      <c r="O47" s="204"/>
      <c r="P47" s="205"/>
    </row>
    <row r="48" spans="1:16">
      <c r="L48" s="203"/>
      <c r="M48" s="204"/>
      <c r="N48" s="204"/>
      <c r="O48" s="204"/>
      <c r="P48" s="205"/>
    </row>
    <row r="49" spans="12:16">
      <c r="L49" s="203"/>
      <c r="M49" s="204"/>
      <c r="N49" s="204"/>
      <c r="O49" s="204"/>
      <c r="P49" s="205"/>
    </row>
    <row r="50" spans="12:16" ht="26.25" customHeight="1">
      <c r="L50" s="206"/>
      <c r="M50" s="207"/>
      <c r="N50" s="207"/>
      <c r="O50" s="207"/>
      <c r="P50" s="208"/>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西脇市</cp:lastModifiedBy>
  <cp:lastPrinted>2018-02-20T11:56:17Z</cp:lastPrinted>
  <dcterms:created xsi:type="dcterms:W3CDTF">2017-12-18T06:05:41Z</dcterms:created>
  <dcterms:modified xsi:type="dcterms:W3CDTF">2018-02-20T11:56:24Z</dcterms:modified>
  <cp:category/>
</cp:coreProperties>
</file>