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toshi-nishimura\Desktop\H28決算分析\"/>
    </mc:Choice>
  </mc:AlternateContent>
  <workbookProtection workbookPassword="B31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L86" i="4"/>
  <c r="K86" i="4"/>
  <c r="J86" i="4"/>
  <c r="I86" i="4"/>
  <c r="H86" i="4"/>
  <c r="G86" i="4"/>
  <c r="F86" i="4"/>
  <c r="E86" i="4"/>
  <c r="BB10" i="4"/>
  <c r="AT10" i="4"/>
  <c r="AL10" i="4"/>
  <c r="AD10" i="4"/>
  <c r="W10" i="4"/>
  <c r="P10" i="4"/>
  <c r="I10" i="4"/>
  <c r="B10" i="4"/>
  <c r="BB8" i="4"/>
  <c r="AT8" i="4"/>
  <c r="AL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<sst xmlns="http://schemas.openxmlformats.org/spreadsheetml/2006/main" count="235" uniqueCount="123">
  <si>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</si>
  <si>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</si>
  <si>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</si>
  <si>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</si>
  <si>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</si>
  <si>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</si>
  <si>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</si>
  <si>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</si>
  <si>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</si>
  <si>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</si>
  <si>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</si>
  <si>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</si>
  <si>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</si>
  <si>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</si>
  <si>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</si>
  <si>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</si>
  <si>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</si>
  <si>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</si>
  <si>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</si>
  <si>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</si>
  <si>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</si>
  <si>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</si>
  <si>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</si>
  <si>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</si>
  <si>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</si>
  <si>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</si>
  <si>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</si>
  <si>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</si>
  <si>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</si>
  <si>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</si>
  <si>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</si>
  <si>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</si>
  <si>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</si>
  <si>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</si>
  <si>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</si>
  <si>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</si>
  <si>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</si>
  <si>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</si>
  <si>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</si>
  <si>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</si>
  <si>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</si>
  <si>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</si>
  <si>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</si>
  <si>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</si>
  <si>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</si>
  <si>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</si>
  <si>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</si>
  <si>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</si>
  <si>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</si>
  <si>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</si>
  <si>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</si>
  <si>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</si>
  <si>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</si>
  <si>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</si>
  <si>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</si>
  <si>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</si>
  <si>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</si>
  <si>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</si>
  <si>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</si>
  <si>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</si>
  <si>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</si>
  <si>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</si>
  <si>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</si>
  <si>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</si>
  <si>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</si>
  <si>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</si>
  <si>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</si>
  <si>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</si>
  <si>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</si>
  <si>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</si>
  <si>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</si>
  <si>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</si>
  <si>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</si>
  <si>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</si>
  <si>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</si>
  <si>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</si>
  <si>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</si>
  <si>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</si>
  <si>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</si>
  <si>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</si>
  <si>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</si>
  <si>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</si>
  <si>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</si>
  <si>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</si>
  <si>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</si>
  <si>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</si>
  <si>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</si>
  <si>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</si>
  <si>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</si>
  <si>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</si>
  <si>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</si>
  <si>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</si>
  <si>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</si>
  <si>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</si>
  <si>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</si>
  <si>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</si>
  <si>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</si>
  <si>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</si>
  <si>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</si>
  <si>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</si>
  <si>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</si>
  <si>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</si>
  <si>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</si>
  <si>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</si>
  <si>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</si>
  <si>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</si>
  <si>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</si>
  <si>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</si>
  <si>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兵庫県　豊岡市</t>
  </si>
  <si>
    <t>法適用</t>
  </si>
  <si>
    <t>下水道事業</t>
  </si>
  <si>
    <t>小規模集合排水処理</t>
  </si>
  <si>
    <t>I2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</si>
  <si>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</si>
  <si>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</si>
  <si>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</si>
  <si>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</si>
  <si>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</si>
  <si>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</si>
  <si>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使用料改定を行い使用料収入が増えたことで、着実に改善されつつあるものの、使用料収入だけでは経費を賄うことができておらず、依然として一般会計からの繰入金に依存しており、独立採算による経営ができていない。
　また、汚水処理に係る費用が高いまま推移しているため、経営努力に勤しみ、引き続き営業費用の削減に取り組む必要がある。加えて水洗化の促進も必要である。
　処理区の統廃合、施設の長寿命化を合理的、計画的に進めていき、効率的な業務を行うことが必要である。</t>
    <rPh sb="1" eb="4">
      <t>シヨウリョウ</t>
    </rPh>
    <rPh sb="4" eb="6">
      <t>カイテイ</t>
    </rPh>
    <rPh sb="7" eb="8">
      <t>オコナ</t>
    </rPh>
    <rPh sb="9" eb="11">
      <t>シヨウ</t>
    </rPh>
    <rPh sb="11" eb="12">
      <t>リョウ</t>
    </rPh>
    <rPh sb="12" eb="14">
      <t>シュウニュウ</t>
    </rPh>
    <rPh sb="15" eb="16">
      <t>フ</t>
    </rPh>
    <rPh sb="22" eb="24">
      <t>チャクジツ</t>
    </rPh>
    <rPh sb="25" eb="27">
      <t>カイゼン</t>
    </rPh>
    <rPh sb="37" eb="39">
      <t>シヨウ</t>
    </rPh>
    <rPh sb="39" eb="40">
      <t>リョウ</t>
    </rPh>
    <rPh sb="40" eb="42">
      <t>シュウニュウ</t>
    </rPh>
    <rPh sb="46" eb="48">
      <t>ケイヒ</t>
    </rPh>
    <rPh sb="49" eb="50">
      <t>マカナ</t>
    </rPh>
    <rPh sb="66" eb="68">
      <t>イッパン</t>
    </rPh>
    <rPh sb="68" eb="70">
      <t>カイケイ</t>
    </rPh>
    <rPh sb="73" eb="75">
      <t>クリイレ</t>
    </rPh>
    <rPh sb="75" eb="76">
      <t>キン</t>
    </rPh>
    <rPh sb="77" eb="79">
      <t>イゾン</t>
    </rPh>
    <rPh sb="84" eb="86">
      <t>ドクリツ</t>
    </rPh>
    <rPh sb="86" eb="88">
      <t>サイサン</t>
    </rPh>
    <rPh sb="91" eb="93">
      <t>ケイエイ</t>
    </rPh>
    <rPh sb="106" eb="108">
      <t>オスイ</t>
    </rPh>
    <rPh sb="108" eb="110">
      <t>ショリ</t>
    </rPh>
    <rPh sb="111" eb="112">
      <t>カカ</t>
    </rPh>
    <rPh sb="113" eb="115">
      <t>ヒヨウ</t>
    </rPh>
    <rPh sb="116" eb="117">
      <t>タカ</t>
    </rPh>
    <rPh sb="120" eb="122">
      <t>スイイ</t>
    </rPh>
    <rPh sb="129" eb="131">
      <t>ケイエイ</t>
    </rPh>
    <rPh sb="131" eb="133">
      <t>ドリョク</t>
    </rPh>
    <rPh sb="134" eb="135">
      <t>イソ</t>
    </rPh>
    <rPh sb="138" eb="139">
      <t>ヒ</t>
    </rPh>
    <rPh sb="140" eb="141">
      <t>ツヅ</t>
    </rPh>
    <rPh sb="142" eb="144">
      <t>エイギョウ</t>
    </rPh>
    <rPh sb="144" eb="146">
      <t>ヒヨウ</t>
    </rPh>
    <rPh sb="147" eb="149">
      <t>サクゲン</t>
    </rPh>
    <rPh sb="150" eb="151">
      <t>ト</t>
    </rPh>
    <rPh sb="152" eb="153">
      <t>ク</t>
    </rPh>
    <rPh sb="154" eb="156">
      <t>ヒツヨウ</t>
    </rPh>
    <rPh sb="160" eb="161">
      <t>クワ</t>
    </rPh>
    <rPh sb="163" eb="166">
      <t>スイセンカ</t>
    </rPh>
    <rPh sb="167" eb="169">
      <t>ソクシン</t>
    </rPh>
    <rPh sb="170" eb="172">
      <t>ヒツヨウ</t>
    </rPh>
    <rPh sb="178" eb="180">
      <t>ショリ</t>
    </rPh>
    <rPh sb="180" eb="181">
      <t>ク</t>
    </rPh>
    <rPh sb="182" eb="185">
      <t>トウハイゴウ</t>
    </rPh>
    <rPh sb="186" eb="188">
      <t>シセツ</t>
    </rPh>
    <rPh sb="189" eb="190">
      <t>チョウ</t>
    </rPh>
    <rPh sb="190" eb="192">
      <t>ジュミョウ</t>
    </rPh>
    <rPh sb="192" eb="193">
      <t>カ</t>
    </rPh>
    <rPh sb="194" eb="197">
      <t>ゴウリテキ</t>
    </rPh>
    <rPh sb="198" eb="201">
      <t>ケイカクテキ</t>
    </rPh>
    <rPh sb="202" eb="203">
      <t>スス</t>
    </rPh>
    <rPh sb="208" eb="211">
      <t>コウリツテキ</t>
    </rPh>
    <rPh sb="212" eb="214">
      <t>ギョウム</t>
    </rPh>
    <rPh sb="215" eb="216">
      <t>オコナ</t>
    </rPh>
    <rPh sb="220" eb="222">
      <t>ヒツヨウ</t>
    </rPh>
    <phoneticPr fontId="4"/>
  </si>
  <si>
    <t>　類似団体よりも償却率が高く、施設の老朽化が着実に進んでいる。
　今後は、将来の運営状況を考慮しつつ、合理的な投資をしていかなかればならない。</t>
    <rPh sb="1" eb="3">
      <t>ルイジ</t>
    </rPh>
    <rPh sb="3" eb="5">
      <t>ダンタイ</t>
    </rPh>
    <rPh sb="8" eb="10">
      <t>ショウキャク</t>
    </rPh>
    <rPh sb="10" eb="11">
      <t>リツ</t>
    </rPh>
    <rPh sb="12" eb="13">
      <t>タカ</t>
    </rPh>
    <rPh sb="15" eb="17">
      <t>シセツ</t>
    </rPh>
    <rPh sb="18" eb="21">
      <t>ロウキュウカ</t>
    </rPh>
    <rPh sb="22" eb="24">
      <t>チャクジツ</t>
    </rPh>
    <rPh sb="25" eb="26">
      <t>スス</t>
    </rPh>
    <rPh sb="33" eb="35">
      <t>コンゴ</t>
    </rPh>
    <rPh sb="37" eb="39">
      <t>ショウライ</t>
    </rPh>
    <rPh sb="40" eb="42">
      <t>ウンエイ</t>
    </rPh>
    <rPh sb="42" eb="44">
      <t>ジョウキョウ</t>
    </rPh>
    <rPh sb="45" eb="47">
      <t>コウリョ</t>
    </rPh>
    <rPh sb="51" eb="54">
      <t>ゴウリテキ</t>
    </rPh>
    <rPh sb="55" eb="57">
      <t>トウシ</t>
    </rPh>
    <phoneticPr fontId="4"/>
  </si>
  <si>
    <t>自治体職員</t>
    <rPh sb="0" eb="3">
      <t>ジチタイ</t>
    </rPh>
    <rPh sb="3" eb="5">
      <t>ショクイン</t>
    </rPh>
    <phoneticPr fontId="4"/>
  </si>
  <si>
    <t xml:space="preserve">　H28年度に使用料改定を行い、①経常収支比率は健全な数値を維持できている。使用料収入が増加したにも関わらず⑤経費回収率が低いのは、収益が一般会計からの繰入金に依存していることと、汚水処理費が高いことが理由である。汚水処理費については、⑥汚水処理原価についても同じことが言え、⑧水洗化率は増加傾向にあるが、有収水量は、人口減少に伴い減少傾向にあるため、結果、類似団体に比べ高い傾向にある。
　④企業債残高対事業規模比率は依然として高いが、使用料収入が増加したことで、改善が見られ、着実に企業債残高は減少している。
</t>
    <rPh sb="4" eb="6">
      <t>ネンド</t>
    </rPh>
    <rPh sb="7" eb="9">
      <t>シヨウ</t>
    </rPh>
    <rPh sb="9" eb="10">
      <t>リョウ</t>
    </rPh>
    <rPh sb="10" eb="12">
      <t>カイテイ</t>
    </rPh>
    <rPh sb="13" eb="14">
      <t>オコナ</t>
    </rPh>
    <rPh sb="17" eb="19">
      <t>ケイジョウ</t>
    </rPh>
    <rPh sb="19" eb="21">
      <t>シュウシ</t>
    </rPh>
    <rPh sb="21" eb="23">
      <t>ヒリツ</t>
    </rPh>
    <rPh sb="24" eb="26">
      <t>ケンゼン</t>
    </rPh>
    <rPh sb="27" eb="29">
      <t>スウチ</t>
    </rPh>
    <rPh sb="30" eb="32">
      <t>イジ</t>
    </rPh>
    <rPh sb="38" eb="40">
      <t>シヨウ</t>
    </rPh>
    <rPh sb="40" eb="41">
      <t>リョウ</t>
    </rPh>
    <rPh sb="41" eb="43">
      <t>シュウニュウ</t>
    </rPh>
    <rPh sb="44" eb="46">
      <t>ゾウカ</t>
    </rPh>
    <rPh sb="50" eb="51">
      <t>カカ</t>
    </rPh>
    <rPh sb="55" eb="57">
      <t>ケイヒ</t>
    </rPh>
    <rPh sb="57" eb="59">
      <t>カイシュウ</t>
    </rPh>
    <rPh sb="59" eb="60">
      <t>リツ</t>
    </rPh>
    <rPh sb="61" eb="62">
      <t>ヒク</t>
    </rPh>
    <rPh sb="66" eb="68">
      <t>シュウエキ</t>
    </rPh>
    <rPh sb="96" eb="97">
      <t>タカ</t>
    </rPh>
    <rPh sb="119" eb="121">
      <t>オスイ</t>
    </rPh>
    <rPh sb="121" eb="123">
      <t>ショリ</t>
    </rPh>
    <rPh sb="123" eb="125">
      <t>ゲンカ</t>
    </rPh>
    <rPh sb="139" eb="142">
      <t>スイセンカ</t>
    </rPh>
    <rPh sb="142" eb="143">
      <t>リツ</t>
    </rPh>
    <rPh sb="144" eb="146">
      <t>ゾウカ</t>
    </rPh>
    <rPh sb="146" eb="148">
      <t>ケイコウ</t>
    </rPh>
    <rPh sb="176" eb="178">
      <t>ケッカ</t>
    </rPh>
    <rPh sb="197" eb="199">
      <t>キギョウ</t>
    </rPh>
    <rPh sb="199" eb="200">
      <t>サイ</t>
    </rPh>
    <rPh sb="200" eb="202">
      <t>ザンダカ</t>
    </rPh>
    <rPh sb="202" eb="203">
      <t>タイ</t>
    </rPh>
    <rPh sb="203" eb="205">
      <t>ジギョウ</t>
    </rPh>
    <rPh sb="205" eb="207">
      <t>キボ</t>
    </rPh>
    <rPh sb="207" eb="209">
      <t>ヒリツ</t>
    </rPh>
    <rPh sb="210" eb="212">
      <t>イゼン</t>
    </rPh>
    <rPh sb="215" eb="216">
      <t>タカ</t>
    </rPh>
    <rPh sb="219" eb="221">
      <t>シヨウ</t>
    </rPh>
    <rPh sb="221" eb="222">
      <t>リョウ</t>
    </rPh>
    <rPh sb="222" eb="224">
      <t>シュウニュウ</t>
    </rPh>
    <rPh sb="225" eb="227">
      <t>ゾウカ</t>
    </rPh>
    <rPh sb="233" eb="235">
      <t>カイゼン</t>
    </rPh>
    <rPh sb="236" eb="237">
      <t>ミ</t>
    </rPh>
    <rPh sb="240" eb="242">
      <t>チャクジツ</t>
    </rPh>
    <rPh sb="243" eb="245">
      <t>キギョウ</t>
    </rPh>
    <rPh sb="245" eb="246">
      <t>サイ</t>
    </rPh>
    <rPh sb="246" eb="248">
      <t>ザンダカ</t>
    </rPh>
    <rPh sb="249" eb="251">
      <t>ゲンショウ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</si>
</sst>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886560"/>
        <c:axId val="130886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0.01</c:v>
                </c:pt>
                <c:pt idx="3">
                  <c:v>0</c:v>
                </c:pt>
                <c:pt idx="4" formatCode="#,##0.00;&quot;△&quot;#,##0.00;&quot;-&quot;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86560"/>
        <c:axId val="130886944"/>
      </c:lineChart>
      <c:dateAx>
        <c:axId val="130886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886944"/>
        <c:crosses val="autoZero"/>
        <c:auto val="1"/>
        <c:lblOffset val="100"/>
        <c:baseTimeUnit val="years"/>
      </c:dateAx>
      <c:valAx>
        <c:axId val="130886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88656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140.34</c:v>
                </c:pt>
                <c:pt idx="1">
                  <c:v>147.07</c:v>
                </c:pt>
                <c:pt idx="2">
                  <c:v>143.53</c:v>
                </c:pt>
                <c:pt idx="3">
                  <c:v>119.36</c:v>
                </c:pt>
                <c:pt idx="4">
                  <c:v>100.04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193208"/>
        <c:axId val="223197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131.61000000000001</c:v>
                </c:pt>
                <c:pt idx="1">
                  <c:v>105.36</c:v>
                </c:pt>
                <c:pt idx="2">
                  <c:v>105.88</c:v>
                </c:pt>
                <c:pt idx="3">
                  <c:v>94.85</c:v>
                </c:pt>
                <c:pt idx="4">
                  <c:v>96.1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193208"/>
        <c:axId val="223197688"/>
      </c:lineChart>
      <c:dateAx>
        <c:axId val="223193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3197688"/>
        <c:crosses val="autoZero"/>
        <c:auto val="1"/>
        <c:lblOffset val="100"/>
        <c:baseTimeUnit val="years"/>
      </c:dateAx>
      <c:valAx>
        <c:axId val="223197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3193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23.66</c:v>
                </c:pt>
                <c:pt idx="1">
                  <c:v>26.4</c:v>
                </c:pt>
                <c:pt idx="2">
                  <c:v>29.29</c:v>
                </c:pt>
                <c:pt idx="3">
                  <c:v>31.89</c:v>
                </c:pt>
                <c:pt idx="4">
                  <c:v>34.479999999999997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257984"/>
        <c:axId val="223285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26.48</c:v>
                </c:pt>
                <c:pt idx="1">
                  <c:v>26.25</c:v>
                </c:pt>
                <c:pt idx="2">
                  <c:v>27.64</c:v>
                </c:pt>
                <c:pt idx="3">
                  <c:v>33.58</c:v>
                </c:pt>
                <c:pt idx="4">
                  <c:v>32.36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257984"/>
        <c:axId val="223285144"/>
      </c:lineChart>
      <c:dateAx>
        <c:axId val="223257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3285144"/>
        <c:crosses val="autoZero"/>
        <c:auto val="1"/>
        <c:lblOffset val="100"/>
        <c:baseTimeUnit val="years"/>
      </c:dateAx>
      <c:valAx>
        <c:axId val="223285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3257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353296"/>
        <c:axId val="223353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353296"/>
        <c:axId val="223353680"/>
      </c:lineChart>
      <c:dateAx>
        <c:axId val="223353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3353680"/>
        <c:crosses val="autoZero"/>
        <c:auto val="1"/>
        <c:lblOffset val="100"/>
        <c:baseTimeUnit val="years"/>
      </c:dateAx>
      <c:valAx>
        <c:axId val="223353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3353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089144"/>
        <c:axId val="223403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42.59</c:v>
                </c:pt>
                <c:pt idx="1">
                  <c:v>1333.85</c:v>
                </c:pt>
                <c:pt idx="2">
                  <c:v>933.68</c:v>
                </c:pt>
                <c:pt idx="3">
                  <c:v>1033.78</c:v>
                </c:pt>
                <c:pt idx="4">
                  <c:v>929.29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089144"/>
        <c:axId val="223403496"/>
      </c:lineChart>
      <c:dateAx>
        <c:axId val="222089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3403496"/>
        <c:crosses val="autoZero"/>
        <c:auto val="1"/>
        <c:lblOffset val="100"/>
        <c:baseTimeUnit val="years"/>
      </c:dateAx>
      <c:valAx>
        <c:axId val="223403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2089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100.21</c:v>
                </c:pt>
                <c:pt idx="1">
                  <c:v>100.03</c:v>
                </c:pt>
                <c:pt idx="2">
                  <c:v>2.72</c:v>
                </c:pt>
                <c:pt idx="3">
                  <c:v>3.17</c:v>
                </c:pt>
                <c:pt idx="4">
                  <c:v>460.29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404672"/>
        <c:axId val="223405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2403.94</c:v>
                </c:pt>
                <c:pt idx="1">
                  <c:v>211.25</c:v>
                </c:pt>
                <c:pt idx="2">
                  <c:v>135.62</c:v>
                </c:pt>
                <c:pt idx="3">
                  <c:v>133.78</c:v>
                </c:pt>
                <c:pt idx="4">
                  <c:v>216.89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404672"/>
        <c:axId val="223405064"/>
      </c:lineChart>
      <c:dateAx>
        <c:axId val="223404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3405064"/>
        <c:crosses val="autoZero"/>
        <c:auto val="1"/>
        <c:lblOffset val="100"/>
        <c:baseTimeUnit val="years"/>
      </c:dateAx>
      <c:valAx>
        <c:axId val="223405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3404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8054.2</c:v>
                </c:pt>
                <c:pt idx="1">
                  <c:v>7372.3</c:v>
                </c:pt>
                <c:pt idx="2">
                  <c:v>6477.58</c:v>
                </c:pt>
                <c:pt idx="3">
                  <c:v>5373.47</c:v>
                </c:pt>
                <c:pt idx="4">
                  <c:v>4122.22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088752"/>
        <c:axId val="222088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3394.76</c:v>
                </c:pt>
                <c:pt idx="1">
                  <c:v>3189.89</c:v>
                </c:pt>
                <c:pt idx="2">
                  <c:v>2585.83</c:v>
                </c:pt>
                <c:pt idx="3">
                  <c:v>2464.06</c:v>
                </c:pt>
                <c:pt idx="4">
                  <c:v>1914.94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088752"/>
        <c:axId val="222088360"/>
      </c:lineChart>
      <c:dateAx>
        <c:axId val="222088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2088360"/>
        <c:crosses val="autoZero"/>
        <c:auto val="1"/>
        <c:lblOffset val="100"/>
        <c:baseTimeUnit val="years"/>
      </c:dateAx>
      <c:valAx>
        <c:axId val="222088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2088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21.45</c:v>
                </c:pt>
                <c:pt idx="1">
                  <c:v>19.21</c:v>
                </c:pt>
                <c:pt idx="2">
                  <c:v>23.78</c:v>
                </c:pt>
                <c:pt idx="3">
                  <c:v>17.71</c:v>
                </c:pt>
                <c:pt idx="4">
                  <c:v>17.55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087184"/>
        <c:axId val="223406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32.81</c:v>
                </c:pt>
                <c:pt idx="1">
                  <c:v>27.92</c:v>
                </c:pt>
                <c:pt idx="2">
                  <c:v>31.45</c:v>
                </c:pt>
                <c:pt idx="3">
                  <c:v>32.909999999999997</c:v>
                </c:pt>
                <c:pt idx="4">
                  <c:v>34.020000000000003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087184"/>
        <c:axId val="223406240"/>
      </c:lineChart>
      <c:dateAx>
        <c:axId val="222087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3406240"/>
        <c:crosses val="autoZero"/>
        <c:auto val="1"/>
        <c:lblOffset val="100"/>
        <c:baseTimeUnit val="years"/>
      </c:dateAx>
      <c:valAx>
        <c:axId val="223406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2087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679.56</c:v>
                </c:pt>
                <c:pt idx="1">
                  <c:v>756.5</c:v>
                </c:pt>
                <c:pt idx="2">
                  <c:v>615.66999999999996</c:v>
                </c:pt>
                <c:pt idx="3">
                  <c:v>829.51</c:v>
                </c:pt>
                <c:pt idx="4">
                  <c:v>936.56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668264"/>
        <c:axId val="223668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483.69</c:v>
                </c:pt>
                <c:pt idx="1">
                  <c:v>602.87</c:v>
                </c:pt>
                <c:pt idx="2">
                  <c:v>588.54999999999995</c:v>
                </c:pt>
                <c:pt idx="3">
                  <c:v>561.54</c:v>
                </c:pt>
                <c:pt idx="4">
                  <c:v>553.77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668264"/>
        <c:axId val="223668656"/>
      </c:lineChart>
      <c:dateAx>
        <c:axId val="223668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3668656"/>
        <c:crosses val="autoZero"/>
        <c:auto val="1"/>
        <c:lblOffset val="100"/>
        <c:baseTimeUnit val="years"/>
      </c:dateAx>
      <c:valAx>
        <c:axId val="223668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3668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669832"/>
        <c:axId val="223670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45.55</c:v>
                </c:pt>
                <c:pt idx="1">
                  <c:v>35.64</c:v>
                </c:pt>
                <c:pt idx="2">
                  <c:v>37.950000000000003</c:v>
                </c:pt>
                <c:pt idx="3">
                  <c:v>34.92</c:v>
                </c:pt>
                <c:pt idx="4">
                  <c:v>36.44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669832"/>
        <c:axId val="223670224"/>
      </c:lineChart>
      <c:dateAx>
        <c:axId val="223669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3670224"/>
        <c:crosses val="autoZero"/>
        <c:auto val="1"/>
        <c:lblOffset val="100"/>
        <c:baseTimeUnit val="years"/>
      </c:dateAx>
      <c:valAx>
        <c:axId val="223670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3669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81.33</c:v>
                </c:pt>
                <c:pt idx="1">
                  <c:v>82.88</c:v>
                </c:pt>
                <c:pt idx="2">
                  <c:v>84.03</c:v>
                </c:pt>
                <c:pt idx="3">
                  <c:v>84.03</c:v>
                </c:pt>
                <c:pt idx="4">
                  <c:v>85.21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671400"/>
        <c:axId val="223671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80.91</c:v>
                </c:pt>
                <c:pt idx="1">
                  <c:v>87.19</c:v>
                </c:pt>
                <c:pt idx="2">
                  <c:v>88.2</c:v>
                </c:pt>
                <c:pt idx="3">
                  <c:v>88.64</c:v>
                </c:pt>
                <c:pt idx="4">
                  <c:v>89.93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671400"/>
        <c:axId val="223671792"/>
      </c:lineChart>
      <c:dateAx>
        <c:axId val="223671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3671792"/>
        <c:crosses val="autoZero"/>
        <c:auto val="1"/>
        <c:lblOffset val="100"/>
        <c:baseTimeUnit val="years"/>
      </c:dateAx>
      <c:valAx>
        <c:axId val="223671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3671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【1,462.20】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【181.53】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【2,448.19】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【556.04】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C1" zoomScaleNormal="100" workbookViewId="0">
      <selection activeCell="BL16" sqref="BL16:BZ44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4" t="str">
        <f>データ!H6</f>
        <v>兵庫県　豊岡市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4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小規模集合排水処理</v>
      </c>
      <c r="Q8" s="49"/>
      <c r="R8" s="49"/>
      <c r="S8" s="49"/>
      <c r="T8" s="49"/>
      <c r="U8" s="49"/>
      <c r="V8" s="49"/>
      <c r="W8" s="49" t="str">
        <f>データ!L6</f>
        <v>I2</v>
      </c>
      <c r="X8" s="49"/>
      <c r="Y8" s="49"/>
      <c r="Z8" s="49"/>
      <c r="AA8" s="49"/>
      <c r="AB8" s="49"/>
      <c r="AC8" s="49"/>
      <c r="AD8" s="50" t="s">
        <v>121</v>
      </c>
      <c r="AE8" s="50"/>
      <c r="AF8" s="50"/>
      <c r="AG8" s="50"/>
      <c r="AH8" s="50"/>
      <c r="AI8" s="50"/>
      <c r="AJ8" s="50"/>
      <c r="AK8" s="4"/>
      <c r="AL8" s="51">
        <f>データ!S6</f>
        <v>83936</v>
      </c>
      <c r="AM8" s="51"/>
      <c r="AN8" s="51"/>
      <c r="AO8" s="51"/>
      <c r="AP8" s="51"/>
      <c r="AQ8" s="51"/>
      <c r="AR8" s="51"/>
      <c r="AS8" s="51"/>
      <c r="AT8" s="46">
        <f>データ!T6</f>
        <v>697.55</v>
      </c>
      <c r="AU8" s="46"/>
      <c r="AV8" s="46"/>
      <c r="AW8" s="46"/>
      <c r="AX8" s="46"/>
      <c r="AY8" s="46"/>
      <c r="AZ8" s="46"/>
      <c r="BA8" s="46"/>
      <c r="BB8" s="46">
        <f>データ!U6</f>
        <v>120.33</v>
      </c>
      <c r="BC8" s="46"/>
      <c r="BD8" s="46"/>
      <c r="BE8" s="46"/>
      <c r="BF8" s="46"/>
      <c r="BG8" s="46"/>
      <c r="BH8" s="46"/>
      <c r="BI8" s="46"/>
      <c r="BJ8" s="4"/>
      <c r="BK8" s="4"/>
      <c r="BL8" s="47" t="s">
        <v>10</v>
      </c>
      <c r="BM8" s="4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4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4"/>
      <c r="BK9" s="4"/>
      <c r="BL9" s="52" t="s">
        <v>20</v>
      </c>
      <c r="BM9" s="53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41.61</v>
      </c>
      <c r="J10" s="46"/>
      <c r="K10" s="46"/>
      <c r="L10" s="46"/>
      <c r="M10" s="46"/>
      <c r="N10" s="46"/>
      <c r="O10" s="46"/>
      <c r="P10" s="46">
        <f>データ!P6</f>
        <v>0.17</v>
      </c>
      <c r="Q10" s="46"/>
      <c r="R10" s="46"/>
      <c r="S10" s="46"/>
      <c r="T10" s="46"/>
      <c r="U10" s="46"/>
      <c r="V10" s="46"/>
      <c r="W10" s="46">
        <f>データ!Q6</f>
        <v>110.3</v>
      </c>
      <c r="X10" s="46"/>
      <c r="Y10" s="46"/>
      <c r="Z10" s="46"/>
      <c r="AA10" s="46"/>
      <c r="AB10" s="46"/>
      <c r="AC10" s="46"/>
      <c r="AD10" s="51">
        <f>データ!R6</f>
        <v>3348</v>
      </c>
      <c r="AE10" s="51"/>
      <c r="AF10" s="51"/>
      <c r="AG10" s="51"/>
      <c r="AH10" s="51"/>
      <c r="AI10" s="51"/>
      <c r="AJ10" s="51"/>
      <c r="AK10" s="2"/>
      <c r="AL10" s="51">
        <f>データ!V6</f>
        <v>142</v>
      </c>
      <c r="AM10" s="51"/>
      <c r="AN10" s="51"/>
      <c r="AO10" s="51"/>
      <c r="AP10" s="51"/>
      <c r="AQ10" s="51"/>
      <c r="AR10" s="51"/>
      <c r="AS10" s="51"/>
      <c r="AT10" s="46">
        <f>データ!W6</f>
        <v>0.11</v>
      </c>
      <c r="AU10" s="46"/>
      <c r="AV10" s="46"/>
      <c r="AW10" s="46"/>
      <c r="AX10" s="46"/>
      <c r="AY10" s="46"/>
      <c r="AZ10" s="46"/>
      <c r="BA10" s="46"/>
      <c r="BB10" s="46">
        <f>データ!X6</f>
        <v>1290.9100000000001</v>
      </c>
      <c r="BC10" s="46"/>
      <c r="BD10" s="46"/>
      <c r="BE10" s="46"/>
      <c r="BF10" s="46"/>
      <c r="BG10" s="46"/>
      <c r="BH10" s="46"/>
      <c r="BI10" s="46"/>
      <c r="BJ10" s="2"/>
      <c r="BK10" s="2"/>
      <c r="BL10" s="54" t="s">
        <v>22</v>
      </c>
      <c r="BM10" s="55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26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0" t="s">
        <v>122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>
      <c r="A34" s="2"/>
      <c r="B34" s="17"/>
      <c r="C34" s="76" t="s">
        <v>27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0"/>
      <c r="R34" s="76" t="s">
        <v>28</v>
      </c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20"/>
      <c r="AG34" s="76" t="s">
        <v>29</v>
      </c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20"/>
      <c r="AV34" s="76" t="s">
        <v>30</v>
      </c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19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>
      <c r="A35" s="2"/>
      <c r="B35" s="17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20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20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20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19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4" t="s">
        <v>31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0" t="s">
        <v>120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>
      <c r="A56" s="2"/>
      <c r="B56" s="17"/>
      <c r="C56" s="76" t="s">
        <v>32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20"/>
      <c r="R56" s="76" t="s">
        <v>33</v>
      </c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20"/>
      <c r="AG56" s="76" t="s">
        <v>34</v>
      </c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20"/>
      <c r="AV56" s="76" t="s">
        <v>35</v>
      </c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19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>
      <c r="A57" s="2"/>
      <c r="B57" s="17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20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20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20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19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>
      <c r="A60" s="2"/>
      <c r="B60" s="61" t="s">
        <v>36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4" t="s">
        <v>37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0" t="s">
        <v>119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>
      <c r="A79" s="2"/>
      <c r="B79" s="17"/>
      <c r="C79" s="76" t="s">
        <v>38</v>
      </c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20"/>
      <c r="V79" s="20"/>
      <c r="W79" s="76" t="s">
        <v>39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20"/>
      <c r="AP79" s="20"/>
      <c r="AQ79" s="76" t="s">
        <v>40</v>
      </c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18"/>
      <c r="BJ79" s="19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>
      <c r="A80" s="2"/>
      <c r="B80" s="17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20"/>
      <c r="V80" s="20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20"/>
      <c r="AP80" s="20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18"/>
      <c r="BJ80" s="19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>
      <c r="C83" s="2" t="s">
        <v>41</v>
      </c>
    </row>
    <row r="84" spans="1:78">
      <c r="C84" s="26" t="s">
        <v>42</v>
      </c>
    </row>
    <row r="85" spans="1:78" hidden="1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>
      <c r="B86" s="27"/>
      <c r="C86" s="27"/>
      <c r="D86" s="27"/>
      <c r="E86" s="27" t="str">
        <f>データ!AI6</f>
        <v>【97.92】</v>
      </c>
      <c r="F86" s="27" t="str">
        <f>データ!AT6</f>
        <v>【1,462.20】</v>
      </c>
      <c r="G86" s="27" t="str">
        <f>データ!BE6</f>
        <v>【181.53】</v>
      </c>
      <c r="H86" s="27" t="str">
        <f>データ!BP6</f>
        <v>【2,448.19】</v>
      </c>
      <c r="I86" s="27" t="str">
        <f>データ!CA6</f>
        <v>【33.55】</v>
      </c>
      <c r="J86" s="27" t="str">
        <f>データ!CL6</f>
        <v>【556.04】</v>
      </c>
      <c r="K86" s="27" t="str">
        <f>データ!CW6</f>
        <v>【37.13】</v>
      </c>
      <c r="L86" s="27" t="str">
        <f>データ!DH6</f>
        <v>【90.08】</v>
      </c>
      <c r="M86" s="27" t="str">
        <f>データ!DS6</f>
        <v>【31.69】</v>
      </c>
      <c r="N86" s="27" t="str">
        <f>データ!ED6</f>
        <v>【0.00】</v>
      </c>
      <c r="O86" s="27" t="str">
        <f>データ!EO6</f>
        <v>【0.01】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8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65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66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68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69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70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71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72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73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74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75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76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77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78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5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105</v>
      </c>
      <c r="AI5" s="33" t="s">
        <v>43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106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106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106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106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106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106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106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106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106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  <c r="EO5" s="33" t="s">
        <v>106</v>
      </c>
    </row>
    <row r="6" spans="1:148" s="37" customFormat="1">
      <c r="A6" s="29" t="s">
        <v>107</v>
      </c>
      <c r="B6" s="34">
        <f>B7</f>
        <v>2016</v>
      </c>
      <c r="C6" s="34">
        <f t="shared" ref="C6:X6" si="3">C7</f>
        <v>282090</v>
      </c>
      <c r="D6" s="34">
        <f t="shared" si="3"/>
        <v>46</v>
      </c>
      <c r="E6" s="34">
        <f t="shared" si="3"/>
        <v>17</v>
      </c>
      <c r="F6" s="34">
        <f t="shared" si="3"/>
        <v>9</v>
      </c>
      <c r="G6" s="34">
        <f t="shared" si="3"/>
        <v>0</v>
      </c>
      <c r="H6" s="34" t="str">
        <f t="shared" si="3"/>
        <v>兵庫県　豊岡市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小規模集合排水処理</v>
      </c>
      <c r="L6" s="34" t="str">
        <f t="shared" si="3"/>
        <v>I2</v>
      </c>
      <c r="M6" s="34">
        <f t="shared" si="3"/>
        <v>0</v>
      </c>
      <c r="N6" s="35" t="str">
        <f t="shared" si="3"/>
        <v>-</v>
      </c>
      <c r="O6" s="35">
        <f t="shared" si="3"/>
        <v>41.61</v>
      </c>
      <c r="P6" s="35">
        <f t="shared" si="3"/>
        <v>0.17</v>
      </c>
      <c r="Q6" s="35">
        <f t="shared" si="3"/>
        <v>110.3</v>
      </c>
      <c r="R6" s="35">
        <f t="shared" si="3"/>
        <v>3348</v>
      </c>
      <c r="S6" s="35">
        <f t="shared" si="3"/>
        <v>83936</v>
      </c>
      <c r="T6" s="35">
        <f t="shared" si="3"/>
        <v>697.55</v>
      </c>
      <c r="U6" s="35">
        <f t="shared" si="3"/>
        <v>120.33</v>
      </c>
      <c r="V6" s="35">
        <f t="shared" si="3"/>
        <v>142</v>
      </c>
      <c r="W6" s="35">
        <f t="shared" si="3"/>
        <v>0.11</v>
      </c>
      <c r="X6" s="35">
        <f t="shared" si="3"/>
        <v>1290.9100000000001</v>
      </c>
      <c r="Y6" s="36">
        <f>IF(Y7="",NA(),Y7)</f>
        <v>140.34</v>
      </c>
      <c r="Z6" s="36">
        <f t="shared" ref="Z6:AH6" si="4">IF(Z7="",NA(),Z7)</f>
        <v>147.07</v>
      </c>
      <c r="AA6" s="36">
        <f t="shared" si="4"/>
        <v>143.53</v>
      </c>
      <c r="AB6" s="36">
        <f t="shared" si="4"/>
        <v>119.36</v>
      </c>
      <c r="AC6" s="36">
        <f t="shared" si="4"/>
        <v>100.04</v>
      </c>
      <c r="AD6" s="36">
        <f t="shared" si="4"/>
        <v>131.61000000000001</v>
      </c>
      <c r="AE6" s="36">
        <f t="shared" si="4"/>
        <v>105.36</v>
      </c>
      <c r="AF6" s="36">
        <f t="shared" si="4"/>
        <v>105.88</v>
      </c>
      <c r="AG6" s="36">
        <f t="shared" si="4"/>
        <v>94.85</v>
      </c>
      <c r="AH6" s="36">
        <f t="shared" si="4"/>
        <v>96.1</v>
      </c>
      <c r="AI6" s="35" t="str">
        <f>IF(AI7="","",IF(AI7="-","【-】","【"&amp;SUBSTITUTE(TEXT(AI7,"#,##0.00"),"-","△")&amp;"】"))</f>
        <v>【97.92】</v>
      </c>
      <c r="AJ6" s="35">
        <f>IF(AJ7="",NA(),AJ7)</f>
        <v>0</v>
      </c>
      <c r="AK6" s="35">
        <f t="shared" ref="AK6:AS6" si="5">IF(AK7="",NA(),AK7)</f>
        <v>0</v>
      </c>
      <c r="AL6" s="35">
        <f t="shared" si="5"/>
        <v>0</v>
      </c>
      <c r="AM6" s="35">
        <f t="shared" si="5"/>
        <v>0</v>
      </c>
      <c r="AN6" s="35">
        <f t="shared" si="5"/>
        <v>0</v>
      </c>
      <c r="AO6" s="36">
        <f t="shared" si="5"/>
        <v>42.59</v>
      </c>
      <c r="AP6" s="36">
        <f t="shared" si="5"/>
        <v>1333.85</v>
      </c>
      <c r="AQ6" s="36">
        <f t="shared" si="5"/>
        <v>933.68</v>
      </c>
      <c r="AR6" s="36">
        <f t="shared" si="5"/>
        <v>1033.78</v>
      </c>
      <c r="AS6" s="36">
        <f t="shared" si="5"/>
        <v>929.29</v>
      </c>
      <c r="AT6" s="35" t="str">
        <f>IF(AT7="","",IF(AT7="-","【-】","【"&amp;SUBSTITUTE(TEXT(AT7,"#,##0.00"),"-","△")&amp;"】"))</f>
        <v>【1,462.20】</v>
      </c>
      <c r="AU6" s="36">
        <f>IF(AU7="",NA(),AU7)</f>
        <v>100.21</v>
      </c>
      <c r="AV6" s="36">
        <f t="shared" ref="AV6:BD6" si="6">IF(AV7="",NA(),AV7)</f>
        <v>100.03</v>
      </c>
      <c r="AW6" s="36">
        <f t="shared" si="6"/>
        <v>2.72</v>
      </c>
      <c r="AX6" s="36">
        <f t="shared" si="6"/>
        <v>3.17</v>
      </c>
      <c r="AY6" s="36">
        <f t="shared" si="6"/>
        <v>460.29</v>
      </c>
      <c r="AZ6" s="36">
        <f t="shared" si="6"/>
        <v>2403.94</v>
      </c>
      <c r="BA6" s="36">
        <f t="shared" si="6"/>
        <v>211.25</v>
      </c>
      <c r="BB6" s="36">
        <f t="shared" si="6"/>
        <v>135.62</v>
      </c>
      <c r="BC6" s="36">
        <f t="shared" si="6"/>
        <v>133.78</v>
      </c>
      <c r="BD6" s="36">
        <f t="shared" si="6"/>
        <v>216.89</v>
      </c>
      <c r="BE6" s="35" t="str">
        <f>IF(BE7="","",IF(BE7="-","【-】","【"&amp;SUBSTITUTE(TEXT(BE7,"#,##0.00"),"-","△")&amp;"】"))</f>
        <v>【181.53】</v>
      </c>
      <c r="BF6" s="36">
        <f>IF(BF7="",NA(),BF7)</f>
        <v>8054.2</v>
      </c>
      <c r="BG6" s="36">
        <f t="shared" ref="BG6:BO6" si="7">IF(BG7="",NA(),BG7)</f>
        <v>7372.3</v>
      </c>
      <c r="BH6" s="36">
        <f t="shared" si="7"/>
        <v>6477.58</v>
      </c>
      <c r="BI6" s="36">
        <f t="shared" si="7"/>
        <v>5373.47</v>
      </c>
      <c r="BJ6" s="36">
        <f t="shared" si="7"/>
        <v>4122.22</v>
      </c>
      <c r="BK6" s="36">
        <f t="shared" si="7"/>
        <v>3394.76</v>
      </c>
      <c r="BL6" s="36">
        <f t="shared" si="7"/>
        <v>3189.89</v>
      </c>
      <c r="BM6" s="36">
        <f t="shared" si="7"/>
        <v>2585.83</v>
      </c>
      <c r="BN6" s="36">
        <f t="shared" si="7"/>
        <v>2464.06</v>
      </c>
      <c r="BO6" s="36">
        <f t="shared" si="7"/>
        <v>1914.94</v>
      </c>
      <c r="BP6" s="35" t="str">
        <f>IF(BP7="","",IF(BP7="-","【-】","【"&amp;SUBSTITUTE(TEXT(BP7,"#,##0.00"),"-","△")&amp;"】"))</f>
        <v>【2,448.19】</v>
      </c>
      <c r="BQ6" s="36">
        <f>IF(BQ7="",NA(),BQ7)</f>
        <v>21.45</v>
      </c>
      <c r="BR6" s="36">
        <f t="shared" ref="BR6:BZ6" si="8">IF(BR7="",NA(),BR7)</f>
        <v>19.21</v>
      </c>
      <c r="BS6" s="36">
        <f t="shared" si="8"/>
        <v>23.78</v>
      </c>
      <c r="BT6" s="36">
        <f t="shared" si="8"/>
        <v>17.71</v>
      </c>
      <c r="BU6" s="36">
        <f t="shared" si="8"/>
        <v>17.55</v>
      </c>
      <c r="BV6" s="36">
        <f t="shared" si="8"/>
        <v>32.81</v>
      </c>
      <c r="BW6" s="36">
        <f t="shared" si="8"/>
        <v>27.92</v>
      </c>
      <c r="BX6" s="36">
        <f t="shared" si="8"/>
        <v>31.45</v>
      </c>
      <c r="BY6" s="36">
        <f t="shared" si="8"/>
        <v>32.909999999999997</v>
      </c>
      <c r="BZ6" s="36">
        <f t="shared" si="8"/>
        <v>34.020000000000003</v>
      </c>
      <c r="CA6" s="35" t="str">
        <f>IF(CA7="","",IF(CA7="-","【-】","【"&amp;SUBSTITUTE(TEXT(CA7,"#,##0.00"),"-","△")&amp;"】"))</f>
        <v>【33.55】</v>
      </c>
      <c r="CB6" s="36">
        <f>IF(CB7="",NA(),CB7)</f>
        <v>679.56</v>
      </c>
      <c r="CC6" s="36">
        <f t="shared" ref="CC6:CK6" si="9">IF(CC7="",NA(),CC7)</f>
        <v>756.5</v>
      </c>
      <c r="CD6" s="36">
        <f t="shared" si="9"/>
        <v>615.66999999999996</v>
      </c>
      <c r="CE6" s="36">
        <f t="shared" si="9"/>
        <v>829.51</v>
      </c>
      <c r="CF6" s="36">
        <f t="shared" si="9"/>
        <v>936.56</v>
      </c>
      <c r="CG6" s="36">
        <f t="shared" si="9"/>
        <v>483.69</v>
      </c>
      <c r="CH6" s="36">
        <f t="shared" si="9"/>
        <v>602.87</v>
      </c>
      <c r="CI6" s="36">
        <f t="shared" si="9"/>
        <v>588.54999999999995</v>
      </c>
      <c r="CJ6" s="36">
        <f t="shared" si="9"/>
        <v>561.54</v>
      </c>
      <c r="CK6" s="36">
        <f t="shared" si="9"/>
        <v>553.77</v>
      </c>
      <c r="CL6" s="35" t="str">
        <f>IF(CL7="","",IF(CL7="-","【-】","【"&amp;SUBSTITUTE(TEXT(CL7,"#,##0.00"),"-","△")&amp;"】"))</f>
        <v>【556.04】</v>
      </c>
      <c r="CM6" s="35">
        <f>IF(CM7="",NA(),CM7)</f>
        <v>0</v>
      </c>
      <c r="CN6" s="35">
        <f t="shared" ref="CN6:CV6" si="10">IF(CN7="",NA(),CN7)</f>
        <v>0</v>
      </c>
      <c r="CO6" s="35">
        <f t="shared" si="10"/>
        <v>0</v>
      </c>
      <c r="CP6" s="35">
        <f t="shared" si="10"/>
        <v>0</v>
      </c>
      <c r="CQ6" s="35">
        <f t="shared" si="10"/>
        <v>0</v>
      </c>
      <c r="CR6" s="36">
        <f t="shared" si="10"/>
        <v>45.55</v>
      </c>
      <c r="CS6" s="36">
        <f t="shared" si="10"/>
        <v>35.64</v>
      </c>
      <c r="CT6" s="36">
        <f t="shared" si="10"/>
        <v>37.950000000000003</v>
      </c>
      <c r="CU6" s="36">
        <f t="shared" si="10"/>
        <v>34.92</v>
      </c>
      <c r="CV6" s="36">
        <f t="shared" si="10"/>
        <v>36.44</v>
      </c>
      <c r="CW6" s="35" t="str">
        <f>IF(CW7="","",IF(CW7="-","【-】","【"&amp;SUBSTITUTE(TEXT(CW7,"#,##0.00"),"-","△")&amp;"】"))</f>
        <v>【37.13】</v>
      </c>
      <c r="CX6" s="36">
        <f>IF(CX7="",NA(),CX7)</f>
        <v>81.33</v>
      </c>
      <c r="CY6" s="36">
        <f t="shared" ref="CY6:DG6" si="11">IF(CY7="",NA(),CY7)</f>
        <v>82.88</v>
      </c>
      <c r="CZ6" s="36">
        <f t="shared" si="11"/>
        <v>84.03</v>
      </c>
      <c r="DA6" s="36">
        <f t="shared" si="11"/>
        <v>84.03</v>
      </c>
      <c r="DB6" s="36">
        <f t="shared" si="11"/>
        <v>85.21</v>
      </c>
      <c r="DC6" s="36">
        <f t="shared" si="11"/>
        <v>80.91</v>
      </c>
      <c r="DD6" s="36">
        <f t="shared" si="11"/>
        <v>87.19</v>
      </c>
      <c r="DE6" s="36">
        <f t="shared" si="11"/>
        <v>88.2</v>
      </c>
      <c r="DF6" s="36">
        <f t="shared" si="11"/>
        <v>88.64</v>
      </c>
      <c r="DG6" s="36">
        <f t="shared" si="11"/>
        <v>89.93</v>
      </c>
      <c r="DH6" s="35" t="str">
        <f>IF(DH7="","",IF(DH7="-","【-】","【"&amp;SUBSTITUTE(TEXT(DH7,"#,##0.00"),"-","△")&amp;"】"))</f>
        <v>【90.08】</v>
      </c>
      <c r="DI6" s="36">
        <f>IF(DI7="",NA(),DI7)</f>
        <v>23.66</v>
      </c>
      <c r="DJ6" s="36">
        <f t="shared" ref="DJ6:DR6" si="12">IF(DJ7="",NA(),DJ7)</f>
        <v>26.4</v>
      </c>
      <c r="DK6" s="36">
        <f t="shared" si="12"/>
        <v>29.29</v>
      </c>
      <c r="DL6" s="36">
        <f t="shared" si="12"/>
        <v>31.89</v>
      </c>
      <c r="DM6" s="36">
        <f t="shared" si="12"/>
        <v>34.479999999999997</v>
      </c>
      <c r="DN6" s="36">
        <f t="shared" si="12"/>
        <v>26.48</v>
      </c>
      <c r="DO6" s="36">
        <f t="shared" si="12"/>
        <v>26.25</v>
      </c>
      <c r="DP6" s="36">
        <f t="shared" si="12"/>
        <v>27.64</v>
      </c>
      <c r="DQ6" s="36">
        <f t="shared" si="12"/>
        <v>33.58</v>
      </c>
      <c r="DR6" s="36">
        <f t="shared" si="12"/>
        <v>32.36</v>
      </c>
      <c r="DS6" s="35" t="str">
        <f>IF(DS7="","",IF(DS7="-","【-】","【"&amp;SUBSTITUTE(TEXT(DS7,"#,##0.00"),"-","△")&amp;"】"))</f>
        <v>【31.69】</v>
      </c>
      <c r="DT6" s="35">
        <f>IF(DT7="",NA(),DT7)</f>
        <v>0</v>
      </c>
      <c r="DU6" s="35">
        <f t="shared" ref="DU6:EC6" si="13">IF(DU7="",NA(),DU7)</f>
        <v>0</v>
      </c>
      <c r="DV6" s="35">
        <f t="shared" si="13"/>
        <v>0</v>
      </c>
      <c r="DW6" s="35">
        <f t="shared" si="13"/>
        <v>0</v>
      </c>
      <c r="DX6" s="35">
        <f t="shared" si="13"/>
        <v>0</v>
      </c>
      <c r="DY6" s="35">
        <f t="shared" si="13"/>
        <v>0</v>
      </c>
      <c r="DZ6" s="35">
        <f t="shared" si="13"/>
        <v>0</v>
      </c>
      <c r="EA6" s="35">
        <f t="shared" si="13"/>
        <v>0</v>
      </c>
      <c r="EB6" s="35">
        <f t="shared" si="13"/>
        <v>0</v>
      </c>
      <c r="EC6" s="35">
        <f t="shared" si="13"/>
        <v>0</v>
      </c>
      <c r="ED6" s="35" t="str">
        <f>IF(ED7="","",IF(ED7="-","【-】","【"&amp;SUBSTITUTE(TEXT(ED7,"#,##0.00"),"-","△")&amp;"】"))</f>
        <v>【0.00】</v>
      </c>
      <c r="EE6" s="35">
        <f>IF(EE7="",NA(),EE7)</f>
        <v>0</v>
      </c>
      <c r="EF6" s="35">
        <f t="shared" ref="EF6:EN6" si="14">IF(EF7="",NA(),EF7)</f>
        <v>0</v>
      </c>
      <c r="EG6" s="35">
        <f t="shared" si="14"/>
        <v>0</v>
      </c>
      <c r="EH6" s="35">
        <f t="shared" si="14"/>
        <v>0</v>
      </c>
      <c r="EI6" s="35">
        <f t="shared" si="14"/>
        <v>0</v>
      </c>
      <c r="EJ6" s="35">
        <f t="shared" si="14"/>
        <v>0</v>
      </c>
      <c r="EK6" s="35">
        <f t="shared" si="14"/>
        <v>0</v>
      </c>
      <c r="EL6" s="36">
        <f t="shared" si="14"/>
        <v>0.01</v>
      </c>
      <c r="EM6" s="35">
        <f t="shared" si="14"/>
        <v>0</v>
      </c>
      <c r="EN6" s="36">
        <f t="shared" si="14"/>
        <v>0.01</v>
      </c>
      <c r="EO6" s="35" t="str">
        <f>IF(EO7="","",IF(EO7="-","【-】","【"&amp;SUBSTITUTE(TEXT(EO7,"#,##0.00"),"-","△")&amp;"】"))</f>
        <v>【0.01】</v>
      </c>
    </row>
    <row r="7" spans="1:148" s="37" customFormat="1">
      <c r="A7" s="29"/>
      <c r="B7" s="38">
        <v>2016</v>
      </c>
      <c r="C7" s="38">
        <v>282090</v>
      </c>
      <c r="D7" s="38">
        <v>46</v>
      </c>
      <c r="E7" s="38">
        <v>17</v>
      </c>
      <c r="F7" s="38">
        <v>9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>
        <v>41.61</v>
      </c>
      <c r="P7" s="39">
        <v>0.17</v>
      </c>
      <c r="Q7" s="39">
        <v>110.3</v>
      </c>
      <c r="R7" s="39">
        <v>3348</v>
      </c>
      <c r="S7" s="39">
        <v>83936</v>
      </c>
      <c r="T7" s="39">
        <v>697.55</v>
      </c>
      <c r="U7" s="39">
        <v>120.33</v>
      </c>
      <c r="V7" s="39">
        <v>142</v>
      </c>
      <c r="W7" s="39">
        <v>0.11</v>
      </c>
      <c r="X7" s="39">
        <v>1290.9100000000001</v>
      </c>
      <c r="Y7" s="39">
        <v>140.34</v>
      </c>
      <c r="Z7" s="39">
        <v>147.07</v>
      </c>
      <c r="AA7" s="39">
        <v>143.53</v>
      </c>
      <c r="AB7" s="39">
        <v>119.36</v>
      </c>
      <c r="AC7" s="39">
        <v>100.04</v>
      </c>
      <c r="AD7" s="39">
        <v>131.61000000000001</v>
      </c>
      <c r="AE7" s="39">
        <v>105.36</v>
      </c>
      <c r="AF7" s="39">
        <v>105.88</v>
      </c>
      <c r="AG7" s="39">
        <v>94.85</v>
      </c>
      <c r="AH7" s="39">
        <v>96.1</v>
      </c>
      <c r="AI7" s="39">
        <v>97.92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42.59</v>
      </c>
      <c r="AP7" s="39">
        <v>1333.85</v>
      </c>
      <c r="AQ7" s="39">
        <v>933.68</v>
      </c>
      <c r="AR7" s="39">
        <v>1033.78</v>
      </c>
      <c r="AS7" s="39">
        <v>929.29</v>
      </c>
      <c r="AT7" s="39">
        <v>1462.2</v>
      </c>
      <c r="AU7" s="39">
        <v>100.21</v>
      </c>
      <c r="AV7" s="39">
        <v>100.03</v>
      </c>
      <c r="AW7" s="39">
        <v>2.72</v>
      </c>
      <c r="AX7" s="39">
        <v>3.17</v>
      </c>
      <c r="AY7" s="39">
        <v>460.29</v>
      </c>
      <c r="AZ7" s="39">
        <v>2403.94</v>
      </c>
      <c r="BA7" s="39">
        <v>211.25</v>
      </c>
      <c r="BB7" s="39">
        <v>135.62</v>
      </c>
      <c r="BC7" s="39">
        <v>133.78</v>
      </c>
      <c r="BD7" s="39">
        <v>216.89</v>
      </c>
      <c r="BE7" s="39">
        <v>181.53</v>
      </c>
      <c r="BF7" s="39">
        <v>8054.2</v>
      </c>
      <c r="BG7" s="39">
        <v>7372.3</v>
      </c>
      <c r="BH7" s="39">
        <v>6477.58</v>
      </c>
      <c r="BI7" s="39">
        <v>5373.47</v>
      </c>
      <c r="BJ7" s="39">
        <v>4122.22</v>
      </c>
      <c r="BK7" s="39">
        <v>3394.76</v>
      </c>
      <c r="BL7" s="39">
        <v>3189.89</v>
      </c>
      <c r="BM7" s="39">
        <v>2585.83</v>
      </c>
      <c r="BN7" s="39">
        <v>2464.06</v>
      </c>
      <c r="BO7" s="39">
        <v>1914.94</v>
      </c>
      <c r="BP7" s="39">
        <v>2448.19</v>
      </c>
      <c r="BQ7" s="39">
        <v>21.45</v>
      </c>
      <c r="BR7" s="39">
        <v>19.21</v>
      </c>
      <c r="BS7" s="39">
        <v>23.78</v>
      </c>
      <c r="BT7" s="39">
        <v>17.71</v>
      </c>
      <c r="BU7" s="39">
        <v>17.55</v>
      </c>
      <c r="BV7" s="39">
        <v>32.81</v>
      </c>
      <c r="BW7" s="39">
        <v>27.92</v>
      </c>
      <c r="BX7" s="39">
        <v>31.45</v>
      </c>
      <c r="BY7" s="39">
        <v>32.909999999999997</v>
      </c>
      <c r="BZ7" s="39">
        <v>34.020000000000003</v>
      </c>
      <c r="CA7" s="39">
        <v>33.549999999999997</v>
      </c>
      <c r="CB7" s="39">
        <v>679.56</v>
      </c>
      <c r="CC7" s="39">
        <v>756.5</v>
      </c>
      <c r="CD7" s="39">
        <v>615.66999999999996</v>
      </c>
      <c r="CE7" s="39">
        <v>829.51</v>
      </c>
      <c r="CF7" s="39">
        <v>936.56</v>
      </c>
      <c r="CG7" s="39">
        <v>483.69</v>
      </c>
      <c r="CH7" s="39">
        <v>602.87</v>
      </c>
      <c r="CI7" s="39">
        <v>588.54999999999995</v>
      </c>
      <c r="CJ7" s="39">
        <v>561.54</v>
      </c>
      <c r="CK7" s="39">
        <v>553.77</v>
      </c>
      <c r="CL7" s="39">
        <v>556.04</v>
      </c>
      <c r="CM7" s="39">
        <v>0</v>
      </c>
      <c r="CN7" s="39">
        <v>0</v>
      </c>
      <c r="CO7" s="39">
        <v>0</v>
      </c>
      <c r="CP7" s="39">
        <v>0</v>
      </c>
      <c r="CQ7" s="39">
        <v>0</v>
      </c>
      <c r="CR7" s="39">
        <v>45.55</v>
      </c>
      <c r="CS7" s="39">
        <v>35.64</v>
      </c>
      <c r="CT7" s="39">
        <v>37.950000000000003</v>
      </c>
      <c r="CU7" s="39">
        <v>34.92</v>
      </c>
      <c r="CV7" s="39">
        <v>36.44</v>
      </c>
      <c r="CW7" s="39">
        <v>37.130000000000003</v>
      </c>
      <c r="CX7" s="39">
        <v>81.33</v>
      </c>
      <c r="CY7" s="39">
        <v>82.88</v>
      </c>
      <c r="CZ7" s="39">
        <v>84.03</v>
      </c>
      <c r="DA7" s="39">
        <v>84.03</v>
      </c>
      <c r="DB7" s="39">
        <v>85.21</v>
      </c>
      <c r="DC7" s="39">
        <v>80.91</v>
      </c>
      <c r="DD7" s="39">
        <v>87.19</v>
      </c>
      <c r="DE7" s="39">
        <v>88.2</v>
      </c>
      <c r="DF7" s="39">
        <v>88.64</v>
      </c>
      <c r="DG7" s="39">
        <v>89.93</v>
      </c>
      <c r="DH7" s="39">
        <v>90.08</v>
      </c>
      <c r="DI7" s="39">
        <v>23.66</v>
      </c>
      <c r="DJ7" s="39">
        <v>26.4</v>
      </c>
      <c r="DK7" s="39">
        <v>29.29</v>
      </c>
      <c r="DL7" s="39">
        <v>31.89</v>
      </c>
      <c r="DM7" s="39">
        <v>34.479999999999997</v>
      </c>
      <c r="DN7" s="39">
        <v>26.48</v>
      </c>
      <c r="DO7" s="39">
        <v>26.25</v>
      </c>
      <c r="DP7" s="39">
        <v>27.64</v>
      </c>
      <c r="DQ7" s="39">
        <v>33.58</v>
      </c>
      <c r="DR7" s="39">
        <v>32.36</v>
      </c>
      <c r="DS7" s="39">
        <v>31.69</v>
      </c>
      <c r="DT7" s="39">
        <v>0</v>
      </c>
      <c r="DU7" s="39">
        <v>0</v>
      </c>
      <c r="DV7" s="39">
        <v>0</v>
      </c>
      <c r="DW7" s="39">
        <v>0</v>
      </c>
      <c r="DX7" s="39">
        <v>0</v>
      </c>
      <c r="DY7" s="39">
        <v>0</v>
      </c>
      <c r="DZ7" s="39">
        <v>0</v>
      </c>
      <c r="EA7" s="39">
        <v>0</v>
      </c>
      <c r="EB7" s="39">
        <v>0</v>
      </c>
      <c r="EC7" s="39">
        <v>0</v>
      </c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</v>
      </c>
      <c r="EJ7" s="39">
        <v>0</v>
      </c>
      <c r="EK7" s="39">
        <v>0</v>
      </c>
      <c r="EL7" s="39">
        <v>0.01</v>
      </c>
      <c r="EM7" s="39">
        <v>0</v>
      </c>
      <c r="EN7" s="39">
        <v>0.01</v>
      </c>
      <c r="EO7" s="39">
        <v>0.01</v>
      </c>
    </row>
    <row r="8" spans="1:148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西村 充史</cp:lastModifiedBy>
  <cp:lastPrinted>2018-02-06T06:37:36Z</cp:lastPrinted>
  <dcterms:created xsi:type="dcterms:W3CDTF">2017-12-25T01:59:54Z</dcterms:created>
  <dcterms:modified xsi:type="dcterms:W3CDTF">2018-02-06T06:37:39Z</dcterms:modified>
  <cp:category/>
</cp:coreProperties>
</file>