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BG30" i="4"/>
  <c r="FX51" i="4"/>
  <c r="AV76" i="4"/>
  <c r="KO51" i="4"/>
  <c r="HP76" i="4"/>
  <c r="BG51" i="4"/>
  <c r="FX30" i="4"/>
  <c r="LE76" i="4"/>
  <c r="KO30" i="4"/>
  <c r="KP76" i="4"/>
  <c r="FE51" i="4"/>
  <c r="HA76" i="4"/>
  <c r="AN51" i="4"/>
  <c r="FE30" i="4"/>
  <c r="AG76" i="4"/>
  <c r="JV30" i="4"/>
  <c r="AN30" i="4"/>
  <c r="JV51" i="4"/>
  <c r="KA76" i="4"/>
  <c r="EL51" i="4"/>
  <c r="JC30" i="4"/>
  <c r="JC51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<sst xmlns="http://schemas.openxmlformats.org/spreadsheetml/2006/main" count="286" uniqueCount="135">
  <si>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</si>
  <si>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</si>
  <si>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</si>
  <si>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</si>
  <si>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</si>
  <si>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</si>
  <si>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</si>
  <si>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</si>
  <si>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</si>
  <si>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</si>
  <si>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</si>
  <si>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</si>
  <si>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</si>
  <si>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</si>
  <si>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</si>
  <si>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</si>
  <si>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</si>
  <si>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</si>
  <si>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</si>
  <si>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</si>
  <si>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</si>
  <si>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</si>
  <si>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</si>
  <si>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</si>
  <si>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</si>
  <si>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</si>
  <si>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</si>
  <si>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</si>
  <si>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</si>
  <si>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</si>
  <si>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</si>
  <si>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</si>
  <si>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</si>
  <si>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</si>
  <si>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</si>
  <si>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</si>
  <si>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</si>
  <si>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</si>
  <si>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</si>
  <si>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</si>
  <si>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</si>
  <si>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</si>
  <si>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</si>
  <si>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</si>
  <si>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</si>
  <si>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</si>
  <si>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</si>
  <si>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</si>
  <si>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</si>
  <si>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</si>
  <si>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</si>
  <si>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</si>
  <si>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</si>
  <si>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</si>
  <si>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</si>
  <si>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</si>
  <si>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</si>
  <si>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</si>
  <si>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</si>
  <si>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</si>
  <si>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</si>
  <si>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</si>
  <si>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</si>
  <si>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</si>
  <si>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</si>
  <si>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</si>
  <si>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</si>
  <si>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</si>
  <si>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</si>
  <si>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</si>
  <si>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</si>
  <si>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</si>
  <si>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</si>
  <si>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</si>
  <si>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</si>
  <si>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</si>
  <si>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</si>
  <si>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</si>
  <si>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</si>
  <si>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</si>
  <si>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</si>
  <si>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</si>
  <si>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</si>
  <si>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</si>
  <si>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</si>
  <si>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</si>
  <si>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</si>
  <si>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</si>
  <si>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</si>
  <si>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</si>
  <si>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</si>
  <si>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</si>
  <si>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</si>
  <si>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</si>
  <si>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</si>
  <si>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</si>
  <si>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</si>
  <si>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</si>
  <si>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</si>
  <si>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</si>
  <si>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</si>
  <si>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</si>
  <si>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</si>
  <si>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</si>
  <si>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</si>
  <si>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</si>
  <si>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</si>
  <si>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</si>
  <si>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</si>
  <si>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</si>
  <si>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</si>
  <si>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</si>
  <si>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</si>
  <si>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兵庫県　洲本市</t>
  </si>
  <si>
    <t>洲本バスセンター前駐車場</t>
  </si>
  <si>
    <t>法非適用</t>
  </si>
  <si>
    <t>駐車場整備事業</t>
  </si>
  <si>
    <t>-</t>
  </si>
  <si>
    <t>Ａ１Ｂ１</t>
  </si>
  <si>
    <t>該当数値なし</t>
  </si>
  <si>
    <t>届出駐車場</t>
  </si>
  <si>
    <t>立体式</t>
  </si>
  <si>
    <t>商業施設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</si>
  <si>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</si>
  <si>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</si>
  <si>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</si>
  <si>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</si>
  <si>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</si>
  <si>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</si>
  <si>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</si>
  <si>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定期的な利用があるため、安定して運営できている。</t>
    <rPh sb="0" eb="3">
      <t>テイキテキ</t>
    </rPh>
    <rPh sb="4" eb="6">
      <t>リヨウ</t>
    </rPh>
    <rPh sb="12" eb="14">
      <t>アンテイ</t>
    </rPh>
    <rPh sb="16" eb="18">
      <t>ウンエイ</t>
    </rPh>
    <phoneticPr fontId="6"/>
  </si>
  <si>
    <t>平日は、県立淡路医療センターの職員駐車場も兼ねている。全体としては、平日の利用については８５％程度の利用率であり、土・日については10％～30％で推移している。</t>
    <rPh sb="0" eb="2">
      <t>ヘイジツ</t>
    </rPh>
    <rPh sb="4" eb="6">
      <t>ケンリツ</t>
    </rPh>
    <rPh sb="6" eb="8">
      <t>アワジ</t>
    </rPh>
    <rPh sb="8" eb="10">
      <t>イリョウ</t>
    </rPh>
    <rPh sb="15" eb="17">
      <t>ショクイン</t>
    </rPh>
    <rPh sb="17" eb="20">
      <t>チュウシャジョウ</t>
    </rPh>
    <rPh sb="21" eb="22">
      <t>カ</t>
    </rPh>
    <rPh sb="27" eb="29">
      <t>ゼンタイ</t>
    </rPh>
    <rPh sb="34" eb="36">
      <t>ヘイジツ</t>
    </rPh>
    <rPh sb="37" eb="39">
      <t>リヨウ</t>
    </rPh>
    <rPh sb="47" eb="49">
      <t>テイド</t>
    </rPh>
    <rPh sb="50" eb="53">
      <t>リヨウリツ</t>
    </rPh>
    <rPh sb="57" eb="58">
      <t>ド</t>
    </rPh>
    <rPh sb="59" eb="60">
      <t>ニチ</t>
    </rPh>
    <rPh sb="73" eb="75">
      <t>スイイ</t>
    </rPh>
    <phoneticPr fontId="6"/>
  </si>
  <si>
    <t>洲本バスセンター前駐車場は、観光の拠点としての利用、通勤者用、健康福祉館の利用者等の駐車場として重要な役割を果たしており、安定的な運営を行うことができている。また、平成３０年度からは企業会計へと移行する。</t>
    <rPh sb="0" eb="2">
      <t>スモト</t>
    </rPh>
    <rPh sb="8" eb="9">
      <t>マエ</t>
    </rPh>
    <rPh sb="9" eb="12">
      <t>チュウシャジョウ</t>
    </rPh>
    <rPh sb="14" eb="16">
      <t>カンコウ</t>
    </rPh>
    <rPh sb="17" eb="19">
      <t>キョテン</t>
    </rPh>
    <rPh sb="23" eb="25">
      <t>リヨウ</t>
    </rPh>
    <rPh sb="26" eb="28">
      <t>ツウキン</t>
    </rPh>
    <rPh sb="28" eb="29">
      <t>シャ</t>
    </rPh>
    <rPh sb="29" eb="30">
      <t>ヨウ</t>
    </rPh>
    <rPh sb="31" eb="33">
      <t>ケンコウ</t>
    </rPh>
    <rPh sb="33" eb="35">
      <t>フクシ</t>
    </rPh>
    <rPh sb="35" eb="36">
      <t>カン</t>
    </rPh>
    <rPh sb="37" eb="40">
      <t>リヨウシャ</t>
    </rPh>
    <rPh sb="40" eb="41">
      <t>ナド</t>
    </rPh>
    <rPh sb="42" eb="45">
      <t>チュウシャジョウ</t>
    </rPh>
    <rPh sb="48" eb="50">
      <t>ジュウヨウ</t>
    </rPh>
    <rPh sb="51" eb="53">
      <t>ヤクワリ</t>
    </rPh>
    <rPh sb="54" eb="55">
      <t>ハ</t>
    </rPh>
    <rPh sb="61" eb="64">
      <t>アンテイテキ</t>
    </rPh>
    <rPh sb="65" eb="67">
      <t>ウンエイ</t>
    </rPh>
    <rPh sb="68" eb="69">
      <t>オコナ</t>
    </rPh>
    <rPh sb="82" eb="84">
      <t>ヘイセイ</t>
    </rPh>
    <rPh sb="86" eb="87">
      <t>ネン</t>
    </rPh>
    <rPh sb="87" eb="88">
      <t>ド</t>
    </rPh>
    <rPh sb="91" eb="93">
      <t>キギョウ</t>
    </rPh>
    <rPh sb="93" eb="95">
      <t>カイケイ</t>
    </rPh>
    <rPh sb="97" eb="99">
      <t>イコウ</t>
    </rPh>
    <phoneticPr fontId="6"/>
  </si>
  <si>
    <t>自治体職員</t>
    <rPh sb="0" eb="3">
      <t>ジチタイ</t>
    </rPh>
    <rPh sb="3" eb="5">
      <t>ショクイン</t>
    </rPh>
    <phoneticPr fontId="6"/>
  </si>
  <si>
    <t>施設は業務員詰所がある。今後、修繕等の設備投資が見込まれる。</t>
    <rPh sb="0" eb="2">
      <t>シセツ</t>
    </rPh>
    <rPh sb="3" eb="6">
      <t>ギョウムイン</t>
    </rPh>
    <rPh sb="6" eb="8">
      <t>ツメショ</t>
    </rPh>
    <rPh sb="12" eb="14">
      <t>コンゴ</t>
    </rPh>
    <rPh sb="15" eb="17">
      <t>シュウゼン</t>
    </rPh>
    <rPh sb="17" eb="18">
      <t>ナド</t>
    </rPh>
    <rPh sb="19" eb="21">
      <t>セツビ</t>
    </rPh>
    <rPh sb="21" eb="23">
      <t>トウシ</t>
    </rPh>
    <rPh sb="24" eb="26">
      <t>ミコ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</si>
</sst>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105.1</c:v>
                </c:pt>
                <c:pt idx="1">
                  <c:v>157.19999999999999</c:v>
                </c:pt>
                <c:pt idx="2">
                  <c:v>122.1</c:v>
                </c:pt>
                <c:pt idx="3">
                  <c:v>109.2</c:v>
                </c:pt>
                <c:pt idx="4">
                  <c:v>110.8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7024"/>
        <c:axId val="1221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124.7</c:v>
                </c:pt>
                <c:pt idx="1">
                  <c:v>135.6</c:v>
                </c:pt>
                <c:pt idx="2">
                  <c:v>176.5</c:v>
                </c:pt>
                <c:pt idx="3">
                  <c:v>231.4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7024"/>
        <c:axId val="122156928"/>
      </c:lineChart>
      <c:dateAx>
        <c:axId val="12209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156928"/>
        <c:crosses val="autoZero"/>
        <c:auto val="1"/>
        <c:lblOffset val="100"/>
        <c:baseTimeUnit val="years"/>
      </c:dateAx>
      <c:valAx>
        <c:axId val="1221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097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22912"/>
        <c:axId val="22780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425</c:v>
                </c:pt>
                <c:pt idx="1">
                  <c:v>329.2</c:v>
                </c:pt>
                <c:pt idx="2">
                  <c:v>249.7</c:v>
                </c:pt>
                <c:pt idx="3">
                  <c:v>279.60000000000002</c:v>
                </c:pt>
                <c:pt idx="4">
                  <c:v>236.7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22912"/>
        <c:axId val="227803520"/>
      </c:lineChart>
      <c:dateAx>
        <c:axId val="22762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03520"/>
        <c:crosses val="autoZero"/>
        <c:auto val="1"/>
        <c:lblOffset val="100"/>
        <c:baseTimeUnit val="years"/>
      </c:dateAx>
      <c:valAx>
        <c:axId val="22780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22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87744"/>
        <c:axId val="23476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487744"/>
        <c:axId val="234768640"/>
      </c:lineChart>
      <c:dateAx>
        <c:axId val="23348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4768640"/>
        <c:crosses val="autoZero"/>
        <c:auto val="1"/>
        <c:lblOffset val="100"/>
        <c:baseTimeUnit val="years"/>
      </c:dateAx>
      <c:valAx>
        <c:axId val="23476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3487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02016"/>
        <c:axId val="23810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02016"/>
        <c:axId val="238103936"/>
      </c:lineChart>
      <c:dateAx>
        <c:axId val="2381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103936"/>
        <c:crosses val="autoZero"/>
        <c:auto val="1"/>
        <c:lblOffset val="100"/>
        <c:baseTimeUnit val="years"/>
      </c:dateAx>
      <c:valAx>
        <c:axId val="23810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3810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48.8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126080"/>
        <c:axId val="24412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21.4</c:v>
                </c:pt>
                <c:pt idx="1">
                  <c:v>24.8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126080"/>
        <c:axId val="244128000"/>
      </c:lineChart>
      <c:dateAx>
        <c:axId val="24412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128000"/>
        <c:crosses val="autoZero"/>
        <c:auto val="1"/>
        <c:lblOffset val="100"/>
        <c:baseTimeUnit val="years"/>
      </c:dateAx>
      <c:valAx>
        <c:axId val="24412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12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165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61888"/>
        <c:axId val="122263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479</c:v>
                </c:pt>
                <c:pt idx="1">
                  <c:v>364</c:v>
                </c:pt>
                <c:pt idx="2">
                  <c:v>270</c:v>
                </c:pt>
                <c:pt idx="3">
                  <c:v>245</c:v>
                </c:pt>
                <c:pt idx="4">
                  <c:v>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61888"/>
        <c:axId val="122263808"/>
      </c:lineChart>
      <c:dateAx>
        <c:axId val="12226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263808"/>
        <c:crosses val="autoZero"/>
        <c:auto val="1"/>
        <c:lblOffset val="100"/>
        <c:baseTimeUnit val="years"/>
      </c:dateAx>
      <c:valAx>
        <c:axId val="122263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2226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108.9</c:v>
                </c:pt>
                <c:pt idx="1">
                  <c:v>77.2</c:v>
                </c:pt>
                <c:pt idx="2">
                  <c:v>119.3</c:v>
                </c:pt>
                <c:pt idx="3">
                  <c:v>125.7</c:v>
                </c:pt>
                <c:pt idx="4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76864"/>
        <c:axId val="14013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128.80000000000001</c:v>
                </c:pt>
                <c:pt idx="1">
                  <c:v>129.9</c:v>
                </c:pt>
                <c:pt idx="2">
                  <c:v>131.6</c:v>
                </c:pt>
                <c:pt idx="3">
                  <c:v>134.19999999999999</c:v>
                </c:pt>
                <c:pt idx="4">
                  <c:v>134.4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76864"/>
        <c:axId val="140137600"/>
      </c:lineChart>
      <c:dateAx>
        <c:axId val="12227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137600"/>
        <c:crosses val="autoZero"/>
        <c:auto val="1"/>
        <c:lblOffset val="100"/>
        <c:baseTimeUnit val="years"/>
      </c:dateAx>
      <c:valAx>
        <c:axId val="14013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2227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60.4</c:v>
                </c:pt>
                <c:pt idx="1">
                  <c:v>27.5</c:v>
                </c:pt>
                <c:pt idx="2">
                  <c:v>-1</c:v>
                </c:pt>
                <c:pt idx="3">
                  <c:v>13.1</c:v>
                </c:pt>
                <c:pt idx="4">
                  <c:v>15.9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4528"/>
        <c:axId val="14049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31.4</c:v>
                </c:pt>
                <c:pt idx="1">
                  <c:v>34</c:v>
                </c:pt>
                <c:pt idx="2">
                  <c:v>31.1</c:v>
                </c:pt>
                <c:pt idx="3">
                  <c:v>31.8</c:v>
                </c:pt>
                <c:pt idx="4">
                  <c:v>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4528"/>
        <c:axId val="140493568"/>
      </c:lineChart>
      <c:dateAx>
        <c:axId val="14045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93568"/>
        <c:crosses val="autoZero"/>
        <c:auto val="1"/>
        <c:lblOffset val="100"/>
        <c:baseTimeUnit val="years"/>
      </c:dateAx>
      <c:valAx>
        <c:axId val="14049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045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1249</c:v>
                </c:pt>
                <c:pt idx="1">
                  <c:v>8893</c:v>
                </c:pt>
                <c:pt idx="2">
                  <c:v>5145</c:v>
                </c:pt>
                <c:pt idx="3">
                  <c:v>2670</c:v>
                </c:pt>
                <c:pt idx="4">
                  <c:v>2820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02912"/>
        <c:axId val="14070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38927</c:v>
                </c:pt>
                <c:pt idx="1">
                  <c:v>40152</c:v>
                </c:pt>
                <c:pt idx="2">
                  <c:v>44479</c:v>
                </c:pt>
                <c:pt idx="3">
                  <c:v>37335</c:v>
                </c:pt>
                <c:pt idx="4">
                  <c:v>30964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02912"/>
        <c:axId val="140709888"/>
      </c:lineChart>
      <c:dateAx>
        <c:axId val="14050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709888"/>
        <c:crosses val="autoZero"/>
        <c:auto val="1"/>
        <c:lblOffset val="100"/>
        <c:baseTimeUnit val="years"/>
      </c:dateAx>
      <c:valAx>
        <c:axId val="14070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0502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兵庫県洲本市　洲本バスセンター前駐車場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133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商業施設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11691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立体式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7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451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130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105.1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157.19999999999999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122.1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109.2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110.8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48.8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108.9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77.2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119.3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125.7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114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124.7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135.6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176.5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231.4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151.19999999999999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24.8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20.3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20.2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19.8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128.80000000000001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129.9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131.6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134.19999999999999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134.4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134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131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165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60.4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27.5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-1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13.1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15.9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1249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8893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5145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2670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2820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479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364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270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245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196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31.4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34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31.1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31.8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22.6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38927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40152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44479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37335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30964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36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1000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425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329.2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249.7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279.60000000000002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236.7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282057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5</v>
      </c>
      <c r="H6" s="61" t="str">
        <f>SUBSTITUTE(H8,"　","")</f>
        <v>兵庫県洲本市</v>
      </c>
      <c r="I6" s="61" t="str">
        <f t="shared" si="1"/>
        <v>洲本バスセンター前駐車場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立体式</v>
      </c>
      <c r="R6" s="64">
        <f t="shared" si="1"/>
        <v>7</v>
      </c>
      <c r="S6" s="63" t="str">
        <f t="shared" si="1"/>
        <v>商業施設</v>
      </c>
      <c r="T6" s="63" t="str">
        <f t="shared" si="1"/>
        <v>無</v>
      </c>
      <c r="U6" s="64">
        <f t="shared" si="1"/>
        <v>11691</v>
      </c>
      <c r="V6" s="64">
        <f t="shared" si="1"/>
        <v>451</v>
      </c>
      <c r="W6" s="64">
        <f t="shared" si="1"/>
        <v>100</v>
      </c>
      <c r="X6" s="63" t="str">
        <f t="shared" si="1"/>
        <v>導入なし</v>
      </c>
      <c r="Y6" s="65">
        <f>IF(Y8="-",NA(),Y8)</f>
        <v>105.1</v>
      </c>
      <c r="Z6" s="65">
        <f t="shared" ref="Z6:AH6" si="2">IF(Z8="-",NA(),Z8)</f>
        <v>157.19999999999999</v>
      </c>
      <c r="AA6" s="65">
        <f t="shared" si="2"/>
        <v>122.1</v>
      </c>
      <c r="AB6" s="65">
        <f t="shared" si="2"/>
        <v>109.2</v>
      </c>
      <c r="AC6" s="65">
        <f t="shared" si="2"/>
        <v>110.8</v>
      </c>
      <c r="AD6" s="65">
        <f t="shared" si="2"/>
        <v>124.7</v>
      </c>
      <c r="AE6" s="65">
        <f t="shared" si="2"/>
        <v>135.6</v>
      </c>
      <c r="AF6" s="65">
        <f t="shared" si="2"/>
        <v>176.5</v>
      </c>
      <c r="AG6" s="65">
        <f t="shared" si="2"/>
        <v>231.4</v>
      </c>
      <c r="AH6" s="65">
        <f t="shared" si="2"/>
        <v>151.19999999999999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48.8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21.4</v>
      </c>
      <c r="AP6" s="65">
        <f t="shared" si="3"/>
        <v>24.8</v>
      </c>
      <c r="AQ6" s="65">
        <f t="shared" si="3"/>
        <v>20.3</v>
      </c>
      <c r="AR6" s="65">
        <f t="shared" si="3"/>
        <v>20.2</v>
      </c>
      <c r="AS6" s="65">
        <f t="shared" si="3"/>
        <v>19.8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165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479</v>
      </c>
      <c r="BA6" s="66">
        <f t="shared" si="4"/>
        <v>364</v>
      </c>
      <c r="BB6" s="66">
        <f t="shared" si="4"/>
        <v>270</v>
      </c>
      <c r="BC6" s="66">
        <f t="shared" si="4"/>
        <v>245</v>
      </c>
      <c r="BD6" s="66">
        <f t="shared" si="4"/>
        <v>196</v>
      </c>
      <c r="BE6" s="64" t="str">
        <f>IF(BE8="-","",IF(BE8="-","【-】","【"&amp;SUBSTITUTE(TEXT(BE8,"#,##0"),"-","△")&amp;"】"))</f>
        <v>【140】</v>
      </c>
      <c r="BF6" s="65">
        <f>IF(BF8="-",NA(),BF8)</f>
        <v>60.4</v>
      </c>
      <c r="BG6" s="65">
        <f t="shared" ref="BG6:BO6" si="5">IF(BG8="-",NA(),BG8)</f>
        <v>27.5</v>
      </c>
      <c r="BH6" s="65">
        <f t="shared" si="5"/>
        <v>-1</v>
      </c>
      <c r="BI6" s="65">
        <f t="shared" si="5"/>
        <v>13.1</v>
      </c>
      <c r="BJ6" s="65">
        <f t="shared" si="5"/>
        <v>15.9</v>
      </c>
      <c r="BK6" s="65">
        <f t="shared" si="5"/>
        <v>31.4</v>
      </c>
      <c r="BL6" s="65">
        <f t="shared" si="5"/>
        <v>34</v>
      </c>
      <c r="BM6" s="65">
        <f t="shared" si="5"/>
        <v>31.1</v>
      </c>
      <c r="BN6" s="65">
        <f t="shared" si="5"/>
        <v>31.8</v>
      </c>
      <c r="BO6" s="65">
        <f t="shared" si="5"/>
        <v>22.6</v>
      </c>
      <c r="BP6" s="62" t="str">
        <f>IF(BP8="-","",IF(BP8="-","【-】","【"&amp;SUBSTITUTE(TEXT(BP8,"#,##0.0"),"-","△")&amp;"】"))</f>
        <v>【45.2】</v>
      </c>
      <c r="BQ6" s="66">
        <f>IF(BQ8="-",NA(),BQ8)</f>
        <v>1249</v>
      </c>
      <c r="BR6" s="66">
        <f t="shared" ref="BR6:BZ6" si="6">IF(BR8="-",NA(),BR8)</f>
        <v>8893</v>
      </c>
      <c r="BS6" s="66">
        <f t="shared" si="6"/>
        <v>5145</v>
      </c>
      <c r="BT6" s="66">
        <f t="shared" si="6"/>
        <v>2670</v>
      </c>
      <c r="BU6" s="66">
        <f t="shared" si="6"/>
        <v>2820</v>
      </c>
      <c r="BV6" s="66">
        <f t="shared" si="6"/>
        <v>38927</v>
      </c>
      <c r="BW6" s="66">
        <f t="shared" si="6"/>
        <v>40152</v>
      </c>
      <c r="BX6" s="66">
        <f t="shared" si="6"/>
        <v>44479</v>
      </c>
      <c r="BY6" s="66">
        <f t="shared" si="6"/>
        <v>37335</v>
      </c>
      <c r="BZ6" s="66">
        <f t="shared" si="6"/>
        <v>30964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36</v>
      </c>
      <c r="CN6" s="64">
        <f t="shared" si="7"/>
        <v>1000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425</v>
      </c>
      <c r="DF6" s="65">
        <f t="shared" si="8"/>
        <v>329.2</v>
      </c>
      <c r="DG6" s="65">
        <f t="shared" si="8"/>
        <v>249.7</v>
      </c>
      <c r="DH6" s="65">
        <f t="shared" si="8"/>
        <v>279.60000000000002</v>
      </c>
      <c r="DI6" s="65">
        <f t="shared" si="8"/>
        <v>236.7</v>
      </c>
      <c r="DJ6" s="62" t="str">
        <f>IF(DJ8="-","",IF(DJ8="-","【-】","【"&amp;SUBSTITUTE(TEXT(DJ8,"#,##0.0"),"-","△")&amp;"】"))</f>
        <v>【122.6】</v>
      </c>
      <c r="DK6" s="65">
        <f>IF(DK8="-",NA(),DK8)</f>
        <v>108.9</v>
      </c>
      <c r="DL6" s="65">
        <f t="shared" ref="DL6:DT6" si="9">IF(DL8="-",NA(),DL8)</f>
        <v>77.2</v>
      </c>
      <c r="DM6" s="65">
        <f t="shared" si="9"/>
        <v>119.3</v>
      </c>
      <c r="DN6" s="65">
        <f t="shared" si="9"/>
        <v>125.7</v>
      </c>
      <c r="DO6" s="65">
        <f t="shared" si="9"/>
        <v>114</v>
      </c>
      <c r="DP6" s="65">
        <f t="shared" si="9"/>
        <v>128.80000000000001</v>
      </c>
      <c r="DQ6" s="65">
        <f t="shared" si="9"/>
        <v>129.9</v>
      </c>
      <c r="DR6" s="65">
        <f t="shared" si="9"/>
        <v>131.6</v>
      </c>
      <c r="DS6" s="65">
        <f t="shared" si="9"/>
        <v>134.19999999999999</v>
      </c>
      <c r="DT6" s="65">
        <f t="shared" si="9"/>
        <v>134.4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282057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5</v>
      </c>
      <c r="H7" s="61" t="str">
        <f t="shared" si="10"/>
        <v>兵庫県　洲本市</v>
      </c>
      <c r="I7" s="61" t="str">
        <f t="shared" si="10"/>
        <v>洲本バスセンター前駐車場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立体式</v>
      </c>
      <c r="R7" s="64">
        <f t="shared" si="10"/>
        <v>7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11691</v>
      </c>
      <c r="V7" s="64">
        <f t="shared" si="10"/>
        <v>451</v>
      </c>
      <c r="W7" s="64">
        <f t="shared" si="10"/>
        <v>100</v>
      </c>
      <c r="X7" s="63" t="str">
        <f t="shared" si="10"/>
        <v>導入なし</v>
      </c>
      <c r="Y7" s="65">
        <f>Y8</f>
        <v>105.1</v>
      </c>
      <c r="Z7" s="65">
        <f t="shared" ref="Z7:AH7" si="11">Z8</f>
        <v>157.19999999999999</v>
      </c>
      <c r="AA7" s="65">
        <f t="shared" si="11"/>
        <v>122.1</v>
      </c>
      <c r="AB7" s="65">
        <f t="shared" si="11"/>
        <v>109.2</v>
      </c>
      <c r="AC7" s="65">
        <f t="shared" si="11"/>
        <v>110.8</v>
      </c>
      <c r="AD7" s="65">
        <f t="shared" si="11"/>
        <v>124.7</v>
      </c>
      <c r="AE7" s="65">
        <f t="shared" si="11"/>
        <v>135.6</v>
      </c>
      <c r="AF7" s="65">
        <f t="shared" si="11"/>
        <v>176.5</v>
      </c>
      <c r="AG7" s="65">
        <f t="shared" si="11"/>
        <v>231.4</v>
      </c>
      <c r="AH7" s="65">
        <f t="shared" si="11"/>
        <v>151.19999999999999</v>
      </c>
      <c r="AI7" s="62"/>
      <c r="AJ7" s="65">
        <f>AJ8</f>
        <v>0</v>
      </c>
      <c r="AK7" s="65">
        <f t="shared" ref="AK7:AS7" si="12">AK8</f>
        <v>48.8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21.4</v>
      </c>
      <c r="AP7" s="65">
        <f t="shared" si="12"/>
        <v>24.8</v>
      </c>
      <c r="AQ7" s="65">
        <f t="shared" si="12"/>
        <v>20.3</v>
      </c>
      <c r="AR7" s="65">
        <f t="shared" si="12"/>
        <v>20.2</v>
      </c>
      <c r="AS7" s="65">
        <f t="shared" si="12"/>
        <v>19.8</v>
      </c>
      <c r="AT7" s="62"/>
      <c r="AU7" s="66">
        <f>AU8</f>
        <v>0</v>
      </c>
      <c r="AV7" s="66">
        <f t="shared" ref="AV7:BD7" si="13">AV8</f>
        <v>165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479</v>
      </c>
      <c r="BA7" s="66">
        <f t="shared" si="13"/>
        <v>364</v>
      </c>
      <c r="BB7" s="66">
        <f t="shared" si="13"/>
        <v>270</v>
      </c>
      <c r="BC7" s="66">
        <f t="shared" si="13"/>
        <v>245</v>
      </c>
      <c r="BD7" s="66">
        <f t="shared" si="13"/>
        <v>196</v>
      </c>
      <c r="BE7" s="64"/>
      <c r="BF7" s="65">
        <f>BF8</f>
        <v>60.4</v>
      </c>
      <c r="BG7" s="65">
        <f t="shared" ref="BG7:BO7" si="14">BG8</f>
        <v>27.5</v>
      </c>
      <c r="BH7" s="65">
        <f t="shared" si="14"/>
        <v>-1</v>
      </c>
      <c r="BI7" s="65">
        <f t="shared" si="14"/>
        <v>13.1</v>
      </c>
      <c r="BJ7" s="65">
        <f t="shared" si="14"/>
        <v>15.9</v>
      </c>
      <c r="BK7" s="65">
        <f t="shared" si="14"/>
        <v>31.4</v>
      </c>
      <c r="BL7" s="65">
        <f t="shared" si="14"/>
        <v>34</v>
      </c>
      <c r="BM7" s="65">
        <f t="shared" si="14"/>
        <v>31.1</v>
      </c>
      <c r="BN7" s="65">
        <f t="shared" si="14"/>
        <v>31.8</v>
      </c>
      <c r="BO7" s="65">
        <f t="shared" si="14"/>
        <v>22.6</v>
      </c>
      <c r="BP7" s="62"/>
      <c r="BQ7" s="66">
        <f>BQ8</f>
        <v>1249</v>
      </c>
      <c r="BR7" s="66">
        <f t="shared" ref="BR7:BZ7" si="15">BR8</f>
        <v>8893</v>
      </c>
      <c r="BS7" s="66">
        <f t="shared" si="15"/>
        <v>5145</v>
      </c>
      <c r="BT7" s="66">
        <f t="shared" si="15"/>
        <v>2670</v>
      </c>
      <c r="BU7" s="66">
        <f t="shared" si="15"/>
        <v>2820</v>
      </c>
      <c r="BV7" s="66">
        <f t="shared" si="15"/>
        <v>38927</v>
      </c>
      <c r="BW7" s="66">
        <f t="shared" si="15"/>
        <v>40152</v>
      </c>
      <c r="BX7" s="66">
        <f t="shared" si="15"/>
        <v>44479</v>
      </c>
      <c r="BY7" s="66">
        <f t="shared" si="15"/>
        <v>37335</v>
      </c>
      <c r="BZ7" s="66">
        <f t="shared" si="15"/>
        <v>30964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36</v>
      </c>
      <c r="CN7" s="64">
        <f>CN8</f>
        <v>1000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425</v>
      </c>
      <c r="DF7" s="65">
        <f t="shared" si="16"/>
        <v>329.2</v>
      </c>
      <c r="DG7" s="65">
        <f t="shared" si="16"/>
        <v>249.7</v>
      </c>
      <c r="DH7" s="65">
        <f t="shared" si="16"/>
        <v>279.60000000000002</v>
      </c>
      <c r="DI7" s="65">
        <f t="shared" si="16"/>
        <v>236.7</v>
      </c>
      <c r="DJ7" s="62"/>
      <c r="DK7" s="65">
        <f>DK8</f>
        <v>108.9</v>
      </c>
      <c r="DL7" s="65">
        <f t="shared" ref="DL7:DT7" si="17">DL8</f>
        <v>77.2</v>
      </c>
      <c r="DM7" s="65">
        <f t="shared" si="17"/>
        <v>119.3</v>
      </c>
      <c r="DN7" s="65">
        <f t="shared" si="17"/>
        <v>125.7</v>
      </c>
      <c r="DO7" s="65">
        <f t="shared" si="17"/>
        <v>114</v>
      </c>
      <c r="DP7" s="65">
        <f t="shared" si="17"/>
        <v>128.80000000000001</v>
      </c>
      <c r="DQ7" s="65">
        <f t="shared" si="17"/>
        <v>129.9</v>
      </c>
      <c r="DR7" s="65">
        <f t="shared" si="17"/>
        <v>131.6</v>
      </c>
      <c r="DS7" s="65">
        <f t="shared" si="17"/>
        <v>134.19999999999999</v>
      </c>
      <c r="DT7" s="65">
        <f t="shared" si="17"/>
        <v>134.4</v>
      </c>
      <c r="DU7" s="62"/>
    </row>
    <row r="8" spans="1:125" s="67" customFormat="1">
      <c r="A8" s="50"/>
      <c r="B8" s="68">
        <v>2016</v>
      </c>
      <c r="C8" s="68">
        <v>282057</v>
      </c>
      <c r="D8" s="68">
        <v>47</v>
      </c>
      <c r="E8" s="68">
        <v>14</v>
      </c>
      <c r="F8" s="68">
        <v>0</v>
      </c>
      <c r="G8" s="68">
        <v>5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7</v>
      </c>
      <c r="S8" s="70" t="s">
        <v>122</v>
      </c>
      <c r="T8" s="70" t="s">
        <v>123</v>
      </c>
      <c r="U8" s="71">
        <v>11691</v>
      </c>
      <c r="V8" s="71">
        <v>451</v>
      </c>
      <c r="W8" s="71">
        <v>100</v>
      </c>
      <c r="X8" s="70" t="s">
        <v>124</v>
      </c>
      <c r="Y8" s="72">
        <v>105.1</v>
      </c>
      <c r="Z8" s="72">
        <v>157.19999999999999</v>
      </c>
      <c r="AA8" s="72">
        <v>122.1</v>
      </c>
      <c r="AB8" s="72">
        <v>109.2</v>
      </c>
      <c r="AC8" s="72">
        <v>110.8</v>
      </c>
      <c r="AD8" s="72">
        <v>124.7</v>
      </c>
      <c r="AE8" s="72">
        <v>135.6</v>
      </c>
      <c r="AF8" s="72">
        <v>176.5</v>
      </c>
      <c r="AG8" s="72">
        <v>231.4</v>
      </c>
      <c r="AH8" s="72">
        <v>151.19999999999999</v>
      </c>
      <c r="AI8" s="69">
        <v>275.39999999999998</v>
      </c>
      <c r="AJ8" s="72">
        <v>0</v>
      </c>
      <c r="AK8" s="72">
        <v>48.8</v>
      </c>
      <c r="AL8" s="72">
        <v>0</v>
      </c>
      <c r="AM8" s="72">
        <v>0</v>
      </c>
      <c r="AN8" s="72">
        <v>0</v>
      </c>
      <c r="AO8" s="72">
        <v>21.4</v>
      </c>
      <c r="AP8" s="72">
        <v>24.8</v>
      </c>
      <c r="AQ8" s="72">
        <v>20.3</v>
      </c>
      <c r="AR8" s="72">
        <v>20.2</v>
      </c>
      <c r="AS8" s="72">
        <v>19.8</v>
      </c>
      <c r="AT8" s="69">
        <v>13.3</v>
      </c>
      <c r="AU8" s="73">
        <v>0</v>
      </c>
      <c r="AV8" s="73">
        <v>165</v>
      </c>
      <c r="AW8" s="73">
        <v>0</v>
      </c>
      <c r="AX8" s="73">
        <v>0</v>
      </c>
      <c r="AY8" s="73">
        <v>0</v>
      </c>
      <c r="AZ8" s="73">
        <v>479</v>
      </c>
      <c r="BA8" s="73">
        <v>364</v>
      </c>
      <c r="BB8" s="73">
        <v>270</v>
      </c>
      <c r="BC8" s="73">
        <v>245</v>
      </c>
      <c r="BD8" s="73">
        <v>196</v>
      </c>
      <c r="BE8" s="73">
        <v>140</v>
      </c>
      <c r="BF8" s="72">
        <v>60.4</v>
      </c>
      <c r="BG8" s="72">
        <v>27.5</v>
      </c>
      <c r="BH8" s="72">
        <v>-1</v>
      </c>
      <c r="BI8" s="72">
        <v>13.1</v>
      </c>
      <c r="BJ8" s="72">
        <v>15.9</v>
      </c>
      <c r="BK8" s="72">
        <v>31.4</v>
      </c>
      <c r="BL8" s="72">
        <v>34</v>
      </c>
      <c r="BM8" s="72">
        <v>31.1</v>
      </c>
      <c r="BN8" s="72">
        <v>31.8</v>
      </c>
      <c r="BO8" s="72">
        <v>22.6</v>
      </c>
      <c r="BP8" s="69">
        <v>45.2</v>
      </c>
      <c r="BQ8" s="73">
        <v>1249</v>
      </c>
      <c r="BR8" s="73">
        <v>8893</v>
      </c>
      <c r="BS8" s="73">
        <v>5145</v>
      </c>
      <c r="BT8" s="74">
        <v>2670</v>
      </c>
      <c r="BU8" s="74">
        <v>2820</v>
      </c>
      <c r="BV8" s="73">
        <v>38927</v>
      </c>
      <c r="BW8" s="73">
        <v>40152</v>
      </c>
      <c r="BX8" s="73">
        <v>44479</v>
      </c>
      <c r="BY8" s="73">
        <v>37335</v>
      </c>
      <c r="BZ8" s="73">
        <v>30964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36</v>
      </c>
      <c r="CN8" s="71">
        <v>1000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425</v>
      </c>
      <c r="DF8" s="72">
        <v>329.2</v>
      </c>
      <c r="DG8" s="72">
        <v>249.7</v>
      </c>
      <c r="DH8" s="72">
        <v>279.60000000000002</v>
      </c>
      <c r="DI8" s="72">
        <v>236.7</v>
      </c>
      <c r="DJ8" s="69">
        <v>122.6</v>
      </c>
      <c r="DK8" s="72">
        <v>108.9</v>
      </c>
      <c r="DL8" s="72">
        <v>77.2</v>
      </c>
      <c r="DM8" s="72">
        <v>119.3</v>
      </c>
      <c r="DN8" s="72">
        <v>125.7</v>
      </c>
      <c r="DO8" s="72">
        <v>114</v>
      </c>
      <c r="DP8" s="72">
        <v>128.80000000000001</v>
      </c>
      <c r="DQ8" s="72">
        <v>129.9</v>
      </c>
      <c r="DR8" s="72">
        <v>131.6</v>
      </c>
      <c r="DS8" s="72">
        <v>134.19999999999999</v>
      </c>
      <c r="DT8" s="72">
        <v>134.4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兵庫県</cp:lastModifiedBy>
  <dcterms:created xsi:type="dcterms:W3CDTF">2018-02-09T01:50:25Z</dcterms:created>
  <dcterms:modified xsi:type="dcterms:W3CDTF">2018-05-24T01:00:46Z</dcterms:modified>
</cp:coreProperties>
</file>