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HP76" i="4"/>
  <c r="FX30" i="4"/>
  <c r="BG30" i="4"/>
  <c r="LE76" i="4"/>
  <c r="AV76" i="4"/>
  <c r="KO51" i="4"/>
  <c r="FX51" i="4"/>
  <c r="BG51" i="4"/>
  <c r="KO30" i="4"/>
  <c r="KP76" i="4"/>
  <c r="FE51" i="4"/>
  <c r="HA76" i="4"/>
  <c r="AN51" i="4"/>
  <c r="FE30" i="4"/>
  <c r="JV30" i="4"/>
  <c r="AN30" i="4"/>
  <c r="AG76" i="4"/>
  <c r="JV51" i="4"/>
  <c r="KA76" i="4"/>
  <c r="EL51" i="4"/>
  <c r="JC30" i="4"/>
  <c r="R76" i="4"/>
  <c r="GL76" i="4"/>
  <c r="U51" i="4"/>
  <c r="EL30" i="4"/>
  <c r="JC51"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<sst xmlns="http://schemas.openxmlformats.org/spreadsheetml/2006/main" count="286" uniqueCount="136">
  <si>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</si>
  <si>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</si>
  <si>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</si>
  <si>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</si>
  <si>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</si>
  <si>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</si>
  <si>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</si>
  <si>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</si>
  <si>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</si>
  <si>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</si>
  <si>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</si>
  <si>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</si>
  <si>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</si>
  <si>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</si>
  <si>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</si>
  <si>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</si>
  <si>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</si>
  <si>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</si>
  <si>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</si>
  <si>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</si>
  <si>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</si>
  <si>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</si>
  <si>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</si>
  <si>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</si>
  <si>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</si>
  <si>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</si>
  <si>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</si>
  <si>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</si>
  <si>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</si>
  <si>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</si>
  <si>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</si>
  <si>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</si>
  <si>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</si>
  <si>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</si>
  <si>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</si>
  <si>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</si>
  <si>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</si>
  <si>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</si>
  <si>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</si>
  <si>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</si>
  <si>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</si>
  <si>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</si>
  <si>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</si>
  <si>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</si>
  <si>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</si>
  <si>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</si>
  <si>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</si>
  <si>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</si>
  <si>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</si>
  <si>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</si>
  <si>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</si>
  <si>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</si>
  <si>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</si>
  <si>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</si>
  <si>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</si>
  <si>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</si>
  <si>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</si>
  <si>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</si>
  <si>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</si>
  <si>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</si>
  <si>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</si>
  <si>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</si>
  <si>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</si>
  <si>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</si>
  <si>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</si>
  <si>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</si>
  <si>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</si>
  <si>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</si>
  <si>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</si>
  <si>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</si>
  <si>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</si>
  <si>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</si>
  <si>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</si>
  <si>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</si>
  <si>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</si>
  <si>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</si>
  <si>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</si>
  <si>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</si>
  <si>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</si>
  <si>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</si>
  <si>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</si>
  <si>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</si>
  <si>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</si>
  <si>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</si>
  <si>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</si>
  <si>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</si>
  <si>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</si>
  <si>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</si>
  <si>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</si>
  <si>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</si>
  <si>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</si>
  <si>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</si>
  <si>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</si>
  <si>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</si>
  <si>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</si>
  <si>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</si>
  <si>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</si>
  <si>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</si>
  <si>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</si>
  <si>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</si>
  <si>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</si>
  <si>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</si>
  <si>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</si>
  <si>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</si>
  <si>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</si>
  <si>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</si>
  <si>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</si>
  <si>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</si>
  <si>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</si>
  <si>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</si>
  <si>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</si>
  <si>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</si>
  <si>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</si>
  <si>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</si>
  <si>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兵庫県　洲本市</t>
  </si>
  <si>
    <t>すいせん苑駐車場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</si>
  <si>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</si>
  <si>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</si>
  <si>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</si>
  <si>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</si>
  <si>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</si>
  <si>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</si>
  <si>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</si>
  <si>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</si>
  <si>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</si>
  <si>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</si>
  <si>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</si>
  <si>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</si>
  <si>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</si>
  <si>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</si>
  <si>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</si>
  <si>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当初より収益は少ない状態で推移していたが、平成２９年度からは利用が増えほぼ満車の状態のため、収益も増える予定である。</t>
    <rPh sb="0" eb="2">
      <t>トウショ</t>
    </rPh>
    <rPh sb="4" eb="6">
      <t>シュウエキ</t>
    </rPh>
    <rPh sb="7" eb="8">
      <t>スク</t>
    </rPh>
    <rPh sb="10" eb="12">
      <t>ジョウタイ</t>
    </rPh>
    <rPh sb="13" eb="15">
      <t>スイイ</t>
    </rPh>
    <rPh sb="21" eb="23">
      <t>ヘイセイ</t>
    </rPh>
    <rPh sb="25" eb="27">
      <t>ネンド</t>
    </rPh>
    <rPh sb="30" eb="32">
      <t>リヨウ</t>
    </rPh>
    <rPh sb="33" eb="34">
      <t>フ</t>
    </rPh>
    <rPh sb="37" eb="39">
      <t>マンシャ</t>
    </rPh>
    <rPh sb="40" eb="42">
      <t>ジョウタイ</t>
    </rPh>
    <rPh sb="46" eb="48">
      <t>シュウエキ</t>
    </rPh>
    <rPh sb="49" eb="50">
      <t>フ</t>
    </rPh>
    <rPh sb="52" eb="54">
      <t>ヨテイ</t>
    </rPh>
    <phoneticPr fontId="6"/>
  </si>
  <si>
    <t>今後は、安定して運営できる予定である。また、平成３０年度からは企業会計へと移行し、安定的な運営を目指す。</t>
    <rPh sb="0" eb="2">
      <t>コンゴ</t>
    </rPh>
    <rPh sb="4" eb="6">
      <t>アンテイ</t>
    </rPh>
    <rPh sb="8" eb="10">
      <t>ウンエイ</t>
    </rPh>
    <rPh sb="13" eb="15">
      <t>ヨテイ</t>
    </rPh>
    <rPh sb="22" eb="24">
      <t>ヘイセイ</t>
    </rPh>
    <rPh sb="26" eb="28">
      <t>ネンド</t>
    </rPh>
    <rPh sb="31" eb="33">
      <t>キギョウ</t>
    </rPh>
    <rPh sb="33" eb="35">
      <t>カイケイ</t>
    </rPh>
    <rPh sb="37" eb="39">
      <t>イコウ</t>
    </rPh>
    <rPh sb="41" eb="44">
      <t>アンテイテキ</t>
    </rPh>
    <rPh sb="45" eb="47">
      <t>ウンエイ</t>
    </rPh>
    <rPh sb="48" eb="50">
      <t>メザ</t>
    </rPh>
    <phoneticPr fontId="6"/>
  </si>
  <si>
    <t>自治体職員</t>
    <rPh sb="0" eb="3">
      <t>ジチタイ</t>
    </rPh>
    <rPh sb="3" eb="5">
      <t>ショクイン</t>
    </rPh>
    <phoneticPr fontId="6"/>
  </si>
  <si>
    <t>低い利用率で推移してきたが、平成２９年度は毎日利用の利用者が増加している。平成２８年度は月曜～金曜までほぼ30％程度の利用であったが、平成２９年度は90％程度となる予定である。また、すいせん苑駐車場は洲本市内でバスを受け入れることのできる駐車場であり、観光の振興等の観点からも重要な役割を果たしている。</t>
    <rPh sb="0" eb="1">
      <t>ヒク</t>
    </rPh>
    <rPh sb="2" eb="5">
      <t>リヨウリツ</t>
    </rPh>
    <rPh sb="6" eb="8">
      <t>スイイ</t>
    </rPh>
    <rPh sb="14" eb="16">
      <t>ヘイセイ</t>
    </rPh>
    <rPh sb="18" eb="19">
      <t>ネン</t>
    </rPh>
    <rPh sb="19" eb="20">
      <t>ド</t>
    </rPh>
    <rPh sb="21" eb="23">
      <t>マイニチ</t>
    </rPh>
    <rPh sb="23" eb="25">
      <t>リヨウ</t>
    </rPh>
    <rPh sb="26" eb="29">
      <t>リヨウシャ</t>
    </rPh>
    <rPh sb="30" eb="32">
      <t>ゾウカ</t>
    </rPh>
    <rPh sb="37" eb="39">
      <t>ヘイセイ</t>
    </rPh>
    <rPh sb="41" eb="43">
      <t>ネンド</t>
    </rPh>
    <rPh sb="44" eb="46">
      <t>ゲツヨウ</t>
    </rPh>
    <rPh sb="47" eb="48">
      <t>キン</t>
    </rPh>
    <rPh sb="56" eb="58">
      <t>テイド</t>
    </rPh>
    <rPh sb="59" eb="61">
      <t>リヨウ</t>
    </rPh>
    <rPh sb="67" eb="69">
      <t>ヘイセイ</t>
    </rPh>
    <rPh sb="71" eb="73">
      <t>ネンド</t>
    </rPh>
    <rPh sb="77" eb="79">
      <t>テイド</t>
    </rPh>
    <rPh sb="82" eb="84">
      <t>ヨテイ</t>
    </rPh>
    <rPh sb="95" eb="96">
      <t>エン</t>
    </rPh>
    <rPh sb="96" eb="99">
      <t>チュウシャジョウ</t>
    </rPh>
    <rPh sb="100" eb="103">
      <t>スモトシ</t>
    </rPh>
    <rPh sb="103" eb="104">
      <t>ナイ</t>
    </rPh>
    <rPh sb="108" eb="109">
      <t>ウ</t>
    </rPh>
    <rPh sb="110" eb="111">
      <t>イ</t>
    </rPh>
    <rPh sb="119" eb="122">
      <t>チュウシャジョウ</t>
    </rPh>
    <rPh sb="126" eb="128">
      <t>カンコウ</t>
    </rPh>
    <rPh sb="129" eb="131">
      <t>シンコウ</t>
    </rPh>
    <rPh sb="131" eb="132">
      <t>ナド</t>
    </rPh>
    <rPh sb="133" eb="135">
      <t>カンテン</t>
    </rPh>
    <rPh sb="138" eb="140">
      <t>ジュウヨウ</t>
    </rPh>
    <rPh sb="141" eb="143">
      <t>ヤクワリ</t>
    </rPh>
    <rPh sb="144" eb="145">
      <t>ハ</t>
    </rPh>
    <phoneticPr fontId="6"/>
  </si>
  <si>
    <t>施設は来客用トイレ及び倉庫であり、今後、それらの修繕等の設備投資が見込まれる。</t>
    <rPh sb="0" eb="2">
      <t>シセツ</t>
    </rPh>
    <rPh sb="3" eb="6">
      <t>ライキャクヨウ</t>
    </rPh>
    <rPh sb="9" eb="10">
      <t>オヨ</t>
    </rPh>
    <rPh sb="11" eb="13">
      <t>ソウコ</t>
    </rPh>
    <rPh sb="17" eb="19">
      <t>コンゴ</t>
    </rPh>
    <rPh sb="24" eb="27">
      <t>シュウゼンナド</t>
    </rPh>
    <rPh sb="28" eb="30">
      <t>セツビ</t>
    </rPh>
    <rPh sb="30" eb="32">
      <t>トウシ</t>
    </rPh>
    <rPh sb="33" eb="35">
      <t>ミコ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</si>
</sst>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89.8</c:v>
                </c:pt>
                <c:pt idx="1">
                  <c:v>56</c:v>
                </c:pt>
                <c:pt idx="2">
                  <c:v>50.8</c:v>
                </c:pt>
                <c:pt idx="3">
                  <c:v>61.3</c:v>
                </c:pt>
                <c:pt idx="4">
                  <c:v>61.4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0745728"/>
        <c:axId val="227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0745728"/>
        <c:axId val="227803520"/>
      </c:lineChart>
      <c:dateAx>
        <c:axId val="140745728"/>
        <c:scaling>
          <c:orientation val="minMax"/>
        </c:scaling>
        <c:delete val="1"/>
        <c:axPos val="b"/>
        <c:numFmt formatCode="ge" sourceLinked="1"/>
        <c:majorTickMark val="none"/>
        <c:minorTickMark val="none"/>
        <c:tickLblPos val="none"/>
        <c:crossAx val="227803520"/>
        <c:crosses val="autoZero"/>
        <c:auto val="1"/>
        <c:lblOffset val="100"/>
        <c:baseTimeUnit val="years"/>
      </c:dateAx>
      <c:valAx>
        <c:axId val="2278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33356672"/>
        <c:axId val="233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33356672"/>
        <c:axId val="233486208"/>
      </c:lineChart>
      <c:dateAx>
        <c:axId val="233356672"/>
        <c:scaling>
          <c:orientation val="minMax"/>
        </c:scaling>
        <c:delete val="1"/>
        <c:axPos val="b"/>
        <c:numFmt formatCode="ge" sourceLinked="1"/>
        <c:majorTickMark val="none"/>
        <c:minorTickMark val="none"/>
        <c:tickLblPos val="none"/>
        <c:crossAx val="233486208"/>
        <c:crosses val="autoZero"/>
        <c:auto val="1"/>
        <c:lblOffset val="100"/>
        <c:baseTimeUnit val="years"/>
      </c:dateAx>
      <c:valAx>
        <c:axId val="23348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35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7965312"/>
        <c:axId val="2379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7965312"/>
        <c:axId val="237984000"/>
      </c:lineChart>
      <c:dateAx>
        <c:axId val="237965312"/>
        <c:scaling>
          <c:orientation val="minMax"/>
        </c:scaling>
        <c:delete val="1"/>
        <c:axPos val="b"/>
        <c:numFmt formatCode="ge" sourceLinked="1"/>
        <c:majorTickMark val="none"/>
        <c:minorTickMark val="none"/>
        <c:tickLblPos val="none"/>
        <c:crossAx val="237984000"/>
        <c:crosses val="autoZero"/>
        <c:auto val="1"/>
        <c:lblOffset val="100"/>
        <c:baseTimeUnit val="years"/>
      </c:dateAx>
      <c:valAx>
        <c:axId val="23798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96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38442368"/>
        <c:axId val="238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38442368"/>
        <c:axId val="238514176"/>
      </c:lineChart>
      <c:dateAx>
        <c:axId val="238442368"/>
        <c:scaling>
          <c:orientation val="minMax"/>
        </c:scaling>
        <c:delete val="1"/>
        <c:axPos val="b"/>
        <c:numFmt formatCode="ge" sourceLinked="1"/>
        <c:majorTickMark val="none"/>
        <c:minorTickMark val="none"/>
        <c:tickLblPos val="none"/>
        <c:crossAx val="238514176"/>
        <c:crosses val="autoZero"/>
        <c:auto val="1"/>
        <c:lblOffset val="100"/>
        <c:baseTimeUnit val="years"/>
      </c:dateAx>
      <c:valAx>
        <c:axId val="23851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62.1</c:v>
                </c:pt>
                <c:pt idx="2">
                  <c:v>4.9000000000000004</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2257408"/>
        <c:axId val="122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2257408"/>
        <c:axId val="122259328"/>
      </c:lineChart>
      <c:dateAx>
        <c:axId val="122257408"/>
        <c:scaling>
          <c:orientation val="minMax"/>
        </c:scaling>
        <c:delete val="1"/>
        <c:axPos val="b"/>
        <c:numFmt formatCode="ge" sourceLinked="1"/>
        <c:majorTickMark val="none"/>
        <c:minorTickMark val="none"/>
        <c:tickLblPos val="none"/>
        <c:crossAx val="122259328"/>
        <c:crosses val="autoZero"/>
        <c:auto val="1"/>
        <c:lblOffset val="100"/>
        <c:baseTimeUnit val="years"/>
      </c:dateAx>
      <c:valAx>
        <c:axId val="12225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5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922</c:v>
                </c:pt>
                <c:pt idx="2">
                  <c:v>31</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2286080"/>
        <c:axId val="1222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2286080"/>
        <c:axId val="122288000"/>
      </c:lineChart>
      <c:dateAx>
        <c:axId val="122286080"/>
        <c:scaling>
          <c:orientation val="minMax"/>
        </c:scaling>
        <c:delete val="1"/>
        <c:axPos val="b"/>
        <c:numFmt formatCode="ge" sourceLinked="1"/>
        <c:majorTickMark val="none"/>
        <c:minorTickMark val="none"/>
        <c:tickLblPos val="none"/>
        <c:crossAx val="122288000"/>
        <c:crosses val="autoZero"/>
        <c:auto val="1"/>
        <c:lblOffset val="100"/>
        <c:baseTimeUnit val="years"/>
      </c:dateAx>
      <c:valAx>
        <c:axId val="12228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2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c:v>
                </c:pt>
                <c:pt idx="1">
                  <c:v>26.7</c:v>
                </c:pt>
                <c:pt idx="2">
                  <c:v>25.8</c:v>
                </c:pt>
                <c:pt idx="3">
                  <c:v>35</c:v>
                </c:pt>
                <c:pt idx="4">
                  <c:v>37.5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0143616"/>
        <c:axId val="1401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0143616"/>
        <c:axId val="140145792"/>
      </c:lineChart>
      <c:dateAx>
        <c:axId val="140143616"/>
        <c:scaling>
          <c:orientation val="minMax"/>
        </c:scaling>
        <c:delete val="1"/>
        <c:axPos val="b"/>
        <c:numFmt formatCode="ge" sourceLinked="1"/>
        <c:majorTickMark val="none"/>
        <c:minorTickMark val="none"/>
        <c:tickLblPos val="none"/>
        <c:crossAx val="140145792"/>
        <c:crosses val="autoZero"/>
        <c:auto val="1"/>
        <c:lblOffset val="100"/>
        <c:baseTimeUnit val="years"/>
      </c:dateAx>
      <c:valAx>
        <c:axId val="1401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-11.6</c:v>
                </c:pt>
                <c:pt idx="1">
                  <c:v>-71.7</c:v>
                </c:pt>
                <c:pt idx="2">
                  <c:v>-117.1</c:v>
                </c:pt>
                <c:pt idx="3">
                  <c:v>-63.2</c:v>
                </c:pt>
                <c:pt idx="4">
                  <c:v>-63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0495488"/>
        <c:axId val="140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0495488"/>
        <c:axId val="140497664"/>
      </c:lineChart>
      <c:dateAx>
        <c:axId val="140495488"/>
        <c:scaling>
          <c:orientation val="minMax"/>
        </c:scaling>
        <c:delete val="1"/>
        <c:axPos val="b"/>
        <c:numFmt formatCode="ge" sourceLinked="1"/>
        <c:majorTickMark val="none"/>
        <c:minorTickMark val="none"/>
        <c:tickLblPos val="none"/>
        <c:crossAx val="140497664"/>
        <c:crosses val="autoZero"/>
        <c:auto val="1"/>
        <c:lblOffset val="100"/>
        <c:baseTimeUnit val="years"/>
      </c:dateAx>
      <c:valAx>
        <c:axId val="14049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-571</c:v>
                </c:pt>
                <c:pt idx="1">
                  <c:v>-2892</c:v>
                </c:pt>
                <c:pt idx="2">
                  <c:v>-4050</c:v>
                </c:pt>
                <c:pt idx="3">
                  <c:v>-2987</c:v>
                </c:pt>
                <c:pt idx="4">
                  <c:v>-3149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0507008"/>
        <c:axId val="140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0507008"/>
        <c:axId val="140722176"/>
      </c:lineChart>
      <c:dateAx>
        <c:axId val="140507008"/>
        <c:scaling>
          <c:orientation val="minMax"/>
        </c:scaling>
        <c:delete val="1"/>
        <c:axPos val="b"/>
        <c:numFmt formatCode="ge" sourceLinked="1"/>
        <c:majorTickMark val="none"/>
        <c:minorTickMark val="none"/>
        <c:tickLblPos val="none"/>
        <c:crossAx val="140722176"/>
        <c:crosses val="autoZero"/>
        <c:auto val="1"/>
        <c:lblOffset val="100"/>
        <c:baseTimeUnit val="years"/>
      </c:dateAx>
      <c:valAx>
        <c:axId val="14072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5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兵庫県洲本市　すいせん苑駐車場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3942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89.8</v>
      </c>
      <c r="V31" s="111"/>
      <c r="W31" s="111"/>
      <c r="X31" s="111"/>
      <c r="Y31" s="111"/>
      <c r="Z31" s="111"/>
      <c r="AA31" s="111"/>
      <c r="AB31" s="111"/>
      <c r="AC31" s="111"/>
      <c r="AD31" s="111"/>
      <c r="AE31" s="111"/>
      <c r="AF31" s="111"/>
      <c r="AG31" s="111"/>
      <c r="AH31" s="111"/>
      <c r="AI31" s="111"/>
      <c r="AJ31" s="111"/>
      <c r="AK31" s="111"/>
      <c r="AL31" s="111"/>
      <c r="AM31" s="111"/>
      <c r="AN31" s="111">
        <f>データ!Z7</f>
        <v>56</v>
      </c>
      <c r="AO31" s="111"/>
      <c r="AP31" s="111"/>
      <c r="AQ31" s="111"/>
      <c r="AR31" s="111"/>
      <c r="AS31" s="111"/>
      <c r="AT31" s="111"/>
      <c r="AU31" s="111"/>
      <c r="AV31" s="111"/>
      <c r="AW31" s="111"/>
      <c r="AX31" s="111"/>
      <c r="AY31" s="111"/>
      <c r="AZ31" s="111"/>
      <c r="BA31" s="111"/>
      <c r="BB31" s="111"/>
      <c r="BC31" s="111"/>
      <c r="BD31" s="111"/>
      <c r="BE31" s="111"/>
      <c r="BF31" s="111"/>
      <c r="BG31" s="111">
        <f>データ!AA7</f>
        <v>50.8</v>
      </c>
      <c r="BH31" s="111"/>
      <c r="BI31" s="111"/>
      <c r="BJ31" s="111"/>
      <c r="BK31" s="111"/>
      <c r="BL31" s="111"/>
      <c r="BM31" s="111"/>
      <c r="BN31" s="111"/>
      <c r="BO31" s="111"/>
      <c r="BP31" s="111"/>
      <c r="BQ31" s="111"/>
      <c r="BR31" s="111"/>
      <c r="BS31" s="111"/>
      <c r="BT31" s="111"/>
      <c r="BU31" s="111"/>
      <c r="BV31" s="111"/>
      <c r="BW31" s="111"/>
      <c r="BX31" s="111"/>
      <c r="BY31" s="111"/>
      <c r="BZ31" s="111">
        <f>データ!AB7</f>
        <v>61.3</v>
      </c>
      <c r="CA31" s="111"/>
      <c r="CB31" s="111"/>
      <c r="CC31" s="111"/>
      <c r="CD31" s="111"/>
      <c r="CE31" s="111"/>
      <c r="CF31" s="111"/>
      <c r="CG31" s="111"/>
      <c r="CH31" s="111"/>
      <c r="CI31" s="111"/>
      <c r="CJ31" s="111"/>
      <c r="CK31" s="111"/>
      <c r="CL31" s="111"/>
      <c r="CM31" s="111"/>
      <c r="CN31" s="111"/>
      <c r="CO31" s="111"/>
      <c r="CP31" s="111"/>
      <c r="CQ31" s="111"/>
      <c r="CR31" s="111"/>
      <c r="CS31" s="111">
        <f>データ!AC7</f>
        <v>61.4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62.1</v>
      </c>
      <c r="FF31" s="111"/>
      <c r="FG31" s="111"/>
      <c r="FH31" s="111"/>
      <c r="FI31" s="111"/>
      <c r="FJ31" s="111"/>
      <c r="FK31" s="111"/>
      <c r="FL31" s="111"/>
      <c r="FM31" s="111"/>
      <c r="FN31" s="111"/>
      <c r="FO31" s="111"/>
      <c r="FP31" s="111"/>
      <c r="FQ31" s="111"/>
      <c r="FR31" s="111"/>
      <c r="FS31" s="111"/>
      <c r="FT31" s="111"/>
      <c r="FU31" s="111"/>
      <c r="FV31" s="111"/>
      <c r="FW31" s="111"/>
      <c r="FX31" s="111">
        <f>データ!AL7</f>
        <v>4.9000000000000004</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75</v>
      </c>
      <c r="JD31" s="82"/>
      <c r="JE31" s="82"/>
      <c r="JF31" s="82"/>
      <c r="JG31" s="82"/>
      <c r="JH31" s="82"/>
      <c r="JI31" s="82"/>
      <c r="JJ31" s="82"/>
      <c r="JK31" s="82"/>
      <c r="JL31" s="82"/>
      <c r="JM31" s="82"/>
      <c r="JN31" s="82"/>
      <c r="JO31" s="82"/>
      <c r="JP31" s="82"/>
      <c r="JQ31" s="82"/>
      <c r="JR31" s="82"/>
      <c r="JS31" s="82"/>
      <c r="JT31" s="82"/>
      <c r="JU31" s="83"/>
      <c r="JV31" s="81">
        <f>データ!DL7</f>
        <v>26.7</v>
      </c>
      <c r="JW31" s="82"/>
      <c r="JX31" s="82"/>
      <c r="JY31" s="82"/>
      <c r="JZ31" s="82"/>
      <c r="KA31" s="82"/>
      <c r="KB31" s="82"/>
      <c r="KC31" s="82"/>
      <c r="KD31" s="82"/>
      <c r="KE31" s="82"/>
      <c r="KF31" s="82"/>
      <c r="KG31" s="82"/>
      <c r="KH31" s="82"/>
      <c r="KI31" s="82"/>
      <c r="KJ31" s="82"/>
      <c r="KK31" s="82"/>
      <c r="KL31" s="82"/>
      <c r="KM31" s="82"/>
      <c r="KN31" s="83"/>
      <c r="KO31" s="81">
        <f>データ!DM7</f>
        <v>25.8</v>
      </c>
      <c r="KP31" s="82"/>
      <c r="KQ31" s="82"/>
      <c r="KR31" s="82"/>
      <c r="KS31" s="82"/>
      <c r="KT31" s="82"/>
      <c r="KU31" s="82"/>
      <c r="KV31" s="82"/>
      <c r="KW31" s="82"/>
      <c r="KX31" s="82"/>
      <c r="KY31" s="82"/>
      <c r="KZ31" s="82"/>
      <c r="LA31" s="82"/>
      <c r="LB31" s="82"/>
      <c r="LC31" s="82"/>
      <c r="LD31" s="82"/>
      <c r="LE31" s="82"/>
      <c r="LF31" s="82"/>
      <c r="LG31" s="83"/>
      <c r="LH31" s="81">
        <f>データ!DN7</f>
        <v>35</v>
      </c>
      <c r="LI31" s="82"/>
      <c r="LJ31" s="82"/>
      <c r="LK31" s="82"/>
      <c r="LL31" s="82"/>
      <c r="LM31" s="82"/>
      <c r="LN31" s="82"/>
      <c r="LO31" s="82"/>
      <c r="LP31" s="82"/>
      <c r="LQ31" s="82"/>
      <c r="LR31" s="82"/>
      <c r="LS31" s="82"/>
      <c r="LT31" s="82"/>
      <c r="LU31" s="82"/>
      <c r="LV31" s="82"/>
      <c r="LW31" s="82"/>
      <c r="LX31" s="82"/>
      <c r="LY31" s="82"/>
      <c r="LZ31" s="83"/>
      <c r="MA31" s="81">
        <f>データ!DO7</f>
        <v>37.5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922</v>
      </c>
      <c r="AO52" s="110"/>
      <c r="AP52" s="110"/>
      <c r="AQ52" s="110"/>
      <c r="AR52" s="110"/>
      <c r="AS52" s="110"/>
      <c r="AT52" s="110"/>
      <c r="AU52" s="110"/>
      <c r="AV52" s="110"/>
      <c r="AW52" s="110"/>
      <c r="AX52" s="110"/>
      <c r="AY52" s="110"/>
      <c r="AZ52" s="110"/>
      <c r="BA52" s="110"/>
      <c r="BB52" s="110"/>
      <c r="BC52" s="110"/>
      <c r="BD52" s="110"/>
      <c r="BE52" s="110"/>
      <c r="BF52" s="110"/>
      <c r="BG52" s="110">
        <f>データ!AW7</f>
        <v>31</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-11.6</v>
      </c>
      <c r="EM52" s="111"/>
      <c r="EN52" s="111"/>
      <c r="EO52" s="111"/>
      <c r="EP52" s="111"/>
      <c r="EQ52" s="111"/>
      <c r="ER52" s="111"/>
      <c r="ES52" s="111"/>
      <c r="ET52" s="111"/>
      <c r="EU52" s="111"/>
      <c r="EV52" s="111"/>
      <c r="EW52" s="111"/>
      <c r="EX52" s="111"/>
      <c r="EY52" s="111"/>
      <c r="EZ52" s="111"/>
      <c r="FA52" s="111"/>
      <c r="FB52" s="111"/>
      <c r="FC52" s="111"/>
      <c r="FD52" s="111"/>
      <c r="FE52" s="111">
        <f>データ!BG7</f>
        <v>-71.7</v>
      </c>
      <c r="FF52" s="111"/>
      <c r="FG52" s="111"/>
      <c r="FH52" s="111"/>
      <c r="FI52" s="111"/>
      <c r="FJ52" s="111"/>
      <c r="FK52" s="111"/>
      <c r="FL52" s="111"/>
      <c r="FM52" s="111"/>
      <c r="FN52" s="111"/>
      <c r="FO52" s="111"/>
      <c r="FP52" s="111"/>
      <c r="FQ52" s="111"/>
      <c r="FR52" s="111"/>
      <c r="FS52" s="111"/>
      <c r="FT52" s="111"/>
      <c r="FU52" s="111"/>
      <c r="FV52" s="111"/>
      <c r="FW52" s="111"/>
      <c r="FX52" s="111">
        <f>データ!BH7</f>
        <v>-117.1</v>
      </c>
      <c r="FY52" s="111"/>
      <c r="FZ52" s="111"/>
      <c r="GA52" s="111"/>
      <c r="GB52" s="111"/>
      <c r="GC52" s="111"/>
      <c r="GD52" s="111"/>
      <c r="GE52" s="111"/>
      <c r="GF52" s="111"/>
      <c r="GG52" s="111"/>
      <c r="GH52" s="111"/>
      <c r="GI52" s="111"/>
      <c r="GJ52" s="111"/>
      <c r="GK52" s="111"/>
      <c r="GL52" s="111"/>
      <c r="GM52" s="111"/>
      <c r="GN52" s="111"/>
      <c r="GO52" s="111"/>
      <c r="GP52" s="111"/>
      <c r="GQ52" s="111">
        <f>データ!BI7</f>
        <v>-63.2</v>
      </c>
      <c r="GR52" s="111"/>
      <c r="GS52" s="111"/>
      <c r="GT52" s="111"/>
      <c r="GU52" s="111"/>
      <c r="GV52" s="111"/>
      <c r="GW52" s="111"/>
      <c r="GX52" s="111"/>
      <c r="GY52" s="111"/>
      <c r="GZ52" s="111"/>
      <c r="HA52" s="111"/>
      <c r="HB52" s="111"/>
      <c r="HC52" s="111"/>
      <c r="HD52" s="111"/>
      <c r="HE52" s="111"/>
      <c r="HF52" s="111"/>
      <c r="HG52" s="111"/>
      <c r="HH52" s="111"/>
      <c r="HI52" s="111"/>
      <c r="HJ52" s="111">
        <f>データ!BJ7</f>
        <v>-63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-571</v>
      </c>
      <c r="JD52" s="110"/>
      <c r="JE52" s="110"/>
      <c r="JF52" s="110"/>
      <c r="JG52" s="110"/>
      <c r="JH52" s="110"/>
      <c r="JI52" s="110"/>
      <c r="JJ52" s="110"/>
      <c r="JK52" s="110"/>
      <c r="JL52" s="110"/>
      <c r="JM52" s="110"/>
      <c r="JN52" s="110"/>
      <c r="JO52" s="110"/>
      <c r="JP52" s="110"/>
      <c r="JQ52" s="110"/>
      <c r="JR52" s="110"/>
      <c r="JS52" s="110"/>
      <c r="JT52" s="110"/>
      <c r="JU52" s="110"/>
      <c r="JV52" s="110">
        <f>データ!BR7</f>
        <v>-2892</v>
      </c>
      <c r="JW52" s="110"/>
      <c r="JX52" s="110"/>
      <c r="JY52" s="110"/>
      <c r="JZ52" s="110"/>
      <c r="KA52" s="110"/>
      <c r="KB52" s="110"/>
      <c r="KC52" s="110"/>
      <c r="KD52" s="110"/>
      <c r="KE52" s="110"/>
      <c r="KF52" s="110"/>
      <c r="KG52" s="110"/>
      <c r="KH52" s="110"/>
      <c r="KI52" s="110"/>
      <c r="KJ52" s="110"/>
      <c r="KK52" s="110"/>
      <c r="KL52" s="110"/>
      <c r="KM52" s="110"/>
      <c r="KN52" s="110"/>
      <c r="KO52" s="110">
        <f>データ!BS7</f>
        <v>-4050</v>
      </c>
      <c r="KP52" s="110"/>
      <c r="KQ52" s="110"/>
      <c r="KR52" s="110"/>
      <c r="KS52" s="110"/>
      <c r="KT52" s="110"/>
      <c r="KU52" s="110"/>
      <c r="KV52" s="110"/>
      <c r="KW52" s="110"/>
      <c r="KX52" s="110"/>
      <c r="KY52" s="110"/>
      <c r="KZ52" s="110"/>
      <c r="LA52" s="110"/>
      <c r="LB52" s="110"/>
      <c r="LC52" s="110"/>
      <c r="LD52" s="110"/>
      <c r="LE52" s="110"/>
      <c r="LF52" s="110"/>
      <c r="LG52" s="110"/>
      <c r="LH52" s="110">
        <f>データ!BT7</f>
        <v>-2987</v>
      </c>
      <c r="LI52" s="110"/>
      <c r="LJ52" s="110"/>
      <c r="LK52" s="110"/>
      <c r="LL52" s="110"/>
      <c r="LM52" s="110"/>
      <c r="LN52" s="110"/>
      <c r="LO52" s="110"/>
      <c r="LP52" s="110"/>
      <c r="LQ52" s="110"/>
      <c r="LR52" s="110"/>
      <c r="LS52" s="110"/>
      <c r="LT52" s="110"/>
      <c r="LU52" s="110"/>
      <c r="LV52" s="110"/>
      <c r="LW52" s="110"/>
      <c r="LX52" s="110"/>
      <c r="LY52" s="110"/>
      <c r="LZ52" s="110"/>
      <c r="MA52" s="110">
        <f>データ!BU7</f>
        <v>-3149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282057</v>
      </c>
      <c r="D6" s="61">
        <f t="shared" si="1"/>
        <v>47</v>
      </c>
      <c r="E6" s="61">
        <f t="shared" si="1"/>
        <v>14</v>
      </c>
      <c r="F6" s="61">
        <f t="shared" si="1"/>
        <v>0</v>
      </c>
      <c r="G6" s="61">
        <f t="shared" si="1"/>
        <v>3</v>
      </c>
      <c r="H6" s="61" t="str">
        <f>SUBSTITUTE(H8,"　","")</f>
        <v>兵庫県洲本市</v>
      </c>
      <c r="I6" s="61" t="str">
        <f t="shared" si="1"/>
        <v>すいせん苑駐車場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20</v>
      </c>
      <c r="S6" s="63" t="str">
        <f t="shared" si="1"/>
        <v>商業施設</v>
      </c>
      <c r="T6" s="63" t="str">
        <f t="shared" si="1"/>
        <v>無</v>
      </c>
      <c r="U6" s="64">
        <f t="shared" si="1"/>
        <v>3942</v>
      </c>
      <c r="V6" s="64">
        <f t="shared" si="1"/>
        <v>120</v>
      </c>
      <c r="W6" s="64">
        <f t="shared" si="1"/>
        <v>300</v>
      </c>
      <c r="X6" s="63" t="str">
        <f t="shared" si="1"/>
        <v>導入なし</v>
      </c>
      <c r="Y6" s="65">
        <f>IF(Y8="-",NA(),Y8)</f>
        <v>89.8</v>
      </c>
      <c r="Z6" s="65">
        <f t="shared" ref="Z6:AH6" si="2">IF(Z8="-",NA(),Z8)</f>
        <v>56</v>
      </c>
      <c r="AA6" s="65">
        <f t="shared" si="2"/>
        <v>50.8</v>
      </c>
      <c r="AB6" s="65">
        <f t="shared" si="2"/>
        <v>61.3</v>
      </c>
      <c r="AC6" s="65">
        <f t="shared" si="2"/>
        <v>61.4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62.1</v>
      </c>
      <c r="AL6" s="65">
        <f t="shared" si="3"/>
        <v>4.9000000000000004</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922</v>
      </c>
      <c r="AW6" s="66">
        <f t="shared" si="4"/>
        <v>31</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-11.6</v>
      </c>
      <c r="BG6" s="65">
        <f t="shared" ref="BG6:BO6" si="5">IF(BG8="-",NA(),BG8)</f>
        <v>-71.7</v>
      </c>
      <c r="BH6" s="65">
        <f t="shared" si="5"/>
        <v>-117.1</v>
      </c>
      <c r="BI6" s="65">
        <f t="shared" si="5"/>
        <v>-63.2</v>
      </c>
      <c r="BJ6" s="65">
        <f t="shared" si="5"/>
        <v>-63</v>
      </c>
      <c r="BK6" s="65">
        <f t="shared" si="5"/>
        <v>51.9</v>
      </c>
      <c r="BL6" s="65">
        <f t="shared" si="5"/>
        <v>59.2</v>
      </c>
      <c r="BM6" s="65">
        <f t="shared" si="5"/>
        <v>64.5</v>
      </c>
      <c r="BN6" s="65">
        <f t="shared" si="5"/>
        <v>60</v>
      </c>
      <c r="BO6" s="65">
        <f t="shared" si="5"/>
        <v>52.8</v>
      </c>
      <c r="BP6" s="62" t="str">
        <f>IF(BP8="-","",IF(BP8="-","【-】","【"&amp;SUBSTITUTE(TEXT(BP8,"#,##0.0"),"-","△")&amp;"】"))</f>
        <v>【45.2】</v>
      </c>
      <c r="BQ6" s="66">
        <f>IF(BQ8="-",NA(),BQ8)</f>
        <v>-571</v>
      </c>
      <c r="BR6" s="66">
        <f t="shared" ref="BR6:BZ6" si="6">IF(BR8="-",NA(),BR8)</f>
        <v>-2892</v>
      </c>
      <c r="BS6" s="66">
        <f t="shared" si="6"/>
        <v>-4050</v>
      </c>
      <c r="BT6" s="66">
        <f t="shared" si="6"/>
        <v>-2987</v>
      </c>
      <c r="BU6" s="66">
        <f t="shared" si="6"/>
        <v>-3149</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16</v>
      </c>
      <c r="CN6" s="64">
        <f t="shared" si="7"/>
        <v>1000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v>
      </c>
      <c r="DL6" s="65">
        <f t="shared" ref="DL6:DT6" si="9">IF(DL8="-",NA(),DL8)</f>
        <v>26.7</v>
      </c>
      <c r="DM6" s="65">
        <f t="shared" si="9"/>
        <v>25.8</v>
      </c>
      <c r="DN6" s="65">
        <f t="shared" si="9"/>
        <v>35</v>
      </c>
      <c r="DO6" s="65">
        <f t="shared" si="9"/>
        <v>37.5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282057</v>
      </c>
      <c r="D7" s="61">
        <f t="shared" si="10"/>
        <v>47</v>
      </c>
      <c r="E7" s="61">
        <f t="shared" si="10"/>
        <v>14</v>
      </c>
      <c r="F7" s="61">
        <f t="shared" si="10"/>
        <v>0</v>
      </c>
      <c r="G7" s="61">
        <f t="shared" si="10"/>
        <v>3</v>
      </c>
      <c r="H7" s="61" t="str">
        <f t="shared" si="10"/>
        <v>兵庫県　洲本市</v>
      </c>
      <c r="I7" s="61" t="str">
        <f t="shared" si="10"/>
        <v>すいせん苑駐車場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20</v>
      </c>
      <c r="S7" s="63" t="str">
        <f t="shared" si="10"/>
        <v>商業施設</v>
      </c>
      <c r="T7" s="63" t="str">
        <f t="shared" si="10"/>
        <v>無</v>
      </c>
      <c r="U7" s="64">
        <f t="shared" si="10"/>
        <v>3942</v>
      </c>
      <c r="V7" s="64">
        <f t="shared" si="10"/>
        <v>120</v>
      </c>
      <c r="W7" s="64">
        <f t="shared" si="10"/>
        <v>300</v>
      </c>
      <c r="X7" s="63" t="str">
        <f t="shared" si="10"/>
        <v>導入なし</v>
      </c>
      <c r="Y7" s="65">
        <f>Y8</f>
        <v>89.8</v>
      </c>
      <c r="Z7" s="65">
        <f t="shared" ref="Z7:AH7" si="11">Z8</f>
        <v>56</v>
      </c>
      <c r="AA7" s="65">
        <f t="shared" si="11"/>
        <v>50.8</v>
      </c>
      <c r="AB7" s="65">
        <f t="shared" si="11"/>
        <v>61.3</v>
      </c>
      <c r="AC7" s="65">
        <f t="shared" si="11"/>
        <v>61.4</v>
      </c>
      <c r="AD7" s="65">
        <f t="shared" si="11"/>
        <v>393.6</v>
      </c>
      <c r="AE7" s="65">
        <f t="shared" si="11"/>
        <v>407.1</v>
      </c>
      <c r="AF7" s="65">
        <f t="shared" si="11"/>
        <v>375.5</v>
      </c>
      <c r="AG7" s="65">
        <f t="shared" si="11"/>
        <v>441.2</v>
      </c>
      <c r="AH7" s="65">
        <f t="shared" si="11"/>
        <v>368.2</v>
      </c>
      <c r="AI7" s="62"/>
      <c r="AJ7" s="65">
        <f>AJ8</f>
        <v>0</v>
      </c>
      <c r="AK7" s="65">
        <f t="shared" ref="AK7:AS7" si="12">AK8</f>
        <v>62.1</v>
      </c>
      <c r="AL7" s="65">
        <f t="shared" si="12"/>
        <v>4.9000000000000004</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922</v>
      </c>
      <c r="AW7" s="66">
        <f t="shared" si="13"/>
        <v>31</v>
      </c>
      <c r="AX7" s="66">
        <f t="shared" si="13"/>
        <v>0</v>
      </c>
      <c r="AY7" s="66">
        <f t="shared" si="13"/>
        <v>0</v>
      </c>
      <c r="AZ7" s="66">
        <f t="shared" si="13"/>
        <v>105</v>
      </c>
      <c r="BA7" s="66">
        <f t="shared" si="13"/>
        <v>61</v>
      </c>
      <c r="BB7" s="66">
        <f t="shared" si="13"/>
        <v>40</v>
      </c>
      <c r="BC7" s="66">
        <f t="shared" si="13"/>
        <v>27</v>
      </c>
      <c r="BD7" s="66">
        <f t="shared" si="13"/>
        <v>29</v>
      </c>
      <c r="BE7" s="64"/>
      <c r="BF7" s="65">
        <f>BF8</f>
        <v>-11.6</v>
      </c>
      <c r="BG7" s="65">
        <f t="shared" ref="BG7:BO7" si="14">BG8</f>
        <v>-71.7</v>
      </c>
      <c r="BH7" s="65">
        <f t="shared" si="14"/>
        <v>-117.1</v>
      </c>
      <c r="BI7" s="65">
        <f t="shared" si="14"/>
        <v>-63.2</v>
      </c>
      <c r="BJ7" s="65">
        <f t="shared" si="14"/>
        <v>-63</v>
      </c>
      <c r="BK7" s="65">
        <f t="shared" si="14"/>
        <v>51.9</v>
      </c>
      <c r="BL7" s="65">
        <f t="shared" si="14"/>
        <v>59.2</v>
      </c>
      <c r="BM7" s="65">
        <f t="shared" si="14"/>
        <v>64.5</v>
      </c>
      <c r="BN7" s="65">
        <f t="shared" si="14"/>
        <v>60</v>
      </c>
      <c r="BO7" s="65">
        <f t="shared" si="14"/>
        <v>52.8</v>
      </c>
      <c r="BP7" s="62"/>
      <c r="BQ7" s="66">
        <f>BQ8</f>
        <v>-571</v>
      </c>
      <c r="BR7" s="66">
        <f t="shared" ref="BR7:BZ7" si="15">BR8</f>
        <v>-2892</v>
      </c>
      <c r="BS7" s="66">
        <f t="shared" si="15"/>
        <v>-4050</v>
      </c>
      <c r="BT7" s="66">
        <f t="shared" si="15"/>
        <v>-2987</v>
      </c>
      <c r="BU7" s="66">
        <f t="shared" si="15"/>
        <v>-3149</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16</v>
      </c>
      <c r="CN7" s="64">
        <f>CN8</f>
        <v>1000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v>
      </c>
      <c r="DL7" s="65">
        <f t="shared" ref="DL7:DT7" si="17">DL8</f>
        <v>26.7</v>
      </c>
      <c r="DM7" s="65">
        <f t="shared" si="17"/>
        <v>25.8</v>
      </c>
      <c r="DN7" s="65">
        <f t="shared" si="17"/>
        <v>35</v>
      </c>
      <c r="DO7" s="65">
        <f t="shared" si="17"/>
        <v>37.5</v>
      </c>
      <c r="DP7" s="65">
        <f t="shared" si="17"/>
        <v>230</v>
      </c>
      <c r="DQ7" s="65">
        <f t="shared" si="17"/>
        <v>244.3</v>
      </c>
      <c r="DR7" s="65">
        <f t="shared" si="17"/>
        <v>238.1</v>
      </c>
      <c r="DS7" s="65">
        <f t="shared" si="17"/>
        <v>261.8</v>
      </c>
      <c r="DT7" s="65">
        <f t="shared" si="17"/>
        <v>268.7</v>
      </c>
      <c r="DU7" s="62"/>
    </row>
    <row r="8" spans="1:125" s="67" customFormat="1">
      <c r="A8" s="50"/>
      <c r="B8" s="68">
        <v>2016</v>
      </c>
      <c r="C8" s="68">
        <v>282057</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20</v>
      </c>
      <c r="S8" s="70" t="s">
        <v>123</v>
      </c>
      <c r="T8" s="70" t="s">
        <v>124</v>
      </c>
      <c r="U8" s="71">
        <v>3942</v>
      </c>
      <c r="V8" s="71">
        <v>120</v>
      </c>
      <c r="W8" s="71">
        <v>300</v>
      </c>
      <c r="X8" s="70" t="s">
        <v>125</v>
      </c>
      <c r="Y8" s="72">
        <v>89.8</v>
      </c>
      <c r="Z8" s="72">
        <v>56</v>
      </c>
      <c r="AA8" s="72">
        <v>50.8</v>
      </c>
      <c r="AB8" s="72">
        <v>61.3</v>
      </c>
      <c r="AC8" s="72">
        <v>61.4</v>
      </c>
      <c r="AD8" s="72">
        <v>393.6</v>
      </c>
      <c r="AE8" s="72">
        <v>407.1</v>
      </c>
      <c r="AF8" s="72">
        <v>375.5</v>
      </c>
      <c r="AG8" s="72">
        <v>441.2</v>
      </c>
      <c r="AH8" s="72">
        <v>368.2</v>
      </c>
      <c r="AI8" s="69">
        <v>275.39999999999998</v>
      </c>
      <c r="AJ8" s="72">
        <v>0</v>
      </c>
      <c r="AK8" s="72">
        <v>62.1</v>
      </c>
      <c r="AL8" s="72">
        <v>4.9000000000000004</v>
      </c>
      <c r="AM8" s="72">
        <v>0</v>
      </c>
      <c r="AN8" s="72">
        <v>0</v>
      </c>
      <c r="AO8" s="72">
        <v>11.4</v>
      </c>
      <c r="AP8" s="72">
        <v>11</v>
      </c>
      <c r="AQ8" s="72">
        <v>7.8</v>
      </c>
      <c r="AR8" s="72">
        <v>6.7</v>
      </c>
      <c r="AS8" s="72">
        <v>5.9</v>
      </c>
      <c r="AT8" s="69">
        <v>13.3</v>
      </c>
      <c r="AU8" s="73">
        <v>0</v>
      </c>
      <c r="AV8" s="73">
        <v>922</v>
      </c>
      <c r="AW8" s="73">
        <v>31</v>
      </c>
      <c r="AX8" s="73">
        <v>0</v>
      </c>
      <c r="AY8" s="73">
        <v>0</v>
      </c>
      <c r="AZ8" s="73">
        <v>105</v>
      </c>
      <c r="BA8" s="73">
        <v>61</v>
      </c>
      <c r="BB8" s="73">
        <v>40</v>
      </c>
      <c r="BC8" s="73">
        <v>27</v>
      </c>
      <c r="BD8" s="73">
        <v>29</v>
      </c>
      <c r="BE8" s="73">
        <v>140</v>
      </c>
      <c r="BF8" s="72">
        <v>-11.6</v>
      </c>
      <c r="BG8" s="72">
        <v>-71.7</v>
      </c>
      <c r="BH8" s="72">
        <v>-117.1</v>
      </c>
      <c r="BI8" s="72">
        <v>-63.2</v>
      </c>
      <c r="BJ8" s="72">
        <v>-63</v>
      </c>
      <c r="BK8" s="72">
        <v>51.9</v>
      </c>
      <c r="BL8" s="72">
        <v>59.2</v>
      </c>
      <c r="BM8" s="72">
        <v>64.5</v>
      </c>
      <c r="BN8" s="72">
        <v>60</v>
      </c>
      <c r="BO8" s="72">
        <v>52.8</v>
      </c>
      <c r="BP8" s="69">
        <v>45.2</v>
      </c>
      <c r="BQ8" s="73">
        <v>-571</v>
      </c>
      <c r="BR8" s="73">
        <v>-2892</v>
      </c>
      <c r="BS8" s="73">
        <v>-4050</v>
      </c>
      <c r="BT8" s="74">
        <v>-2987</v>
      </c>
      <c r="BU8" s="74">
        <v>-3149</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16</v>
      </c>
      <c r="CN8" s="71">
        <v>1000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75</v>
      </c>
      <c r="DL8" s="72">
        <v>26.7</v>
      </c>
      <c r="DM8" s="72">
        <v>25.8</v>
      </c>
      <c r="DN8" s="72">
        <v>35</v>
      </c>
      <c r="DO8" s="72">
        <v>37.5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dcterms:created xsi:type="dcterms:W3CDTF">2018-02-09T01:50:23Z</dcterms:created>
  <dcterms:modified xsi:type="dcterms:W3CDTF">2018-05-24T01:00:18Z</dcterms:modified>
</cp:coreProperties>
</file>