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319" lockStructure="1"/>
  <bookViews>
    <workbookView xWindow="735" yWindow="-330" windowWidth="19545" windowHeight="7860"/>
  </bookViews>
  <sheets>
    <sheet name="法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I10" i="4" s="1"/>
  <c r="N6" i="5"/>
  <c r="M6" i="5"/>
  <c r="L6" i="5"/>
  <c r="K6" i="5"/>
  <c r="J6" i="5"/>
  <c r="I6" i="5"/>
  <c r="B8" i="4" s="1"/>
  <c r="H6" i="5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N86" i="4"/>
  <c r="M86" i="4"/>
  <c r="L86" i="4"/>
  <c r="K86" i="4"/>
  <c r="J86" i="4"/>
  <c r="I86" i="4"/>
  <c r="H86" i="4"/>
  <c r="G86" i="4"/>
  <c r="F86" i="4"/>
  <c r="E86" i="4"/>
  <c r="BB10" i="4"/>
  <c r="AT10" i="4"/>
  <c r="AL10" i="4"/>
  <c r="AD10" i="4"/>
  <c r="W10" i="4"/>
  <c r="P10" i="4"/>
  <c r="B10" i="4"/>
  <c r="BB8" i="4"/>
  <c r="AT8" i="4"/>
  <c r="AL8" i="4"/>
  <c r="W8" i="4"/>
  <c r="P8" i="4"/>
  <c r="I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<sst xmlns="http://schemas.openxmlformats.org/spreadsheetml/2006/main" count="235" uniqueCount="123">
  <si>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</si>
  <si>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</si>
  <si>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</si>
  <si>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</si>
  <si>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</si>
  <si>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</si>
  <si>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</si>
  <si>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</si>
  <si>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</si>
  <si>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</si>
  <si>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</si>
  <si>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</si>
  <si>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</si>
  <si>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</si>
  <si>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</si>
  <si>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</si>
  <si>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</si>
  <si>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</si>
  <si>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</si>
  <si>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</si>
  <si>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</si>
  <si>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</si>
  <si>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</si>
  <si>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</si>
  <si>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</si>
  <si>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</si>
  <si>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</si>
  <si>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「経常損益」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</si>
  <si>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</si>
  <si>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</si>
  <si>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</si>
  <si>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</si>
  <si>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</si>
  <si>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</si>
  <si>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</si>
  <si>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</si>
  <si>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</si>
  <si>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</si>
  <si>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</si>
  <si>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</si>
  <si>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</si>
  <si>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7"/>
  </si>
  <si>
    <t>※　平成24年度から平成25年度における各指標の類似団体平均値は、当時の事業数を基に算出していますが、企業債残高対事業規模比率、管渠老朽化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83" eb="85">
      <t>ヘイセイ</t>
    </rPh>
    <rPh sb="87" eb="89">
      <t>ネンド</t>
    </rPh>
    <rPh sb="90" eb="92">
      <t>ジギョウ</t>
    </rPh>
    <rPh sb="92" eb="93">
      <t>スウ</t>
    </rPh>
    <rPh sb="94" eb="95">
      <t>モト</t>
    </rPh>
    <rPh sb="96" eb="98">
      <t>ルイジ</t>
    </rPh>
    <rPh sb="98" eb="100">
      <t>ダンタイ</t>
    </rPh>
    <rPh sb="100" eb="102">
      <t>ヘイキン</t>
    </rPh>
    <rPh sb="102" eb="103">
      <t>アタイ</t>
    </rPh>
    <rPh sb="104" eb="106">
      <t>サンシュツ</t>
    </rPh>
    <phoneticPr fontId="3"/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</si>
  <si>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</si>
  <si>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</si>
  <si>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</si>
  <si>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</si>
  <si>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</si>
  <si>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</si>
  <si>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</si>
  <si>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</si>
  <si>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</si>
  <si>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</si>
  <si>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</si>
  <si>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</si>
  <si>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</si>
  <si>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</si>
  <si>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</si>
  <si>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</si>
  <si>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</si>
  <si>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</si>
  <si>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</si>
  <si>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</si>
  <si>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</si>
  <si>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</si>
  <si>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</si>
  <si>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</si>
  <si>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</si>
  <si>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①経常収支比率(％)</t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</si>
  <si>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</si>
  <si>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</si>
  <si>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</si>
  <si>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</si>
  <si>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</si>
  <si>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</si>
  <si>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</si>
  <si>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</si>
  <si>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</si>
  <si>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</si>
  <si>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</si>
  <si>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</si>
  <si>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</si>
  <si>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</si>
  <si>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</si>
  <si>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</si>
  <si>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</si>
  <si>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</si>
  <si>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</si>
  <si>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</si>
  <si>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</si>
  <si>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</si>
  <si>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</si>
  <si>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</si>
  <si>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</si>
  <si>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</si>
  <si>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</si>
  <si>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</si>
  <si>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</si>
  <si>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</si>
  <si>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</si>
  <si>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</si>
  <si>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</si>
  <si>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</si>
  <si>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</si>
  <si>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</si>
  <si>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</si>
  <si>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</si>
  <si>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</si>
  <si>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兵庫県　神戸市</t>
  </si>
  <si>
    <t>法適用</t>
  </si>
  <si>
    <t>下水道事業</t>
  </si>
  <si>
    <t>公共下水道</t>
  </si>
  <si>
    <t>政令市等</t>
  </si>
  <si>
    <t>-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</si>
  <si>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</si>
  <si>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</si>
  <si>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</si>
  <si>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</si>
  <si>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</si>
  <si>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①については、平成26年度の会計制度見直しによるみなし償却制度の廃止により、減価償却費累計額が増加したことにより、大幅に増加している。
②、③については、昭和40年代後半に集中的に整備した管きょの老朽化が進んでおり、法定耐用年数を超える管きょが今後増加していく。そのため、事業費の平準化を図りながら、改築更新のペースを加速させていく。</t>
    <phoneticPr fontId="4"/>
  </si>
  <si>
    <t>自治体職員　その他</t>
    <rPh sb="0" eb="3">
      <t>ジチタイ</t>
    </rPh>
    <rPh sb="3" eb="5">
      <t>ショクイン</t>
    </rPh>
    <rPh sb="8" eb="9">
      <t>タ</t>
    </rPh>
    <phoneticPr fontId="4"/>
  </si>
  <si>
    <t>①は、類似団体平均をやや下回っているが、100％は超えている。使用料収入が減少傾向にあるため、引き続き経営の効率化を進めていく。
②は、平成26年度の会計制度の見直しと平成27年度が黒字決算となったため、累積欠損金が0となっている。
③は、平成26年度の会計制度の見直しにより減少しているが、現預金を十分に確保しており、類似団体平均よりも高く十分な支払能力がある状態である。
④は、これまで企業債残高の削減に取り組んできたため、減少傾向にあり、類似団体平均よりもやや下回っている。
⑤は、100％を下回っており、回収すべき経費を使用料で十分に賄えていない状態にある。使用料体系および適正な水準について検討を進めており、今後も経営の改善を図っていく。
⑥は、これまでの維持管理の効率化により、類似団体平均よりもやや下回っている。今後も維持管理の効率化を行っていく。
⑦は類似団体平均よりも高く、概ね適切な施設規模と考えられる。
⑧水洗化を助成する制度を活用するなどにより、概ね100％に近い数値となっている。</t>
    <rPh sb="214" eb="216">
      <t>ゲンショウ</t>
    </rPh>
    <rPh sb="216" eb="218">
      <t>ケイコウ</t>
    </rPh>
    <rPh sb="309" eb="311">
      <t>コンゴ</t>
    </rPh>
    <rPh sb="375" eb="376">
      <t>オコナ</t>
    </rPh>
    <phoneticPr fontId="4"/>
  </si>
  <si>
    <r>
      <t>類似団体との比較により、⑤の経費回収率がやや低い状況にある。今後、下水道使用料収入が減少傾向にある一方で、老朽化した施設の改築更新に伴う費用が増加するため、使用料体系および適正な水準について検討を進めていくとともに、今後予定している経営戦略の策定もふまえ、引き続き経営のより一層の効率化を図っていく。</t>
    </r>
    <r>
      <rPr>
        <sz val="11"/>
        <color rgb="FF0070C0"/>
        <rFont val="ＭＳ ゴシック"/>
        <family val="3"/>
        <charset val="128"/>
      </rPr>
      <t/>
    </r>
    <rPh sb="108" eb="110">
      <t>コンゴ</t>
    </rPh>
    <rPh sb="110" eb="112">
      <t>ヨテイ</t>
    </rPh>
    <rPh sb="116" eb="118">
      <t>ケイエイ</t>
    </rPh>
    <rPh sb="118" eb="120">
      <t>センリャク</t>
    </rPh>
    <rPh sb="121" eb="123">
      <t>サクテイ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</si>
</sst>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  <font>
      <sz val="11"/>
      <color rgb="FF0070C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2" fillId="0" borderId="0">
      <alignment vertical="center"/>
    </xf>
    <xf numFmtId="0" fontId="18" fillId="0" borderId="0"/>
    <xf numFmtId="0" fontId="16" fillId="0" borderId="0"/>
    <xf numFmtId="0" fontId="19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/>
    <xf numFmtId="0" fontId="1" fillId="0" borderId="0">
      <alignment vertical="center"/>
    </xf>
    <xf numFmtId="0" fontId="16" fillId="0" borderId="0"/>
    <xf numFmtId="0" fontId="20" fillId="0" borderId="0">
      <alignment vertical="center"/>
    </xf>
    <xf numFmtId="0" fontId="21" fillId="0" borderId="0"/>
  </cellStyleXfs>
  <cellXfs count="85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>
      <alignment vertical="center"/>
    </xf>
    <xf numFmtId="0" fontId="17" fillId="0" borderId="0" xfId="1" applyFont="1" applyProtection="1">
      <alignment vertical="center"/>
      <protection hidden="1"/>
    </xf>
    <xf numFmtId="0" fontId="17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shrinkToFit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0.33</c:v>
                </c:pt>
                <c:pt idx="1">
                  <c:v>0.63</c:v>
                </c:pt>
                <c:pt idx="2">
                  <c:v>0.35</c:v>
                </c:pt>
                <c:pt idx="3">
                  <c:v>0.37</c:v>
                </c:pt>
                <c:pt idx="4">
                  <c:v>0.56999999999999995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476480"/>
        <c:axId val="131503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0.35</c:v>
                </c:pt>
                <c:pt idx="1">
                  <c:v>0.37</c:v>
                </c:pt>
                <c:pt idx="2">
                  <c:v>0.38</c:v>
                </c:pt>
                <c:pt idx="3">
                  <c:v>0.35</c:v>
                </c:pt>
                <c:pt idx="4">
                  <c:v>0.39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476480"/>
        <c:axId val="131503232"/>
      </c:lineChart>
      <c:dateAx>
        <c:axId val="1314764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1503232"/>
        <c:crosses val="autoZero"/>
        <c:auto val="1"/>
        <c:lblOffset val="100"/>
        <c:baseTimeUnit val="years"/>
      </c:dateAx>
      <c:valAx>
        <c:axId val="1315032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14764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102.6</c:v>
                </c:pt>
                <c:pt idx="1">
                  <c:v>103.65</c:v>
                </c:pt>
                <c:pt idx="2">
                  <c:v>101.08</c:v>
                </c:pt>
                <c:pt idx="3">
                  <c:v>101.56</c:v>
                </c:pt>
                <c:pt idx="4">
                  <c:v>101.8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78752"/>
        <c:axId val="827850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105.85</c:v>
                </c:pt>
                <c:pt idx="1">
                  <c:v>106.98</c:v>
                </c:pt>
                <c:pt idx="2">
                  <c:v>108.24</c:v>
                </c:pt>
                <c:pt idx="3">
                  <c:v>108.59</c:v>
                </c:pt>
                <c:pt idx="4">
                  <c:v>109.1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778752"/>
        <c:axId val="82785024"/>
      </c:lineChart>
      <c:dateAx>
        <c:axId val="827787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2785024"/>
        <c:crosses val="autoZero"/>
        <c:auto val="1"/>
        <c:lblOffset val="100"/>
        <c:baseTimeUnit val="years"/>
      </c:dateAx>
      <c:valAx>
        <c:axId val="82785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27787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29.99</c:v>
                </c:pt>
                <c:pt idx="1">
                  <c:v>30.06</c:v>
                </c:pt>
                <c:pt idx="2">
                  <c:v>44.64</c:v>
                </c:pt>
                <c:pt idx="3">
                  <c:v>45.68</c:v>
                </c:pt>
                <c:pt idx="4">
                  <c:v>47.24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98848"/>
        <c:axId val="82821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30.56</c:v>
                </c:pt>
                <c:pt idx="1">
                  <c:v>31.06</c:v>
                </c:pt>
                <c:pt idx="2">
                  <c:v>42</c:v>
                </c:pt>
                <c:pt idx="3">
                  <c:v>43.2</c:v>
                </c:pt>
                <c:pt idx="4">
                  <c:v>44.55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798848"/>
        <c:axId val="82821504"/>
      </c:lineChart>
      <c:dateAx>
        <c:axId val="827988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2821504"/>
        <c:crosses val="autoZero"/>
        <c:auto val="1"/>
        <c:lblOffset val="100"/>
        <c:baseTimeUnit val="years"/>
      </c:dateAx>
      <c:valAx>
        <c:axId val="82821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27988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4.4400000000000004</c:v>
                </c:pt>
                <c:pt idx="1">
                  <c:v>5.48</c:v>
                </c:pt>
                <c:pt idx="2">
                  <c:v>6.49</c:v>
                </c:pt>
                <c:pt idx="3">
                  <c:v>10.84</c:v>
                </c:pt>
                <c:pt idx="4">
                  <c:v>11.92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36864"/>
        <c:axId val="131425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6.24</c:v>
                </c:pt>
                <c:pt idx="1">
                  <c:v>6.43</c:v>
                </c:pt>
                <c:pt idx="2">
                  <c:v>6.95</c:v>
                </c:pt>
                <c:pt idx="3">
                  <c:v>7.39</c:v>
                </c:pt>
                <c:pt idx="4">
                  <c:v>8.25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836864"/>
        <c:axId val="131425792"/>
      </c:lineChart>
      <c:dateAx>
        <c:axId val="828368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1425792"/>
        <c:crosses val="autoZero"/>
        <c:auto val="1"/>
        <c:lblOffset val="100"/>
        <c:baseTimeUnit val="years"/>
      </c:dateAx>
      <c:valAx>
        <c:axId val="131425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28368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36.24</c:v>
                </c:pt>
                <c:pt idx="1">
                  <c:v>31.59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565952"/>
        <c:axId val="165567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5.72</c:v>
                </c:pt>
                <c:pt idx="1">
                  <c:v>4.09</c:v>
                </c:pt>
                <c:pt idx="2">
                  <c:v>0.61</c:v>
                </c:pt>
                <c:pt idx="3">
                  <c:v>0.54</c:v>
                </c:pt>
                <c:pt idx="4">
                  <c:v>0.36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565952"/>
        <c:axId val="165567872"/>
      </c:lineChart>
      <c:dateAx>
        <c:axId val="1655659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5567872"/>
        <c:crosses val="autoZero"/>
        <c:auto val="1"/>
        <c:lblOffset val="100"/>
        <c:baseTimeUnit val="years"/>
      </c:dateAx>
      <c:valAx>
        <c:axId val="165567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55659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406.25</c:v>
                </c:pt>
                <c:pt idx="1">
                  <c:v>566.55999999999995</c:v>
                </c:pt>
                <c:pt idx="2">
                  <c:v>216.18</c:v>
                </c:pt>
                <c:pt idx="3">
                  <c:v>174.85</c:v>
                </c:pt>
                <c:pt idx="4">
                  <c:v>209.51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606528"/>
        <c:axId val="165608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182.39</c:v>
                </c:pt>
                <c:pt idx="1">
                  <c:v>187.05</c:v>
                </c:pt>
                <c:pt idx="2">
                  <c:v>55.68</c:v>
                </c:pt>
                <c:pt idx="3">
                  <c:v>56.18</c:v>
                </c:pt>
                <c:pt idx="4">
                  <c:v>59.45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606528"/>
        <c:axId val="165608448"/>
      </c:lineChart>
      <c:dateAx>
        <c:axId val="165606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5608448"/>
        <c:crosses val="autoZero"/>
        <c:auto val="1"/>
        <c:lblOffset val="100"/>
        <c:baseTimeUnit val="years"/>
      </c:dateAx>
      <c:valAx>
        <c:axId val="1656084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56065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700.73</c:v>
                </c:pt>
                <c:pt idx="1">
                  <c:v>584.35</c:v>
                </c:pt>
                <c:pt idx="2">
                  <c:v>583.77</c:v>
                </c:pt>
                <c:pt idx="3">
                  <c:v>566.62</c:v>
                </c:pt>
                <c:pt idx="4">
                  <c:v>554.29999999999995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542528"/>
        <c:axId val="183544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671.46</c:v>
                </c:pt>
                <c:pt idx="1">
                  <c:v>644.47</c:v>
                </c:pt>
                <c:pt idx="2">
                  <c:v>627.59</c:v>
                </c:pt>
                <c:pt idx="3">
                  <c:v>594.09</c:v>
                </c:pt>
                <c:pt idx="4">
                  <c:v>576.02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528"/>
        <c:axId val="183544448"/>
      </c:lineChart>
      <c:dateAx>
        <c:axId val="183542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3544448"/>
        <c:crosses val="autoZero"/>
        <c:auto val="1"/>
        <c:lblOffset val="100"/>
        <c:baseTimeUnit val="years"/>
      </c:dateAx>
      <c:valAx>
        <c:axId val="1835444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35425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96.94</c:v>
                </c:pt>
                <c:pt idx="1">
                  <c:v>98.85</c:v>
                </c:pt>
                <c:pt idx="2">
                  <c:v>95.86</c:v>
                </c:pt>
                <c:pt idx="3">
                  <c:v>96.6</c:v>
                </c:pt>
                <c:pt idx="4">
                  <c:v>97.04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579008"/>
        <c:axId val="183580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107.64</c:v>
                </c:pt>
                <c:pt idx="1">
                  <c:v>109.25</c:v>
                </c:pt>
                <c:pt idx="2">
                  <c:v>113.93</c:v>
                </c:pt>
                <c:pt idx="3">
                  <c:v>114.03</c:v>
                </c:pt>
                <c:pt idx="4">
                  <c:v>113.34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79008"/>
        <c:axId val="183580928"/>
      </c:lineChart>
      <c:dateAx>
        <c:axId val="1835790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3580928"/>
        <c:crosses val="autoZero"/>
        <c:auto val="1"/>
        <c:lblOffset val="100"/>
        <c:baseTimeUnit val="years"/>
      </c:dateAx>
      <c:valAx>
        <c:axId val="183580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35790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111.51</c:v>
                </c:pt>
                <c:pt idx="1">
                  <c:v>109.89</c:v>
                </c:pt>
                <c:pt idx="2">
                  <c:v>112.6</c:v>
                </c:pt>
                <c:pt idx="3">
                  <c:v>113.49</c:v>
                </c:pt>
                <c:pt idx="4">
                  <c:v>112.93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611392"/>
        <c:axId val="1836133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123.36</c:v>
                </c:pt>
                <c:pt idx="1">
                  <c:v>121.96</c:v>
                </c:pt>
                <c:pt idx="2">
                  <c:v>116.77</c:v>
                </c:pt>
                <c:pt idx="3">
                  <c:v>116.93</c:v>
                </c:pt>
                <c:pt idx="4">
                  <c:v>117.4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11392"/>
        <c:axId val="183613312"/>
      </c:lineChart>
      <c:dateAx>
        <c:axId val="1836113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3613312"/>
        <c:crosses val="autoZero"/>
        <c:auto val="1"/>
        <c:lblOffset val="100"/>
        <c:baseTimeUnit val="years"/>
      </c:dateAx>
      <c:valAx>
        <c:axId val="1836133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36113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69.900000000000006</c:v>
                </c:pt>
                <c:pt idx="1">
                  <c:v>70.099999999999994</c:v>
                </c:pt>
                <c:pt idx="2">
                  <c:v>69.87</c:v>
                </c:pt>
                <c:pt idx="3">
                  <c:v>72.44</c:v>
                </c:pt>
                <c:pt idx="4">
                  <c:v>70.83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623040"/>
        <c:axId val="183711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57.95</c:v>
                </c:pt>
                <c:pt idx="1">
                  <c:v>59.8</c:v>
                </c:pt>
                <c:pt idx="2">
                  <c:v>59.58</c:v>
                </c:pt>
                <c:pt idx="3">
                  <c:v>58.79</c:v>
                </c:pt>
                <c:pt idx="4">
                  <c:v>59.16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23040"/>
        <c:axId val="183711232"/>
      </c:lineChart>
      <c:dateAx>
        <c:axId val="1836230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3711232"/>
        <c:crosses val="autoZero"/>
        <c:auto val="1"/>
        <c:lblOffset val="100"/>
        <c:baseTimeUnit val="years"/>
      </c:dateAx>
      <c:valAx>
        <c:axId val="1837112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36230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99.87</c:v>
                </c:pt>
                <c:pt idx="1">
                  <c:v>99.87</c:v>
                </c:pt>
                <c:pt idx="2">
                  <c:v>99.88</c:v>
                </c:pt>
                <c:pt idx="3">
                  <c:v>99.88</c:v>
                </c:pt>
                <c:pt idx="4">
                  <c:v>99.89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737344"/>
        <c:axId val="183747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98.56</c:v>
                </c:pt>
                <c:pt idx="1">
                  <c:v>98.64</c:v>
                </c:pt>
                <c:pt idx="2">
                  <c:v>98.71</c:v>
                </c:pt>
                <c:pt idx="3">
                  <c:v>98.76</c:v>
                </c:pt>
                <c:pt idx="4">
                  <c:v>98.86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737344"/>
        <c:axId val="183747712"/>
      </c:lineChart>
      <c:dateAx>
        <c:axId val="1837373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3747712"/>
        <c:crosses val="autoZero"/>
        <c:auto val="1"/>
        <c:lblOffset val="100"/>
        <c:baseTimeUnit val="years"/>
      </c:dateAx>
      <c:valAx>
        <c:axId val="183747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37373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【108.57】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【728.30】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【94.90】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【137.82】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【100.04】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【4.96】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="85" zoomScaleNormal="85" workbookViewId="0">
      <selection activeCell="BL66" sqref="BL66:BZ82"/>
    </sheetView>
  </sheetViews>
  <sheetFormatPr defaultColWidth="2.625" defaultRowHeight="13.5" x14ac:dyDescent="0.1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5" t="s">
        <v>0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</row>
    <row r="3" spans="1:78" ht="9.75" customHeight="1" x14ac:dyDescent="0.15">
      <c r="A3" s="2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</row>
    <row r="4" spans="1:78" ht="9.75" customHeight="1" x14ac:dyDescent="0.15">
      <c r="A4" s="2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</row>
    <row r="5" spans="1:78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 x14ac:dyDescent="0.15">
      <c r="A6" s="2"/>
      <c r="B6" s="76" t="str">
        <f>データ!H6</f>
        <v>兵庫県　神戸市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 x14ac:dyDescent="0.15">
      <c r="A7" s="2"/>
      <c r="B7" s="64" t="s">
        <v>1</v>
      </c>
      <c r="C7" s="64"/>
      <c r="D7" s="64"/>
      <c r="E7" s="64"/>
      <c r="F7" s="64"/>
      <c r="G7" s="64"/>
      <c r="H7" s="64"/>
      <c r="I7" s="64" t="s">
        <v>2</v>
      </c>
      <c r="J7" s="64"/>
      <c r="K7" s="64"/>
      <c r="L7" s="64"/>
      <c r="M7" s="64"/>
      <c r="N7" s="64"/>
      <c r="O7" s="64"/>
      <c r="P7" s="64" t="s">
        <v>3</v>
      </c>
      <c r="Q7" s="64"/>
      <c r="R7" s="64"/>
      <c r="S7" s="64"/>
      <c r="T7" s="64"/>
      <c r="U7" s="64"/>
      <c r="V7" s="64"/>
      <c r="W7" s="64" t="s">
        <v>4</v>
      </c>
      <c r="X7" s="64"/>
      <c r="Y7" s="64"/>
      <c r="Z7" s="64"/>
      <c r="AA7" s="64"/>
      <c r="AB7" s="64"/>
      <c r="AC7" s="64"/>
      <c r="AD7" s="64" t="s">
        <v>5</v>
      </c>
      <c r="AE7" s="64"/>
      <c r="AF7" s="64"/>
      <c r="AG7" s="64"/>
      <c r="AH7" s="64"/>
      <c r="AI7" s="64"/>
      <c r="AJ7" s="64"/>
      <c r="AK7" s="4"/>
      <c r="AL7" s="64" t="s">
        <v>6</v>
      </c>
      <c r="AM7" s="64"/>
      <c r="AN7" s="64"/>
      <c r="AO7" s="64"/>
      <c r="AP7" s="64"/>
      <c r="AQ7" s="64"/>
      <c r="AR7" s="64"/>
      <c r="AS7" s="64"/>
      <c r="AT7" s="64" t="s">
        <v>7</v>
      </c>
      <c r="AU7" s="64"/>
      <c r="AV7" s="64"/>
      <c r="AW7" s="64"/>
      <c r="AX7" s="64"/>
      <c r="AY7" s="64"/>
      <c r="AZ7" s="64"/>
      <c r="BA7" s="64"/>
      <c r="BB7" s="64" t="s">
        <v>8</v>
      </c>
      <c r="BC7" s="64"/>
      <c r="BD7" s="64"/>
      <c r="BE7" s="64"/>
      <c r="BF7" s="64"/>
      <c r="BG7" s="64"/>
      <c r="BH7" s="64"/>
      <c r="BI7" s="64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73" t="str">
        <f>データ!I6</f>
        <v>法適用</v>
      </c>
      <c r="C8" s="73"/>
      <c r="D8" s="73"/>
      <c r="E8" s="73"/>
      <c r="F8" s="73"/>
      <c r="G8" s="73"/>
      <c r="H8" s="73"/>
      <c r="I8" s="73" t="str">
        <f>データ!J6</f>
        <v>下水道事業</v>
      </c>
      <c r="J8" s="73"/>
      <c r="K8" s="73"/>
      <c r="L8" s="73"/>
      <c r="M8" s="73"/>
      <c r="N8" s="73"/>
      <c r="O8" s="73"/>
      <c r="P8" s="73" t="str">
        <f>データ!K6</f>
        <v>公共下水道</v>
      </c>
      <c r="Q8" s="73"/>
      <c r="R8" s="73"/>
      <c r="S8" s="73"/>
      <c r="T8" s="73"/>
      <c r="U8" s="73"/>
      <c r="V8" s="73"/>
      <c r="W8" s="73" t="str">
        <f>データ!L6</f>
        <v>政令市等</v>
      </c>
      <c r="X8" s="73"/>
      <c r="Y8" s="73"/>
      <c r="Z8" s="73"/>
      <c r="AA8" s="73"/>
      <c r="AB8" s="73"/>
      <c r="AC8" s="73"/>
      <c r="AD8" s="74" t="s">
        <v>120</v>
      </c>
      <c r="AE8" s="74"/>
      <c r="AF8" s="74"/>
      <c r="AG8" s="74"/>
      <c r="AH8" s="74"/>
      <c r="AI8" s="74"/>
      <c r="AJ8" s="74"/>
      <c r="AK8" s="4"/>
      <c r="AL8" s="68">
        <f>データ!S6</f>
        <v>1546255</v>
      </c>
      <c r="AM8" s="68"/>
      <c r="AN8" s="68"/>
      <c r="AO8" s="68"/>
      <c r="AP8" s="68"/>
      <c r="AQ8" s="68"/>
      <c r="AR8" s="68"/>
      <c r="AS8" s="68"/>
      <c r="AT8" s="67">
        <f>データ!T6</f>
        <v>557.02</v>
      </c>
      <c r="AU8" s="67"/>
      <c r="AV8" s="67"/>
      <c r="AW8" s="67"/>
      <c r="AX8" s="67"/>
      <c r="AY8" s="67"/>
      <c r="AZ8" s="67"/>
      <c r="BA8" s="67"/>
      <c r="BB8" s="67">
        <f>データ!U6</f>
        <v>2775.94</v>
      </c>
      <c r="BC8" s="67"/>
      <c r="BD8" s="67"/>
      <c r="BE8" s="67"/>
      <c r="BF8" s="67"/>
      <c r="BG8" s="67"/>
      <c r="BH8" s="67"/>
      <c r="BI8" s="67"/>
      <c r="BJ8" s="4"/>
      <c r="BK8" s="4"/>
      <c r="BL8" s="71" t="s">
        <v>10</v>
      </c>
      <c r="BM8" s="72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64" t="s">
        <v>12</v>
      </c>
      <c r="C9" s="64"/>
      <c r="D9" s="64"/>
      <c r="E9" s="64"/>
      <c r="F9" s="64"/>
      <c r="G9" s="64"/>
      <c r="H9" s="64"/>
      <c r="I9" s="64" t="s">
        <v>13</v>
      </c>
      <c r="J9" s="64"/>
      <c r="K9" s="64"/>
      <c r="L9" s="64"/>
      <c r="M9" s="64"/>
      <c r="N9" s="64"/>
      <c r="O9" s="64"/>
      <c r="P9" s="64" t="s">
        <v>14</v>
      </c>
      <c r="Q9" s="64"/>
      <c r="R9" s="64"/>
      <c r="S9" s="64"/>
      <c r="T9" s="64"/>
      <c r="U9" s="64"/>
      <c r="V9" s="64"/>
      <c r="W9" s="64" t="s">
        <v>15</v>
      </c>
      <c r="X9" s="64"/>
      <c r="Y9" s="64"/>
      <c r="Z9" s="64"/>
      <c r="AA9" s="64"/>
      <c r="AB9" s="64"/>
      <c r="AC9" s="64"/>
      <c r="AD9" s="64" t="s">
        <v>16</v>
      </c>
      <c r="AE9" s="64"/>
      <c r="AF9" s="64"/>
      <c r="AG9" s="64"/>
      <c r="AH9" s="64"/>
      <c r="AI9" s="64"/>
      <c r="AJ9" s="64"/>
      <c r="AK9" s="4"/>
      <c r="AL9" s="64" t="s">
        <v>17</v>
      </c>
      <c r="AM9" s="64"/>
      <c r="AN9" s="64"/>
      <c r="AO9" s="64"/>
      <c r="AP9" s="64"/>
      <c r="AQ9" s="64"/>
      <c r="AR9" s="64"/>
      <c r="AS9" s="64"/>
      <c r="AT9" s="64" t="s">
        <v>18</v>
      </c>
      <c r="AU9" s="64"/>
      <c r="AV9" s="64"/>
      <c r="AW9" s="64"/>
      <c r="AX9" s="64"/>
      <c r="AY9" s="64"/>
      <c r="AZ9" s="64"/>
      <c r="BA9" s="64"/>
      <c r="BB9" s="64" t="s">
        <v>19</v>
      </c>
      <c r="BC9" s="64"/>
      <c r="BD9" s="64"/>
      <c r="BE9" s="64"/>
      <c r="BF9" s="64"/>
      <c r="BG9" s="64"/>
      <c r="BH9" s="64"/>
      <c r="BI9" s="64"/>
      <c r="BJ9" s="4"/>
      <c r="BK9" s="4"/>
      <c r="BL9" s="65" t="s">
        <v>20</v>
      </c>
      <c r="BM9" s="66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67" t="str">
        <f>データ!N6</f>
        <v>-</v>
      </c>
      <c r="C10" s="67"/>
      <c r="D10" s="67"/>
      <c r="E10" s="67"/>
      <c r="F10" s="67"/>
      <c r="G10" s="67"/>
      <c r="H10" s="67"/>
      <c r="I10" s="67">
        <f>データ!O6</f>
        <v>77.03</v>
      </c>
      <c r="J10" s="67"/>
      <c r="K10" s="67"/>
      <c r="L10" s="67"/>
      <c r="M10" s="67"/>
      <c r="N10" s="67"/>
      <c r="O10" s="67"/>
      <c r="P10" s="67">
        <f>データ!P6</f>
        <v>97.71</v>
      </c>
      <c r="Q10" s="67"/>
      <c r="R10" s="67"/>
      <c r="S10" s="67"/>
      <c r="T10" s="67"/>
      <c r="U10" s="67"/>
      <c r="V10" s="67"/>
      <c r="W10" s="67">
        <f>データ!Q6</f>
        <v>95.03</v>
      </c>
      <c r="X10" s="67"/>
      <c r="Y10" s="67"/>
      <c r="Z10" s="67"/>
      <c r="AA10" s="67"/>
      <c r="AB10" s="67"/>
      <c r="AC10" s="67"/>
      <c r="AD10" s="68">
        <f>データ!R6</f>
        <v>1566</v>
      </c>
      <c r="AE10" s="68"/>
      <c r="AF10" s="68"/>
      <c r="AG10" s="68"/>
      <c r="AH10" s="68"/>
      <c r="AI10" s="68"/>
      <c r="AJ10" s="68"/>
      <c r="AK10" s="2"/>
      <c r="AL10" s="68">
        <f>データ!V6</f>
        <v>1505750</v>
      </c>
      <c r="AM10" s="68"/>
      <c r="AN10" s="68"/>
      <c r="AO10" s="68"/>
      <c r="AP10" s="68"/>
      <c r="AQ10" s="68"/>
      <c r="AR10" s="68"/>
      <c r="AS10" s="68"/>
      <c r="AT10" s="67">
        <f>データ!W6</f>
        <v>170.17</v>
      </c>
      <c r="AU10" s="67"/>
      <c r="AV10" s="67"/>
      <c r="AW10" s="67"/>
      <c r="AX10" s="67"/>
      <c r="AY10" s="67"/>
      <c r="AZ10" s="67"/>
      <c r="BA10" s="67"/>
      <c r="BB10" s="67">
        <f>データ!X6</f>
        <v>8848.5</v>
      </c>
      <c r="BC10" s="67"/>
      <c r="BD10" s="67"/>
      <c r="BE10" s="67"/>
      <c r="BF10" s="67"/>
      <c r="BG10" s="67"/>
      <c r="BH10" s="67"/>
      <c r="BI10" s="67"/>
      <c r="BJ10" s="2"/>
      <c r="BK10" s="2"/>
      <c r="BL10" s="69" t="s">
        <v>22</v>
      </c>
      <c r="BM10" s="70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24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 x14ac:dyDescent="0.15">
      <c r="A14" s="2"/>
      <c r="B14" s="61" t="s">
        <v>25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43" t="s">
        <v>26</v>
      </c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5"/>
    </row>
    <row r="15" spans="1:78" ht="13.5" customHeight="1" x14ac:dyDescent="0.15">
      <c r="A15" s="2"/>
      <c r="B15" s="56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8"/>
      <c r="BK15" s="2"/>
      <c r="BL15" s="46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8"/>
    </row>
    <row r="16" spans="1:78" ht="13.5" customHeight="1" x14ac:dyDescent="0.15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49" t="s">
        <v>121</v>
      </c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1"/>
    </row>
    <row r="17" spans="1:78" ht="13.5" customHeight="1" x14ac:dyDescent="0.15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49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1"/>
    </row>
    <row r="18" spans="1:78" ht="13.5" customHeight="1" x14ac:dyDescent="0.15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49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1"/>
    </row>
    <row r="19" spans="1:78" ht="13.5" customHeight="1" x14ac:dyDescent="0.15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49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1"/>
    </row>
    <row r="20" spans="1:78" ht="13.5" customHeight="1" x14ac:dyDescent="0.15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49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1"/>
    </row>
    <row r="21" spans="1:78" ht="13.5" customHeight="1" x14ac:dyDescent="0.15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49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1"/>
    </row>
    <row r="22" spans="1:78" ht="13.5" customHeight="1" x14ac:dyDescent="0.15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49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1"/>
    </row>
    <row r="23" spans="1:78" ht="13.5" customHeight="1" x14ac:dyDescent="0.15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49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1"/>
    </row>
    <row r="24" spans="1:78" ht="13.5" customHeight="1" x14ac:dyDescent="0.15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49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1"/>
    </row>
    <row r="25" spans="1:78" ht="13.5" customHeight="1" x14ac:dyDescent="0.15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49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1"/>
    </row>
    <row r="26" spans="1:78" ht="13.5" customHeight="1" x14ac:dyDescent="0.15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49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1"/>
    </row>
    <row r="27" spans="1:78" ht="13.5" customHeight="1" x14ac:dyDescent="0.15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49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1"/>
    </row>
    <row r="28" spans="1:78" ht="13.5" customHeight="1" x14ac:dyDescent="0.15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49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1"/>
    </row>
    <row r="29" spans="1:78" ht="13.5" customHeight="1" x14ac:dyDescent="0.15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49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1"/>
    </row>
    <row r="30" spans="1:78" ht="13.5" customHeight="1" x14ac:dyDescent="0.15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49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1"/>
    </row>
    <row r="31" spans="1:78" ht="13.5" customHeight="1" x14ac:dyDescent="0.15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49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1"/>
    </row>
    <row r="32" spans="1:78" ht="13.5" customHeight="1" x14ac:dyDescent="0.15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49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1"/>
    </row>
    <row r="33" spans="1:78" ht="13.5" customHeight="1" x14ac:dyDescent="0.15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49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1"/>
    </row>
    <row r="34" spans="1:78" ht="13.5" customHeight="1" x14ac:dyDescent="0.15">
      <c r="A34" s="2"/>
      <c r="B34" s="17"/>
      <c r="C34" s="55" t="s">
        <v>27</v>
      </c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20"/>
      <c r="R34" s="55" t="s">
        <v>28</v>
      </c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20"/>
      <c r="AG34" s="55" t="s">
        <v>29</v>
      </c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20"/>
      <c r="AV34" s="55" t="s">
        <v>30</v>
      </c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19"/>
      <c r="BK34" s="2"/>
      <c r="BL34" s="49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1"/>
    </row>
    <row r="35" spans="1:78" ht="13.5" customHeight="1" x14ac:dyDescent="0.15">
      <c r="A35" s="2"/>
      <c r="B35" s="17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20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20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20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19"/>
      <c r="BK35" s="2"/>
      <c r="BL35" s="49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1"/>
    </row>
    <row r="36" spans="1:78" ht="13.5" customHeight="1" x14ac:dyDescent="0.15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49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1"/>
    </row>
    <row r="37" spans="1:78" ht="13.5" customHeight="1" x14ac:dyDescent="0.15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49"/>
      <c r="BM37" s="50"/>
      <c r="BN37" s="50"/>
      <c r="BO37" s="50"/>
      <c r="BP37" s="50"/>
      <c r="BQ37" s="50"/>
      <c r="BR37" s="50"/>
      <c r="BS37" s="50"/>
      <c r="BT37" s="50"/>
      <c r="BU37" s="50"/>
      <c r="BV37" s="50"/>
      <c r="BW37" s="50"/>
      <c r="BX37" s="50"/>
      <c r="BY37" s="50"/>
      <c r="BZ37" s="51"/>
    </row>
    <row r="38" spans="1:78" ht="13.5" customHeight="1" x14ac:dyDescent="0.15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49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1"/>
    </row>
    <row r="39" spans="1:78" ht="13.5" customHeight="1" x14ac:dyDescent="0.15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49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1"/>
    </row>
    <row r="40" spans="1:78" ht="13.5" customHeight="1" x14ac:dyDescent="0.15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49"/>
      <c r="BM40" s="50"/>
      <c r="BN40" s="50"/>
      <c r="BO40" s="50"/>
      <c r="BP40" s="50"/>
      <c r="BQ40" s="50"/>
      <c r="BR40" s="50"/>
      <c r="BS40" s="50"/>
      <c r="BT40" s="50"/>
      <c r="BU40" s="50"/>
      <c r="BV40" s="50"/>
      <c r="BW40" s="50"/>
      <c r="BX40" s="50"/>
      <c r="BY40" s="50"/>
      <c r="BZ40" s="51"/>
    </row>
    <row r="41" spans="1:78" ht="13.5" customHeight="1" x14ac:dyDescent="0.15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49"/>
      <c r="BM41" s="50"/>
      <c r="BN41" s="50"/>
      <c r="BO41" s="50"/>
      <c r="BP41" s="50"/>
      <c r="BQ41" s="50"/>
      <c r="BR41" s="50"/>
      <c r="BS41" s="50"/>
      <c r="BT41" s="50"/>
      <c r="BU41" s="50"/>
      <c r="BV41" s="50"/>
      <c r="BW41" s="50"/>
      <c r="BX41" s="50"/>
      <c r="BY41" s="50"/>
      <c r="BZ41" s="51"/>
    </row>
    <row r="42" spans="1:78" ht="13.5" customHeight="1" x14ac:dyDescent="0.15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49"/>
      <c r="BM42" s="50"/>
      <c r="BN42" s="50"/>
      <c r="BO42" s="50"/>
      <c r="BP42" s="50"/>
      <c r="BQ42" s="50"/>
      <c r="BR42" s="50"/>
      <c r="BS42" s="50"/>
      <c r="BT42" s="50"/>
      <c r="BU42" s="50"/>
      <c r="BV42" s="50"/>
      <c r="BW42" s="50"/>
      <c r="BX42" s="50"/>
      <c r="BY42" s="50"/>
      <c r="BZ42" s="51"/>
    </row>
    <row r="43" spans="1:78" ht="13.5" customHeight="1" x14ac:dyDescent="0.15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49"/>
      <c r="BM43" s="50"/>
      <c r="BN43" s="50"/>
      <c r="BO43" s="50"/>
      <c r="BP43" s="50"/>
      <c r="BQ43" s="50"/>
      <c r="BR43" s="50"/>
      <c r="BS43" s="50"/>
      <c r="BT43" s="50"/>
      <c r="BU43" s="50"/>
      <c r="BV43" s="50"/>
      <c r="BW43" s="50"/>
      <c r="BX43" s="50"/>
      <c r="BY43" s="50"/>
      <c r="BZ43" s="51"/>
    </row>
    <row r="44" spans="1:78" ht="13.5" customHeight="1" x14ac:dyDescent="0.15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52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4"/>
    </row>
    <row r="45" spans="1:78" ht="13.5" customHeight="1" x14ac:dyDescent="0.15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43" t="s">
        <v>31</v>
      </c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5"/>
    </row>
    <row r="46" spans="1:78" ht="13.5" customHeight="1" x14ac:dyDescent="0.15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46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47"/>
      <c r="BZ46" s="48"/>
    </row>
    <row r="47" spans="1:78" ht="13.5" customHeight="1" x14ac:dyDescent="0.15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49" t="s">
        <v>119</v>
      </c>
      <c r="BM47" s="50"/>
      <c r="BN47" s="50"/>
      <c r="BO47" s="50"/>
      <c r="BP47" s="50"/>
      <c r="BQ47" s="50"/>
      <c r="BR47" s="50"/>
      <c r="BS47" s="50"/>
      <c r="BT47" s="50"/>
      <c r="BU47" s="50"/>
      <c r="BV47" s="50"/>
      <c r="BW47" s="50"/>
      <c r="BX47" s="50"/>
      <c r="BY47" s="50"/>
      <c r="BZ47" s="51"/>
    </row>
    <row r="48" spans="1:78" ht="13.5" customHeight="1" x14ac:dyDescent="0.15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49"/>
      <c r="BM48" s="50"/>
      <c r="BN48" s="50"/>
      <c r="BO48" s="50"/>
      <c r="BP48" s="50"/>
      <c r="BQ48" s="50"/>
      <c r="BR48" s="50"/>
      <c r="BS48" s="50"/>
      <c r="BT48" s="50"/>
      <c r="BU48" s="50"/>
      <c r="BV48" s="50"/>
      <c r="BW48" s="50"/>
      <c r="BX48" s="50"/>
      <c r="BY48" s="50"/>
      <c r="BZ48" s="51"/>
    </row>
    <row r="49" spans="1:78" ht="13.5" customHeight="1" x14ac:dyDescent="0.15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49"/>
      <c r="BM49" s="50"/>
      <c r="BN49" s="50"/>
      <c r="BO49" s="50"/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1"/>
    </row>
    <row r="50" spans="1:78" ht="13.5" customHeight="1" x14ac:dyDescent="0.15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49"/>
      <c r="BM50" s="50"/>
      <c r="BN50" s="50"/>
      <c r="BO50" s="50"/>
      <c r="BP50" s="50"/>
      <c r="BQ50" s="50"/>
      <c r="BR50" s="50"/>
      <c r="BS50" s="50"/>
      <c r="BT50" s="50"/>
      <c r="BU50" s="50"/>
      <c r="BV50" s="50"/>
      <c r="BW50" s="50"/>
      <c r="BX50" s="50"/>
      <c r="BY50" s="50"/>
      <c r="BZ50" s="51"/>
    </row>
    <row r="51" spans="1:78" ht="13.5" customHeight="1" x14ac:dyDescent="0.15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49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BW51" s="50"/>
      <c r="BX51" s="50"/>
      <c r="BY51" s="50"/>
      <c r="BZ51" s="51"/>
    </row>
    <row r="52" spans="1:78" ht="13.5" customHeight="1" x14ac:dyDescent="0.15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49"/>
      <c r="BM52" s="50"/>
      <c r="BN52" s="50"/>
      <c r="BO52" s="50"/>
      <c r="BP52" s="50"/>
      <c r="BQ52" s="50"/>
      <c r="BR52" s="50"/>
      <c r="BS52" s="50"/>
      <c r="BT52" s="50"/>
      <c r="BU52" s="50"/>
      <c r="BV52" s="50"/>
      <c r="BW52" s="50"/>
      <c r="BX52" s="50"/>
      <c r="BY52" s="50"/>
      <c r="BZ52" s="51"/>
    </row>
    <row r="53" spans="1:78" ht="13.5" customHeight="1" x14ac:dyDescent="0.15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49"/>
      <c r="BM53" s="50"/>
      <c r="BN53" s="50"/>
      <c r="BO53" s="50"/>
      <c r="BP53" s="50"/>
      <c r="BQ53" s="50"/>
      <c r="BR53" s="50"/>
      <c r="BS53" s="50"/>
      <c r="BT53" s="50"/>
      <c r="BU53" s="50"/>
      <c r="BV53" s="50"/>
      <c r="BW53" s="50"/>
      <c r="BX53" s="50"/>
      <c r="BY53" s="50"/>
      <c r="BZ53" s="51"/>
    </row>
    <row r="54" spans="1:78" ht="13.5" customHeight="1" x14ac:dyDescent="0.15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49"/>
      <c r="BM54" s="50"/>
      <c r="BN54" s="50"/>
      <c r="BO54" s="50"/>
      <c r="BP54" s="50"/>
      <c r="BQ54" s="50"/>
      <c r="BR54" s="50"/>
      <c r="BS54" s="50"/>
      <c r="BT54" s="50"/>
      <c r="BU54" s="50"/>
      <c r="BV54" s="50"/>
      <c r="BW54" s="50"/>
      <c r="BX54" s="50"/>
      <c r="BY54" s="50"/>
      <c r="BZ54" s="51"/>
    </row>
    <row r="55" spans="1:78" ht="13.5" customHeight="1" x14ac:dyDescent="0.15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49"/>
      <c r="BM55" s="50"/>
      <c r="BN55" s="50"/>
      <c r="BO55" s="50"/>
      <c r="BP55" s="50"/>
      <c r="BQ55" s="50"/>
      <c r="BR55" s="50"/>
      <c r="BS55" s="50"/>
      <c r="BT55" s="50"/>
      <c r="BU55" s="50"/>
      <c r="BV55" s="50"/>
      <c r="BW55" s="50"/>
      <c r="BX55" s="50"/>
      <c r="BY55" s="50"/>
      <c r="BZ55" s="51"/>
    </row>
    <row r="56" spans="1:78" ht="13.5" customHeight="1" x14ac:dyDescent="0.15">
      <c r="A56" s="2"/>
      <c r="B56" s="17"/>
      <c r="C56" s="55" t="s">
        <v>32</v>
      </c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20"/>
      <c r="R56" s="55" t="s">
        <v>33</v>
      </c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20"/>
      <c r="AG56" s="55" t="s">
        <v>34</v>
      </c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20"/>
      <c r="AV56" s="55" t="s">
        <v>35</v>
      </c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19"/>
      <c r="BK56" s="2"/>
      <c r="BL56" s="49"/>
      <c r="BM56" s="50"/>
      <c r="BN56" s="50"/>
      <c r="BO56" s="50"/>
      <c r="BP56" s="50"/>
      <c r="BQ56" s="50"/>
      <c r="BR56" s="50"/>
      <c r="BS56" s="50"/>
      <c r="BT56" s="50"/>
      <c r="BU56" s="50"/>
      <c r="BV56" s="50"/>
      <c r="BW56" s="50"/>
      <c r="BX56" s="50"/>
      <c r="BY56" s="50"/>
      <c r="BZ56" s="51"/>
    </row>
    <row r="57" spans="1:78" ht="13.5" customHeight="1" x14ac:dyDescent="0.15">
      <c r="A57" s="2"/>
      <c r="B57" s="17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20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20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20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5"/>
      <c r="BG57" s="55"/>
      <c r="BH57" s="55"/>
      <c r="BI57" s="55"/>
      <c r="BJ57" s="19"/>
      <c r="BK57" s="2"/>
      <c r="BL57" s="49"/>
      <c r="BM57" s="50"/>
      <c r="BN57" s="50"/>
      <c r="BO57" s="50"/>
      <c r="BP57" s="50"/>
      <c r="BQ57" s="50"/>
      <c r="BR57" s="50"/>
      <c r="BS57" s="50"/>
      <c r="BT57" s="50"/>
      <c r="BU57" s="50"/>
      <c r="BV57" s="50"/>
      <c r="BW57" s="50"/>
      <c r="BX57" s="50"/>
      <c r="BY57" s="50"/>
      <c r="BZ57" s="51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49"/>
      <c r="BM58" s="50"/>
      <c r="BN58" s="50"/>
      <c r="BO58" s="50"/>
      <c r="BP58" s="50"/>
      <c r="BQ58" s="50"/>
      <c r="BR58" s="50"/>
      <c r="BS58" s="50"/>
      <c r="BT58" s="50"/>
      <c r="BU58" s="50"/>
      <c r="BV58" s="50"/>
      <c r="BW58" s="50"/>
      <c r="BX58" s="50"/>
      <c r="BY58" s="50"/>
      <c r="BZ58" s="51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9"/>
      <c r="BM59" s="50"/>
      <c r="BN59" s="50"/>
      <c r="BO59" s="50"/>
      <c r="BP59" s="50"/>
      <c r="BQ59" s="50"/>
      <c r="BR59" s="50"/>
      <c r="BS59" s="50"/>
      <c r="BT59" s="50"/>
      <c r="BU59" s="50"/>
      <c r="BV59" s="50"/>
      <c r="BW59" s="50"/>
      <c r="BX59" s="50"/>
      <c r="BY59" s="50"/>
      <c r="BZ59" s="51"/>
    </row>
    <row r="60" spans="1:78" ht="13.5" customHeight="1" x14ac:dyDescent="0.15">
      <c r="A60" s="2"/>
      <c r="B60" s="56" t="s">
        <v>36</v>
      </c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8"/>
      <c r="BK60" s="2"/>
      <c r="BL60" s="49"/>
      <c r="BM60" s="50"/>
      <c r="BN60" s="50"/>
      <c r="BO60" s="50"/>
      <c r="BP60" s="50"/>
      <c r="BQ60" s="50"/>
      <c r="BR60" s="50"/>
      <c r="BS60" s="50"/>
      <c r="BT60" s="50"/>
      <c r="BU60" s="50"/>
      <c r="BV60" s="50"/>
      <c r="BW60" s="50"/>
      <c r="BX60" s="50"/>
      <c r="BY60" s="50"/>
      <c r="BZ60" s="51"/>
    </row>
    <row r="61" spans="1:78" ht="13.5" customHeight="1" x14ac:dyDescent="0.15">
      <c r="A61" s="2"/>
      <c r="B61" s="56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8"/>
      <c r="BK61" s="2"/>
      <c r="BL61" s="49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0"/>
      <c r="BZ61" s="51"/>
    </row>
    <row r="62" spans="1:78" ht="13.5" customHeight="1" x14ac:dyDescent="0.15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49"/>
      <c r="BM62" s="50"/>
      <c r="BN62" s="50"/>
      <c r="BO62" s="50"/>
      <c r="BP62" s="50"/>
      <c r="BQ62" s="50"/>
      <c r="BR62" s="50"/>
      <c r="BS62" s="50"/>
      <c r="BT62" s="50"/>
      <c r="BU62" s="50"/>
      <c r="BV62" s="50"/>
      <c r="BW62" s="50"/>
      <c r="BX62" s="50"/>
      <c r="BY62" s="50"/>
      <c r="BZ62" s="51"/>
    </row>
    <row r="63" spans="1:78" ht="13.5" customHeight="1" x14ac:dyDescent="0.15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52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3"/>
      <c r="BX63" s="53"/>
      <c r="BY63" s="53"/>
      <c r="BZ63" s="54"/>
    </row>
    <row r="64" spans="1:78" ht="13.5" customHeight="1" x14ac:dyDescent="0.15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43" t="s">
        <v>37</v>
      </c>
      <c r="BM64" s="44"/>
      <c r="BN64" s="44"/>
      <c r="BO64" s="44"/>
      <c r="BP64" s="44"/>
      <c r="BQ64" s="44"/>
      <c r="BR64" s="44"/>
      <c r="BS64" s="44"/>
      <c r="BT64" s="44"/>
      <c r="BU64" s="44"/>
      <c r="BV64" s="44"/>
      <c r="BW64" s="44"/>
      <c r="BX64" s="44"/>
      <c r="BY64" s="44"/>
      <c r="BZ64" s="45"/>
    </row>
    <row r="65" spans="1:78" ht="13.5" customHeight="1" x14ac:dyDescent="0.15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46"/>
      <c r="BM65" s="47"/>
      <c r="BN65" s="47"/>
      <c r="BO65" s="47"/>
      <c r="BP65" s="47"/>
      <c r="BQ65" s="47"/>
      <c r="BR65" s="47"/>
      <c r="BS65" s="47"/>
      <c r="BT65" s="47"/>
      <c r="BU65" s="47"/>
      <c r="BV65" s="47"/>
      <c r="BW65" s="47"/>
      <c r="BX65" s="47"/>
      <c r="BY65" s="47"/>
      <c r="BZ65" s="48"/>
    </row>
    <row r="66" spans="1:78" ht="13.5" customHeight="1" x14ac:dyDescent="0.15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49" t="s">
        <v>122</v>
      </c>
      <c r="BM66" s="50"/>
      <c r="BN66" s="50"/>
      <c r="BO66" s="50"/>
      <c r="BP66" s="50"/>
      <c r="BQ66" s="50"/>
      <c r="BR66" s="50"/>
      <c r="BS66" s="50"/>
      <c r="BT66" s="50"/>
      <c r="BU66" s="50"/>
      <c r="BV66" s="50"/>
      <c r="BW66" s="50"/>
      <c r="BX66" s="50"/>
      <c r="BY66" s="50"/>
      <c r="BZ66" s="51"/>
    </row>
    <row r="67" spans="1:78" ht="13.5" customHeight="1" x14ac:dyDescent="0.15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49"/>
      <c r="BM67" s="50"/>
      <c r="BN67" s="50"/>
      <c r="BO67" s="50"/>
      <c r="BP67" s="50"/>
      <c r="BQ67" s="50"/>
      <c r="BR67" s="50"/>
      <c r="BS67" s="50"/>
      <c r="BT67" s="50"/>
      <c r="BU67" s="50"/>
      <c r="BV67" s="50"/>
      <c r="BW67" s="50"/>
      <c r="BX67" s="50"/>
      <c r="BY67" s="50"/>
      <c r="BZ67" s="51"/>
    </row>
    <row r="68" spans="1:78" ht="13.5" customHeight="1" x14ac:dyDescent="0.15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49"/>
      <c r="BM68" s="50"/>
      <c r="BN68" s="50"/>
      <c r="BO68" s="50"/>
      <c r="BP68" s="50"/>
      <c r="BQ68" s="50"/>
      <c r="BR68" s="50"/>
      <c r="BS68" s="50"/>
      <c r="BT68" s="50"/>
      <c r="BU68" s="50"/>
      <c r="BV68" s="50"/>
      <c r="BW68" s="50"/>
      <c r="BX68" s="50"/>
      <c r="BY68" s="50"/>
      <c r="BZ68" s="51"/>
    </row>
    <row r="69" spans="1:78" ht="13.5" customHeight="1" x14ac:dyDescent="0.15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49"/>
      <c r="BM69" s="50"/>
      <c r="BN69" s="50"/>
      <c r="BO69" s="50"/>
      <c r="BP69" s="50"/>
      <c r="BQ69" s="50"/>
      <c r="BR69" s="50"/>
      <c r="BS69" s="50"/>
      <c r="BT69" s="50"/>
      <c r="BU69" s="50"/>
      <c r="BV69" s="50"/>
      <c r="BW69" s="50"/>
      <c r="BX69" s="50"/>
      <c r="BY69" s="50"/>
      <c r="BZ69" s="51"/>
    </row>
    <row r="70" spans="1:78" ht="13.5" customHeight="1" x14ac:dyDescent="0.15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49"/>
      <c r="BM70" s="50"/>
      <c r="BN70" s="50"/>
      <c r="BO70" s="50"/>
      <c r="BP70" s="50"/>
      <c r="BQ70" s="50"/>
      <c r="BR70" s="50"/>
      <c r="BS70" s="50"/>
      <c r="BT70" s="50"/>
      <c r="BU70" s="50"/>
      <c r="BV70" s="50"/>
      <c r="BW70" s="50"/>
      <c r="BX70" s="50"/>
      <c r="BY70" s="50"/>
      <c r="BZ70" s="51"/>
    </row>
    <row r="71" spans="1:78" ht="13.5" customHeight="1" x14ac:dyDescent="0.15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49"/>
      <c r="BM71" s="50"/>
      <c r="BN71" s="50"/>
      <c r="BO71" s="50"/>
      <c r="BP71" s="50"/>
      <c r="BQ71" s="50"/>
      <c r="BR71" s="50"/>
      <c r="BS71" s="50"/>
      <c r="BT71" s="50"/>
      <c r="BU71" s="50"/>
      <c r="BV71" s="50"/>
      <c r="BW71" s="50"/>
      <c r="BX71" s="50"/>
      <c r="BY71" s="50"/>
      <c r="BZ71" s="51"/>
    </row>
    <row r="72" spans="1:78" ht="13.5" customHeight="1" x14ac:dyDescent="0.15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49"/>
      <c r="BM72" s="50"/>
      <c r="BN72" s="50"/>
      <c r="BO72" s="50"/>
      <c r="BP72" s="50"/>
      <c r="BQ72" s="50"/>
      <c r="BR72" s="50"/>
      <c r="BS72" s="50"/>
      <c r="BT72" s="50"/>
      <c r="BU72" s="50"/>
      <c r="BV72" s="50"/>
      <c r="BW72" s="50"/>
      <c r="BX72" s="50"/>
      <c r="BY72" s="50"/>
      <c r="BZ72" s="51"/>
    </row>
    <row r="73" spans="1:78" ht="13.5" customHeight="1" x14ac:dyDescent="0.15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49"/>
      <c r="BM73" s="50"/>
      <c r="BN73" s="50"/>
      <c r="BO73" s="50"/>
      <c r="BP73" s="50"/>
      <c r="BQ73" s="50"/>
      <c r="BR73" s="50"/>
      <c r="BS73" s="50"/>
      <c r="BT73" s="50"/>
      <c r="BU73" s="50"/>
      <c r="BV73" s="50"/>
      <c r="BW73" s="50"/>
      <c r="BX73" s="50"/>
      <c r="BY73" s="50"/>
      <c r="BZ73" s="51"/>
    </row>
    <row r="74" spans="1:78" ht="13.5" customHeight="1" x14ac:dyDescent="0.15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49"/>
      <c r="BM74" s="50"/>
      <c r="BN74" s="50"/>
      <c r="BO74" s="50"/>
      <c r="BP74" s="50"/>
      <c r="BQ74" s="50"/>
      <c r="BR74" s="50"/>
      <c r="BS74" s="50"/>
      <c r="BT74" s="50"/>
      <c r="BU74" s="50"/>
      <c r="BV74" s="50"/>
      <c r="BW74" s="50"/>
      <c r="BX74" s="50"/>
      <c r="BY74" s="50"/>
      <c r="BZ74" s="51"/>
    </row>
    <row r="75" spans="1:78" ht="13.5" customHeight="1" x14ac:dyDescent="0.15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49"/>
      <c r="BM75" s="50"/>
      <c r="BN75" s="50"/>
      <c r="BO75" s="50"/>
      <c r="BP75" s="50"/>
      <c r="BQ75" s="50"/>
      <c r="BR75" s="50"/>
      <c r="BS75" s="50"/>
      <c r="BT75" s="50"/>
      <c r="BU75" s="50"/>
      <c r="BV75" s="50"/>
      <c r="BW75" s="50"/>
      <c r="BX75" s="50"/>
      <c r="BY75" s="50"/>
      <c r="BZ75" s="51"/>
    </row>
    <row r="76" spans="1:78" ht="13.5" customHeight="1" x14ac:dyDescent="0.15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49"/>
      <c r="BM76" s="50"/>
      <c r="BN76" s="50"/>
      <c r="BO76" s="50"/>
      <c r="BP76" s="50"/>
      <c r="BQ76" s="50"/>
      <c r="BR76" s="50"/>
      <c r="BS76" s="50"/>
      <c r="BT76" s="50"/>
      <c r="BU76" s="50"/>
      <c r="BV76" s="50"/>
      <c r="BW76" s="50"/>
      <c r="BX76" s="50"/>
      <c r="BY76" s="50"/>
      <c r="BZ76" s="51"/>
    </row>
    <row r="77" spans="1:78" ht="13.5" customHeight="1" x14ac:dyDescent="0.15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49"/>
      <c r="BM77" s="50"/>
      <c r="BN77" s="50"/>
      <c r="BO77" s="50"/>
      <c r="BP77" s="50"/>
      <c r="BQ77" s="50"/>
      <c r="BR77" s="50"/>
      <c r="BS77" s="50"/>
      <c r="BT77" s="50"/>
      <c r="BU77" s="50"/>
      <c r="BV77" s="50"/>
      <c r="BW77" s="50"/>
      <c r="BX77" s="50"/>
      <c r="BY77" s="50"/>
      <c r="BZ77" s="51"/>
    </row>
    <row r="78" spans="1:78" ht="13.5" customHeight="1" x14ac:dyDescent="0.15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49"/>
      <c r="BM78" s="50"/>
      <c r="BN78" s="50"/>
      <c r="BO78" s="50"/>
      <c r="BP78" s="50"/>
      <c r="BQ78" s="50"/>
      <c r="BR78" s="50"/>
      <c r="BS78" s="50"/>
      <c r="BT78" s="50"/>
      <c r="BU78" s="50"/>
      <c r="BV78" s="50"/>
      <c r="BW78" s="50"/>
      <c r="BX78" s="50"/>
      <c r="BY78" s="50"/>
      <c r="BZ78" s="51"/>
    </row>
    <row r="79" spans="1:78" ht="13.5" customHeight="1" x14ac:dyDescent="0.15">
      <c r="A79" s="2"/>
      <c r="B79" s="17"/>
      <c r="C79" s="55" t="s">
        <v>38</v>
      </c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20"/>
      <c r="V79" s="20"/>
      <c r="W79" s="55" t="s">
        <v>39</v>
      </c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20"/>
      <c r="AP79" s="20"/>
      <c r="AQ79" s="55" t="s">
        <v>40</v>
      </c>
      <c r="AR79" s="55"/>
      <c r="AS79" s="55"/>
      <c r="AT79" s="55"/>
      <c r="AU79" s="55"/>
      <c r="AV79" s="55"/>
      <c r="AW79" s="55"/>
      <c r="AX79" s="55"/>
      <c r="AY79" s="55"/>
      <c r="AZ79" s="55"/>
      <c r="BA79" s="55"/>
      <c r="BB79" s="55"/>
      <c r="BC79" s="55"/>
      <c r="BD79" s="55"/>
      <c r="BE79" s="55"/>
      <c r="BF79" s="55"/>
      <c r="BG79" s="55"/>
      <c r="BH79" s="55"/>
      <c r="BI79" s="18"/>
      <c r="BJ79" s="19"/>
      <c r="BK79" s="2"/>
      <c r="BL79" s="49"/>
      <c r="BM79" s="50"/>
      <c r="BN79" s="50"/>
      <c r="BO79" s="50"/>
      <c r="BP79" s="50"/>
      <c r="BQ79" s="50"/>
      <c r="BR79" s="50"/>
      <c r="BS79" s="50"/>
      <c r="BT79" s="50"/>
      <c r="BU79" s="50"/>
      <c r="BV79" s="50"/>
      <c r="BW79" s="50"/>
      <c r="BX79" s="50"/>
      <c r="BY79" s="50"/>
      <c r="BZ79" s="51"/>
    </row>
    <row r="80" spans="1:78" ht="13.5" customHeight="1" x14ac:dyDescent="0.15">
      <c r="A80" s="2"/>
      <c r="B80" s="17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20"/>
      <c r="V80" s="20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20"/>
      <c r="AP80" s="20"/>
      <c r="AQ80" s="55"/>
      <c r="AR80" s="55"/>
      <c r="AS80" s="55"/>
      <c r="AT80" s="55"/>
      <c r="AU80" s="55"/>
      <c r="AV80" s="55"/>
      <c r="AW80" s="55"/>
      <c r="AX80" s="55"/>
      <c r="AY80" s="55"/>
      <c r="AZ80" s="55"/>
      <c r="BA80" s="55"/>
      <c r="BB80" s="55"/>
      <c r="BC80" s="55"/>
      <c r="BD80" s="55"/>
      <c r="BE80" s="55"/>
      <c r="BF80" s="55"/>
      <c r="BG80" s="55"/>
      <c r="BH80" s="55"/>
      <c r="BI80" s="18"/>
      <c r="BJ80" s="19"/>
      <c r="BK80" s="2"/>
      <c r="BL80" s="49"/>
      <c r="BM80" s="50"/>
      <c r="BN80" s="50"/>
      <c r="BO80" s="50"/>
      <c r="BP80" s="50"/>
      <c r="BQ80" s="50"/>
      <c r="BR80" s="50"/>
      <c r="BS80" s="50"/>
      <c r="BT80" s="50"/>
      <c r="BU80" s="50"/>
      <c r="BV80" s="50"/>
      <c r="BW80" s="50"/>
      <c r="BX80" s="50"/>
      <c r="BY80" s="50"/>
      <c r="BZ80" s="51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49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1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2"/>
      <c r="BM82" s="53"/>
      <c r="BN82" s="53"/>
      <c r="BO82" s="53"/>
      <c r="BP82" s="53"/>
      <c r="BQ82" s="53"/>
      <c r="BR82" s="53"/>
      <c r="BS82" s="53"/>
      <c r="BT82" s="53"/>
      <c r="BU82" s="53"/>
      <c r="BV82" s="53"/>
      <c r="BW82" s="53"/>
      <c r="BX82" s="53"/>
      <c r="BY82" s="53"/>
      <c r="BZ82" s="54"/>
    </row>
    <row r="83" spans="1:78" x14ac:dyDescent="0.15">
      <c r="C83" s="2" t="s">
        <v>41</v>
      </c>
    </row>
    <row r="84" spans="1:78" x14ac:dyDescent="0.15">
      <c r="C84" s="26" t="s">
        <v>42</v>
      </c>
    </row>
    <row r="85" spans="1:78" hidden="1" x14ac:dyDescent="0.15">
      <c r="B85" s="27" t="s">
        <v>43</v>
      </c>
      <c r="C85" s="27"/>
      <c r="D85" s="27"/>
      <c r="E85" s="27" t="s">
        <v>44</v>
      </c>
      <c r="F85" s="27" t="s">
        <v>45</v>
      </c>
      <c r="G85" s="27" t="s">
        <v>46</v>
      </c>
      <c r="H85" s="27" t="s">
        <v>47</v>
      </c>
      <c r="I85" s="27" t="s">
        <v>48</v>
      </c>
      <c r="J85" s="27" t="s">
        <v>49</v>
      </c>
      <c r="K85" s="27" t="s">
        <v>50</v>
      </c>
      <c r="L85" s="27" t="s">
        <v>51</v>
      </c>
      <c r="M85" s="27" t="s">
        <v>52</v>
      </c>
      <c r="N85" s="27" t="s">
        <v>53</v>
      </c>
      <c r="O85" s="27" t="s">
        <v>54</v>
      </c>
    </row>
    <row r="86" spans="1:78" hidden="1" x14ac:dyDescent="0.15">
      <c r="B86" s="27"/>
      <c r="C86" s="27"/>
      <c r="D86" s="27"/>
      <c r="E86" s="27" t="str">
        <f>データ!AI6</f>
        <v>【108.57】</v>
      </c>
      <c r="F86" s="27" t="str">
        <f>データ!AT6</f>
        <v>【4.38】</v>
      </c>
      <c r="G86" s="27" t="str">
        <f>データ!BE6</f>
        <v>【59.95】</v>
      </c>
      <c r="H86" s="27" t="str">
        <f>データ!BP6</f>
        <v>【728.30】</v>
      </c>
      <c r="I86" s="27" t="str">
        <f>データ!CA6</f>
        <v>【100.04】</v>
      </c>
      <c r="J86" s="27" t="str">
        <f>データ!CL6</f>
        <v>【137.82】</v>
      </c>
      <c r="K86" s="27" t="str">
        <f>データ!CW6</f>
        <v>【60.09】</v>
      </c>
      <c r="L86" s="27" t="str">
        <f>データ!DH6</f>
        <v>【94.90】</v>
      </c>
      <c r="M86" s="27" t="str">
        <f>データ!DS6</f>
        <v>【37.36】</v>
      </c>
      <c r="N86" s="27" t="str">
        <f>データ!ED6</f>
        <v>【4.96】</v>
      </c>
      <c r="O86" s="27" t="str">
        <f>データ!EO6</f>
        <v>【0.27】</v>
      </c>
    </row>
  </sheetData>
  <sheetProtection password="B319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0"/>
  <sheetViews>
    <sheetView showGridLines="0" topLeftCell="DX1" workbookViewId="0"/>
  </sheetViews>
  <sheetFormatPr defaultRowHeight="13.5" x14ac:dyDescent="0.15"/>
  <cols>
    <col min="1" max="1" width="9" style="3"/>
    <col min="2" max="144" width="11.875" style="3" customWidth="1"/>
    <col min="145" max="16384" width="9" style="3"/>
  </cols>
  <sheetData>
    <row r="1" spans="1:148" x14ac:dyDescent="0.15">
      <c r="A1" s="3" t="s">
        <v>55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>
        <v>1</v>
      </c>
      <c r="AI1" s="28"/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>
        <v>1</v>
      </c>
      <c r="AT1" s="28"/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>
        <v>1</v>
      </c>
      <c r="BE1" s="28"/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>
        <v>1</v>
      </c>
      <c r="BP1" s="28"/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>
        <v>1</v>
      </c>
      <c r="CA1" s="28"/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>
        <v>1</v>
      </c>
      <c r="CL1" s="28"/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>
        <v>1</v>
      </c>
      <c r="CW1" s="28"/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>
        <v>1</v>
      </c>
      <c r="DH1" s="28"/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>
        <v>1</v>
      </c>
      <c r="DS1" s="28"/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>
        <v>1</v>
      </c>
      <c r="ED1" s="28"/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>
        <v>1</v>
      </c>
      <c r="EO1" s="28"/>
    </row>
    <row r="2" spans="1:148" x14ac:dyDescent="0.15">
      <c r="A2" s="29" t="s">
        <v>56</v>
      </c>
      <c r="B2" s="29">
        <f>COLUMN()-1</f>
        <v>1</v>
      </c>
      <c r="C2" s="29">
        <f t="shared" ref="C2:BS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si="0"/>
        <v>70</v>
      </c>
      <c r="BT2" s="29">
        <f t="shared" ref="BT2:EE2" si="1">COLUMN()-1</f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si="1"/>
        <v>134</v>
      </c>
      <c r="EF2" s="29">
        <f t="shared" ref="EF2:EO2" si="2">COLUMN()-1</f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  <c r="EO2" s="29">
        <f t="shared" si="2"/>
        <v>144</v>
      </c>
    </row>
    <row r="3" spans="1:148" x14ac:dyDescent="0.15">
      <c r="A3" s="29" t="s">
        <v>57</v>
      </c>
      <c r="B3" s="30" t="s">
        <v>58</v>
      </c>
      <c r="C3" s="30" t="s">
        <v>59</v>
      </c>
      <c r="D3" s="30" t="s">
        <v>60</v>
      </c>
      <c r="E3" s="30" t="s">
        <v>61</v>
      </c>
      <c r="F3" s="30" t="s">
        <v>62</v>
      </c>
      <c r="G3" s="30" t="s">
        <v>63</v>
      </c>
      <c r="H3" s="78" t="s">
        <v>64</v>
      </c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80"/>
      <c r="Y3" s="84" t="s">
        <v>65</v>
      </c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 t="s">
        <v>66</v>
      </c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</row>
    <row r="4" spans="1:148" x14ac:dyDescent="0.15">
      <c r="A4" s="29" t="s">
        <v>67</v>
      </c>
      <c r="B4" s="31"/>
      <c r="C4" s="31"/>
      <c r="D4" s="31"/>
      <c r="E4" s="31"/>
      <c r="F4" s="31"/>
      <c r="G4" s="31"/>
      <c r="H4" s="81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3"/>
      <c r="Y4" s="77" t="s">
        <v>68</v>
      </c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 t="s">
        <v>69</v>
      </c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 t="s">
        <v>70</v>
      </c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 t="s">
        <v>71</v>
      </c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 t="s">
        <v>72</v>
      </c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 t="s">
        <v>73</v>
      </c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 t="s">
        <v>74</v>
      </c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 t="s">
        <v>75</v>
      </c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 t="s">
        <v>76</v>
      </c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 t="s">
        <v>77</v>
      </c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 t="s">
        <v>78</v>
      </c>
      <c r="EF4" s="77"/>
      <c r="EG4" s="77"/>
      <c r="EH4" s="77"/>
      <c r="EI4" s="77"/>
      <c r="EJ4" s="77"/>
      <c r="EK4" s="77"/>
      <c r="EL4" s="77"/>
      <c r="EM4" s="77"/>
      <c r="EN4" s="77"/>
      <c r="EO4" s="77"/>
    </row>
    <row r="5" spans="1:148" x14ac:dyDescent="0.15">
      <c r="A5" s="29" t="s">
        <v>79</v>
      </c>
      <c r="B5" s="32"/>
      <c r="C5" s="32"/>
      <c r="D5" s="32"/>
      <c r="E5" s="32"/>
      <c r="F5" s="32"/>
      <c r="G5" s="32"/>
      <c r="H5" s="33" t="s">
        <v>80</v>
      </c>
      <c r="I5" s="33" t="s">
        <v>81</v>
      </c>
      <c r="J5" s="33" t="s">
        <v>82</v>
      </c>
      <c r="K5" s="33" t="s">
        <v>83</v>
      </c>
      <c r="L5" s="33" t="s">
        <v>84</v>
      </c>
      <c r="M5" s="33" t="s">
        <v>5</v>
      </c>
      <c r="N5" s="33" t="s">
        <v>85</v>
      </c>
      <c r="O5" s="33" t="s">
        <v>86</v>
      </c>
      <c r="P5" s="33" t="s">
        <v>87</v>
      </c>
      <c r="Q5" s="33" t="s">
        <v>88</v>
      </c>
      <c r="R5" s="33" t="s">
        <v>89</v>
      </c>
      <c r="S5" s="33" t="s">
        <v>90</v>
      </c>
      <c r="T5" s="33" t="s">
        <v>91</v>
      </c>
      <c r="U5" s="33" t="s">
        <v>92</v>
      </c>
      <c r="V5" s="33" t="s">
        <v>93</v>
      </c>
      <c r="W5" s="33" t="s">
        <v>94</v>
      </c>
      <c r="X5" s="33" t="s">
        <v>95</v>
      </c>
      <c r="Y5" s="33" t="s">
        <v>96</v>
      </c>
      <c r="Z5" s="33" t="s">
        <v>97</v>
      </c>
      <c r="AA5" s="33" t="s">
        <v>98</v>
      </c>
      <c r="AB5" s="33" t="s">
        <v>99</v>
      </c>
      <c r="AC5" s="33" t="s">
        <v>100</v>
      </c>
      <c r="AD5" s="33" t="s">
        <v>101</v>
      </c>
      <c r="AE5" s="33" t="s">
        <v>102</v>
      </c>
      <c r="AF5" s="33" t="s">
        <v>103</v>
      </c>
      <c r="AG5" s="33" t="s">
        <v>104</v>
      </c>
      <c r="AH5" s="33" t="s">
        <v>105</v>
      </c>
      <c r="AI5" s="33" t="s">
        <v>43</v>
      </c>
      <c r="AJ5" s="33" t="s">
        <v>96</v>
      </c>
      <c r="AK5" s="33" t="s">
        <v>97</v>
      </c>
      <c r="AL5" s="33" t="s">
        <v>98</v>
      </c>
      <c r="AM5" s="33" t="s">
        <v>99</v>
      </c>
      <c r="AN5" s="33" t="s">
        <v>100</v>
      </c>
      <c r="AO5" s="33" t="s">
        <v>101</v>
      </c>
      <c r="AP5" s="33" t="s">
        <v>102</v>
      </c>
      <c r="AQ5" s="33" t="s">
        <v>103</v>
      </c>
      <c r="AR5" s="33" t="s">
        <v>104</v>
      </c>
      <c r="AS5" s="33" t="s">
        <v>105</v>
      </c>
      <c r="AT5" s="33" t="s">
        <v>106</v>
      </c>
      <c r="AU5" s="33" t="s">
        <v>96</v>
      </c>
      <c r="AV5" s="33" t="s">
        <v>97</v>
      </c>
      <c r="AW5" s="33" t="s">
        <v>98</v>
      </c>
      <c r="AX5" s="33" t="s">
        <v>99</v>
      </c>
      <c r="AY5" s="33" t="s">
        <v>100</v>
      </c>
      <c r="AZ5" s="33" t="s">
        <v>101</v>
      </c>
      <c r="BA5" s="33" t="s">
        <v>102</v>
      </c>
      <c r="BB5" s="33" t="s">
        <v>103</v>
      </c>
      <c r="BC5" s="33" t="s">
        <v>104</v>
      </c>
      <c r="BD5" s="33" t="s">
        <v>105</v>
      </c>
      <c r="BE5" s="33" t="s">
        <v>106</v>
      </c>
      <c r="BF5" s="33" t="s">
        <v>96</v>
      </c>
      <c r="BG5" s="33" t="s">
        <v>97</v>
      </c>
      <c r="BH5" s="33" t="s">
        <v>98</v>
      </c>
      <c r="BI5" s="33" t="s">
        <v>99</v>
      </c>
      <c r="BJ5" s="33" t="s">
        <v>100</v>
      </c>
      <c r="BK5" s="33" t="s">
        <v>101</v>
      </c>
      <c r="BL5" s="33" t="s">
        <v>102</v>
      </c>
      <c r="BM5" s="33" t="s">
        <v>103</v>
      </c>
      <c r="BN5" s="33" t="s">
        <v>104</v>
      </c>
      <c r="BO5" s="33" t="s">
        <v>105</v>
      </c>
      <c r="BP5" s="33" t="s">
        <v>106</v>
      </c>
      <c r="BQ5" s="33" t="s">
        <v>96</v>
      </c>
      <c r="BR5" s="33" t="s">
        <v>97</v>
      </c>
      <c r="BS5" s="33" t="s">
        <v>98</v>
      </c>
      <c r="BT5" s="33" t="s">
        <v>99</v>
      </c>
      <c r="BU5" s="33" t="s">
        <v>100</v>
      </c>
      <c r="BV5" s="33" t="s">
        <v>101</v>
      </c>
      <c r="BW5" s="33" t="s">
        <v>102</v>
      </c>
      <c r="BX5" s="33" t="s">
        <v>103</v>
      </c>
      <c r="BY5" s="33" t="s">
        <v>104</v>
      </c>
      <c r="BZ5" s="33" t="s">
        <v>105</v>
      </c>
      <c r="CA5" s="33" t="s">
        <v>106</v>
      </c>
      <c r="CB5" s="33" t="s">
        <v>96</v>
      </c>
      <c r="CC5" s="33" t="s">
        <v>97</v>
      </c>
      <c r="CD5" s="33" t="s">
        <v>98</v>
      </c>
      <c r="CE5" s="33" t="s">
        <v>99</v>
      </c>
      <c r="CF5" s="33" t="s">
        <v>100</v>
      </c>
      <c r="CG5" s="33" t="s">
        <v>101</v>
      </c>
      <c r="CH5" s="33" t="s">
        <v>102</v>
      </c>
      <c r="CI5" s="33" t="s">
        <v>103</v>
      </c>
      <c r="CJ5" s="33" t="s">
        <v>104</v>
      </c>
      <c r="CK5" s="33" t="s">
        <v>105</v>
      </c>
      <c r="CL5" s="33" t="s">
        <v>106</v>
      </c>
      <c r="CM5" s="33" t="s">
        <v>96</v>
      </c>
      <c r="CN5" s="33" t="s">
        <v>97</v>
      </c>
      <c r="CO5" s="33" t="s">
        <v>98</v>
      </c>
      <c r="CP5" s="33" t="s">
        <v>99</v>
      </c>
      <c r="CQ5" s="33" t="s">
        <v>100</v>
      </c>
      <c r="CR5" s="33" t="s">
        <v>101</v>
      </c>
      <c r="CS5" s="33" t="s">
        <v>102</v>
      </c>
      <c r="CT5" s="33" t="s">
        <v>103</v>
      </c>
      <c r="CU5" s="33" t="s">
        <v>104</v>
      </c>
      <c r="CV5" s="33" t="s">
        <v>105</v>
      </c>
      <c r="CW5" s="33" t="s">
        <v>106</v>
      </c>
      <c r="CX5" s="33" t="s">
        <v>96</v>
      </c>
      <c r="CY5" s="33" t="s">
        <v>97</v>
      </c>
      <c r="CZ5" s="33" t="s">
        <v>98</v>
      </c>
      <c r="DA5" s="33" t="s">
        <v>99</v>
      </c>
      <c r="DB5" s="33" t="s">
        <v>100</v>
      </c>
      <c r="DC5" s="33" t="s">
        <v>101</v>
      </c>
      <c r="DD5" s="33" t="s">
        <v>102</v>
      </c>
      <c r="DE5" s="33" t="s">
        <v>103</v>
      </c>
      <c r="DF5" s="33" t="s">
        <v>104</v>
      </c>
      <c r="DG5" s="33" t="s">
        <v>105</v>
      </c>
      <c r="DH5" s="33" t="s">
        <v>106</v>
      </c>
      <c r="DI5" s="33" t="s">
        <v>96</v>
      </c>
      <c r="DJ5" s="33" t="s">
        <v>97</v>
      </c>
      <c r="DK5" s="33" t="s">
        <v>98</v>
      </c>
      <c r="DL5" s="33" t="s">
        <v>99</v>
      </c>
      <c r="DM5" s="33" t="s">
        <v>100</v>
      </c>
      <c r="DN5" s="33" t="s">
        <v>101</v>
      </c>
      <c r="DO5" s="33" t="s">
        <v>102</v>
      </c>
      <c r="DP5" s="33" t="s">
        <v>103</v>
      </c>
      <c r="DQ5" s="33" t="s">
        <v>104</v>
      </c>
      <c r="DR5" s="33" t="s">
        <v>105</v>
      </c>
      <c r="DS5" s="33" t="s">
        <v>106</v>
      </c>
      <c r="DT5" s="33" t="s">
        <v>96</v>
      </c>
      <c r="DU5" s="33" t="s">
        <v>97</v>
      </c>
      <c r="DV5" s="33" t="s">
        <v>98</v>
      </c>
      <c r="DW5" s="33" t="s">
        <v>99</v>
      </c>
      <c r="DX5" s="33" t="s">
        <v>100</v>
      </c>
      <c r="DY5" s="33" t="s">
        <v>101</v>
      </c>
      <c r="DZ5" s="33" t="s">
        <v>102</v>
      </c>
      <c r="EA5" s="33" t="s">
        <v>103</v>
      </c>
      <c r="EB5" s="33" t="s">
        <v>104</v>
      </c>
      <c r="EC5" s="33" t="s">
        <v>105</v>
      </c>
      <c r="ED5" s="33" t="s">
        <v>106</v>
      </c>
      <c r="EE5" s="33" t="s">
        <v>96</v>
      </c>
      <c r="EF5" s="33" t="s">
        <v>97</v>
      </c>
      <c r="EG5" s="33" t="s">
        <v>98</v>
      </c>
      <c r="EH5" s="33" t="s">
        <v>99</v>
      </c>
      <c r="EI5" s="33" t="s">
        <v>100</v>
      </c>
      <c r="EJ5" s="33" t="s">
        <v>101</v>
      </c>
      <c r="EK5" s="33" t="s">
        <v>102</v>
      </c>
      <c r="EL5" s="33" t="s">
        <v>103</v>
      </c>
      <c r="EM5" s="33" t="s">
        <v>104</v>
      </c>
      <c r="EN5" s="33" t="s">
        <v>105</v>
      </c>
      <c r="EO5" s="33" t="s">
        <v>106</v>
      </c>
    </row>
    <row r="6" spans="1:148" s="37" customFormat="1" x14ac:dyDescent="0.15">
      <c r="A6" s="29" t="s">
        <v>107</v>
      </c>
      <c r="B6" s="34">
        <f>B7</f>
        <v>2016</v>
      </c>
      <c r="C6" s="34">
        <f t="shared" ref="C6:X6" si="3">C7</f>
        <v>281000</v>
      </c>
      <c r="D6" s="34">
        <f t="shared" si="3"/>
        <v>46</v>
      </c>
      <c r="E6" s="34">
        <f t="shared" si="3"/>
        <v>17</v>
      </c>
      <c r="F6" s="34">
        <f t="shared" si="3"/>
        <v>1</v>
      </c>
      <c r="G6" s="34">
        <f t="shared" si="3"/>
        <v>0</v>
      </c>
      <c r="H6" s="34" t="str">
        <f t="shared" si="3"/>
        <v>兵庫県　神戸市</v>
      </c>
      <c r="I6" s="34" t="str">
        <f t="shared" si="3"/>
        <v>法適用</v>
      </c>
      <c r="J6" s="34" t="str">
        <f t="shared" si="3"/>
        <v>下水道事業</v>
      </c>
      <c r="K6" s="34" t="str">
        <f t="shared" si="3"/>
        <v>公共下水道</v>
      </c>
      <c r="L6" s="34" t="str">
        <f t="shared" si="3"/>
        <v>政令市等</v>
      </c>
      <c r="M6" s="34">
        <f t="shared" si="3"/>
        <v>0</v>
      </c>
      <c r="N6" s="35" t="str">
        <f t="shared" si="3"/>
        <v>-</v>
      </c>
      <c r="O6" s="35">
        <f t="shared" si="3"/>
        <v>77.03</v>
      </c>
      <c r="P6" s="35">
        <f t="shared" si="3"/>
        <v>97.71</v>
      </c>
      <c r="Q6" s="35">
        <f t="shared" si="3"/>
        <v>95.03</v>
      </c>
      <c r="R6" s="35">
        <f t="shared" si="3"/>
        <v>1566</v>
      </c>
      <c r="S6" s="35">
        <f t="shared" si="3"/>
        <v>1546255</v>
      </c>
      <c r="T6" s="35">
        <f t="shared" si="3"/>
        <v>557.02</v>
      </c>
      <c r="U6" s="35">
        <f t="shared" si="3"/>
        <v>2775.94</v>
      </c>
      <c r="V6" s="35">
        <f t="shared" si="3"/>
        <v>1505750</v>
      </c>
      <c r="W6" s="35">
        <f t="shared" si="3"/>
        <v>170.17</v>
      </c>
      <c r="X6" s="35">
        <f t="shared" si="3"/>
        <v>8848.5</v>
      </c>
      <c r="Y6" s="36">
        <f>IF(Y7="",NA(),Y7)</f>
        <v>102.6</v>
      </c>
      <c r="Z6" s="36">
        <f t="shared" ref="Z6:AH6" si="4">IF(Z7="",NA(),Z7)</f>
        <v>103.65</v>
      </c>
      <c r="AA6" s="36">
        <f t="shared" si="4"/>
        <v>101.08</v>
      </c>
      <c r="AB6" s="36">
        <f t="shared" si="4"/>
        <v>101.56</v>
      </c>
      <c r="AC6" s="36">
        <f t="shared" si="4"/>
        <v>101.8</v>
      </c>
      <c r="AD6" s="36">
        <f t="shared" si="4"/>
        <v>105.85</v>
      </c>
      <c r="AE6" s="36">
        <f t="shared" si="4"/>
        <v>106.98</v>
      </c>
      <c r="AF6" s="36">
        <f t="shared" si="4"/>
        <v>108.24</v>
      </c>
      <c r="AG6" s="36">
        <f t="shared" si="4"/>
        <v>108.59</v>
      </c>
      <c r="AH6" s="36">
        <f t="shared" si="4"/>
        <v>109.1</v>
      </c>
      <c r="AI6" s="35" t="str">
        <f>IF(AI7="","",IF(AI7="-","【-】","【"&amp;SUBSTITUTE(TEXT(AI7,"#,##0.00"),"-","△")&amp;"】"))</f>
        <v>【108.57】</v>
      </c>
      <c r="AJ6" s="36">
        <f>IF(AJ7="",NA(),AJ7)</f>
        <v>36.24</v>
      </c>
      <c r="AK6" s="36">
        <f t="shared" ref="AK6:AS6" si="5">IF(AK7="",NA(),AK7)</f>
        <v>31.59</v>
      </c>
      <c r="AL6" s="35">
        <f t="shared" si="5"/>
        <v>0</v>
      </c>
      <c r="AM6" s="35">
        <f t="shared" si="5"/>
        <v>0</v>
      </c>
      <c r="AN6" s="35">
        <f t="shared" si="5"/>
        <v>0</v>
      </c>
      <c r="AO6" s="36">
        <f t="shared" si="5"/>
        <v>5.72</v>
      </c>
      <c r="AP6" s="36">
        <f t="shared" si="5"/>
        <v>4.09</v>
      </c>
      <c r="AQ6" s="36">
        <f t="shared" si="5"/>
        <v>0.61</v>
      </c>
      <c r="AR6" s="36">
        <f t="shared" si="5"/>
        <v>0.54</v>
      </c>
      <c r="AS6" s="36">
        <f t="shared" si="5"/>
        <v>0.36</v>
      </c>
      <c r="AT6" s="35" t="str">
        <f>IF(AT7="","",IF(AT7="-","【-】","【"&amp;SUBSTITUTE(TEXT(AT7,"#,##0.00"),"-","△")&amp;"】"))</f>
        <v>【4.38】</v>
      </c>
      <c r="AU6" s="36">
        <f>IF(AU7="",NA(),AU7)</f>
        <v>406.25</v>
      </c>
      <c r="AV6" s="36">
        <f t="shared" ref="AV6:BD6" si="6">IF(AV7="",NA(),AV7)</f>
        <v>566.55999999999995</v>
      </c>
      <c r="AW6" s="36">
        <f t="shared" si="6"/>
        <v>216.18</v>
      </c>
      <c r="AX6" s="36">
        <f t="shared" si="6"/>
        <v>174.85</v>
      </c>
      <c r="AY6" s="36">
        <f t="shared" si="6"/>
        <v>209.51</v>
      </c>
      <c r="AZ6" s="36">
        <f t="shared" si="6"/>
        <v>182.39</v>
      </c>
      <c r="BA6" s="36">
        <f t="shared" si="6"/>
        <v>187.05</v>
      </c>
      <c r="BB6" s="36">
        <f t="shared" si="6"/>
        <v>55.68</v>
      </c>
      <c r="BC6" s="36">
        <f t="shared" si="6"/>
        <v>56.18</v>
      </c>
      <c r="BD6" s="36">
        <f t="shared" si="6"/>
        <v>59.45</v>
      </c>
      <c r="BE6" s="35" t="str">
        <f>IF(BE7="","",IF(BE7="-","【-】","【"&amp;SUBSTITUTE(TEXT(BE7,"#,##0.00"),"-","△")&amp;"】"))</f>
        <v>【59.95】</v>
      </c>
      <c r="BF6" s="36">
        <f>IF(BF7="",NA(),BF7)</f>
        <v>700.73</v>
      </c>
      <c r="BG6" s="36">
        <f t="shared" ref="BG6:BO6" si="7">IF(BG7="",NA(),BG7)</f>
        <v>584.35</v>
      </c>
      <c r="BH6" s="36">
        <f t="shared" si="7"/>
        <v>583.77</v>
      </c>
      <c r="BI6" s="36">
        <f t="shared" si="7"/>
        <v>566.62</v>
      </c>
      <c r="BJ6" s="36">
        <f t="shared" si="7"/>
        <v>554.29999999999995</v>
      </c>
      <c r="BK6" s="36">
        <f t="shared" si="7"/>
        <v>671.46</v>
      </c>
      <c r="BL6" s="36">
        <f t="shared" si="7"/>
        <v>644.47</v>
      </c>
      <c r="BM6" s="36">
        <f t="shared" si="7"/>
        <v>627.59</v>
      </c>
      <c r="BN6" s="36">
        <f t="shared" si="7"/>
        <v>594.09</v>
      </c>
      <c r="BO6" s="36">
        <f t="shared" si="7"/>
        <v>576.02</v>
      </c>
      <c r="BP6" s="35" t="str">
        <f>IF(BP7="","",IF(BP7="-","【-】","【"&amp;SUBSTITUTE(TEXT(BP7,"#,##0.00"),"-","△")&amp;"】"))</f>
        <v>【728.30】</v>
      </c>
      <c r="BQ6" s="36">
        <f>IF(BQ7="",NA(),BQ7)</f>
        <v>96.94</v>
      </c>
      <c r="BR6" s="36">
        <f t="shared" ref="BR6:BZ6" si="8">IF(BR7="",NA(),BR7)</f>
        <v>98.85</v>
      </c>
      <c r="BS6" s="36">
        <f t="shared" si="8"/>
        <v>95.86</v>
      </c>
      <c r="BT6" s="36">
        <f t="shared" si="8"/>
        <v>96.6</v>
      </c>
      <c r="BU6" s="36">
        <f t="shared" si="8"/>
        <v>97.04</v>
      </c>
      <c r="BV6" s="36">
        <f t="shared" si="8"/>
        <v>107.64</v>
      </c>
      <c r="BW6" s="36">
        <f t="shared" si="8"/>
        <v>109.25</v>
      </c>
      <c r="BX6" s="36">
        <f t="shared" si="8"/>
        <v>113.93</v>
      </c>
      <c r="BY6" s="36">
        <f t="shared" si="8"/>
        <v>114.03</v>
      </c>
      <c r="BZ6" s="36">
        <f t="shared" si="8"/>
        <v>113.34</v>
      </c>
      <c r="CA6" s="35" t="str">
        <f>IF(CA7="","",IF(CA7="-","【-】","【"&amp;SUBSTITUTE(TEXT(CA7,"#,##0.00"),"-","△")&amp;"】"))</f>
        <v>【100.04】</v>
      </c>
      <c r="CB6" s="36">
        <f>IF(CB7="",NA(),CB7)</f>
        <v>111.51</v>
      </c>
      <c r="CC6" s="36">
        <f t="shared" ref="CC6:CK6" si="9">IF(CC7="",NA(),CC7)</f>
        <v>109.89</v>
      </c>
      <c r="CD6" s="36">
        <f t="shared" si="9"/>
        <v>112.6</v>
      </c>
      <c r="CE6" s="36">
        <f t="shared" si="9"/>
        <v>113.49</v>
      </c>
      <c r="CF6" s="36">
        <f t="shared" si="9"/>
        <v>112.93</v>
      </c>
      <c r="CG6" s="36">
        <f t="shared" si="9"/>
        <v>123.36</v>
      </c>
      <c r="CH6" s="36">
        <f t="shared" si="9"/>
        <v>121.96</v>
      </c>
      <c r="CI6" s="36">
        <f t="shared" si="9"/>
        <v>116.77</v>
      </c>
      <c r="CJ6" s="36">
        <f t="shared" si="9"/>
        <v>116.93</v>
      </c>
      <c r="CK6" s="36">
        <f t="shared" si="9"/>
        <v>117.4</v>
      </c>
      <c r="CL6" s="35" t="str">
        <f>IF(CL7="","",IF(CL7="-","【-】","【"&amp;SUBSTITUTE(TEXT(CL7,"#,##0.00"),"-","△")&amp;"】"))</f>
        <v>【137.82】</v>
      </c>
      <c r="CM6" s="36">
        <f>IF(CM7="",NA(),CM7)</f>
        <v>69.900000000000006</v>
      </c>
      <c r="CN6" s="36">
        <f t="shared" ref="CN6:CV6" si="10">IF(CN7="",NA(),CN7)</f>
        <v>70.099999999999994</v>
      </c>
      <c r="CO6" s="36">
        <f t="shared" si="10"/>
        <v>69.87</v>
      </c>
      <c r="CP6" s="36">
        <f t="shared" si="10"/>
        <v>72.44</v>
      </c>
      <c r="CQ6" s="36">
        <f t="shared" si="10"/>
        <v>70.83</v>
      </c>
      <c r="CR6" s="36">
        <f t="shared" si="10"/>
        <v>57.95</v>
      </c>
      <c r="CS6" s="36">
        <f t="shared" si="10"/>
        <v>59.8</v>
      </c>
      <c r="CT6" s="36">
        <f t="shared" si="10"/>
        <v>59.58</v>
      </c>
      <c r="CU6" s="36">
        <f t="shared" si="10"/>
        <v>58.79</v>
      </c>
      <c r="CV6" s="36">
        <f t="shared" si="10"/>
        <v>59.16</v>
      </c>
      <c r="CW6" s="35" t="str">
        <f>IF(CW7="","",IF(CW7="-","【-】","【"&amp;SUBSTITUTE(TEXT(CW7,"#,##0.00"),"-","△")&amp;"】"))</f>
        <v>【60.09】</v>
      </c>
      <c r="CX6" s="36">
        <f>IF(CX7="",NA(),CX7)</f>
        <v>99.87</v>
      </c>
      <c r="CY6" s="36">
        <f t="shared" ref="CY6:DG6" si="11">IF(CY7="",NA(),CY7)</f>
        <v>99.87</v>
      </c>
      <c r="CZ6" s="36">
        <f t="shared" si="11"/>
        <v>99.88</v>
      </c>
      <c r="DA6" s="36">
        <f t="shared" si="11"/>
        <v>99.88</v>
      </c>
      <c r="DB6" s="36">
        <f t="shared" si="11"/>
        <v>99.89</v>
      </c>
      <c r="DC6" s="36">
        <f t="shared" si="11"/>
        <v>98.56</v>
      </c>
      <c r="DD6" s="36">
        <f t="shared" si="11"/>
        <v>98.64</v>
      </c>
      <c r="DE6" s="36">
        <f t="shared" si="11"/>
        <v>98.71</v>
      </c>
      <c r="DF6" s="36">
        <f t="shared" si="11"/>
        <v>98.76</v>
      </c>
      <c r="DG6" s="36">
        <f t="shared" si="11"/>
        <v>98.86</v>
      </c>
      <c r="DH6" s="35" t="str">
        <f>IF(DH7="","",IF(DH7="-","【-】","【"&amp;SUBSTITUTE(TEXT(DH7,"#,##0.00"),"-","△")&amp;"】"))</f>
        <v>【94.90】</v>
      </c>
      <c r="DI6" s="36">
        <f>IF(DI7="",NA(),DI7)</f>
        <v>29.99</v>
      </c>
      <c r="DJ6" s="36">
        <f t="shared" ref="DJ6:DR6" si="12">IF(DJ7="",NA(),DJ7)</f>
        <v>30.06</v>
      </c>
      <c r="DK6" s="36">
        <f t="shared" si="12"/>
        <v>44.64</v>
      </c>
      <c r="DL6" s="36">
        <f t="shared" si="12"/>
        <v>45.68</v>
      </c>
      <c r="DM6" s="36">
        <f t="shared" si="12"/>
        <v>47.24</v>
      </c>
      <c r="DN6" s="36">
        <f t="shared" si="12"/>
        <v>30.56</v>
      </c>
      <c r="DO6" s="36">
        <f t="shared" si="12"/>
        <v>31.06</v>
      </c>
      <c r="DP6" s="36">
        <f t="shared" si="12"/>
        <v>42</v>
      </c>
      <c r="DQ6" s="36">
        <f t="shared" si="12"/>
        <v>43.2</v>
      </c>
      <c r="DR6" s="36">
        <f t="shared" si="12"/>
        <v>44.55</v>
      </c>
      <c r="DS6" s="35" t="str">
        <f>IF(DS7="","",IF(DS7="-","【-】","【"&amp;SUBSTITUTE(TEXT(DS7,"#,##0.00"),"-","△")&amp;"】"))</f>
        <v>【37.36】</v>
      </c>
      <c r="DT6" s="36">
        <f>IF(DT7="",NA(),DT7)</f>
        <v>4.4400000000000004</v>
      </c>
      <c r="DU6" s="36">
        <f t="shared" ref="DU6:EC6" si="13">IF(DU7="",NA(),DU7)</f>
        <v>5.48</v>
      </c>
      <c r="DV6" s="36">
        <f t="shared" si="13"/>
        <v>6.49</v>
      </c>
      <c r="DW6" s="36">
        <f t="shared" si="13"/>
        <v>10.84</v>
      </c>
      <c r="DX6" s="36">
        <f t="shared" si="13"/>
        <v>11.92</v>
      </c>
      <c r="DY6" s="36">
        <f t="shared" si="13"/>
        <v>6.24</v>
      </c>
      <c r="DZ6" s="36">
        <f t="shared" si="13"/>
        <v>6.43</v>
      </c>
      <c r="EA6" s="36">
        <f t="shared" si="13"/>
        <v>6.95</v>
      </c>
      <c r="EB6" s="36">
        <f t="shared" si="13"/>
        <v>7.39</v>
      </c>
      <c r="EC6" s="36">
        <f t="shared" si="13"/>
        <v>8.25</v>
      </c>
      <c r="ED6" s="35" t="str">
        <f>IF(ED7="","",IF(ED7="-","【-】","【"&amp;SUBSTITUTE(TEXT(ED7,"#,##0.00"),"-","△")&amp;"】"))</f>
        <v>【4.96】</v>
      </c>
      <c r="EE6" s="36">
        <f>IF(EE7="",NA(),EE7)</f>
        <v>0.33</v>
      </c>
      <c r="EF6" s="36">
        <f t="shared" ref="EF6:EN6" si="14">IF(EF7="",NA(),EF7)</f>
        <v>0.63</v>
      </c>
      <c r="EG6" s="36">
        <f t="shared" si="14"/>
        <v>0.35</v>
      </c>
      <c r="EH6" s="36">
        <f t="shared" si="14"/>
        <v>0.37</v>
      </c>
      <c r="EI6" s="36">
        <f t="shared" si="14"/>
        <v>0.56999999999999995</v>
      </c>
      <c r="EJ6" s="36">
        <f t="shared" si="14"/>
        <v>0.35</v>
      </c>
      <c r="EK6" s="36">
        <f t="shared" si="14"/>
        <v>0.37</v>
      </c>
      <c r="EL6" s="36">
        <f t="shared" si="14"/>
        <v>0.38</v>
      </c>
      <c r="EM6" s="36">
        <f t="shared" si="14"/>
        <v>0.35</v>
      </c>
      <c r="EN6" s="36">
        <f t="shared" si="14"/>
        <v>0.39</v>
      </c>
      <c r="EO6" s="35" t="str">
        <f>IF(EO7="","",IF(EO7="-","【-】","【"&amp;SUBSTITUTE(TEXT(EO7,"#,##0.00"),"-","△")&amp;"】"))</f>
        <v>【0.27】</v>
      </c>
    </row>
    <row r="7" spans="1:148" s="37" customFormat="1" x14ac:dyDescent="0.15">
      <c r="A7" s="29"/>
      <c r="B7" s="38">
        <v>2016</v>
      </c>
      <c r="C7" s="38">
        <v>281000</v>
      </c>
      <c r="D7" s="38">
        <v>46</v>
      </c>
      <c r="E7" s="38">
        <v>17</v>
      </c>
      <c r="F7" s="38">
        <v>1</v>
      </c>
      <c r="G7" s="38">
        <v>0</v>
      </c>
      <c r="H7" s="38" t="s">
        <v>108</v>
      </c>
      <c r="I7" s="38" t="s">
        <v>109</v>
      </c>
      <c r="J7" s="38" t="s">
        <v>110</v>
      </c>
      <c r="K7" s="38" t="s">
        <v>111</v>
      </c>
      <c r="L7" s="38" t="s">
        <v>112</v>
      </c>
      <c r="M7" s="38"/>
      <c r="N7" s="39" t="s">
        <v>113</v>
      </c>
      <c r="O7" s="39">
        <v>77.03</v>
      </c>
      <c r="P7" s="39">
        <v>97.71</v>
      </c>
      <c r="Q7" s="39">
        <v>95.03</v>
      </c>
      <c r="R7" s="39">
        <v>1566</v>
      </c>
      <c r="S7" s="39">
        <v>1546255</v>
      </c>
      <c r="T7" s="39">
        <v>557.02</v>
      </c>
      <c r="U7" s="39">
        <v>2775.94</v>
      </c>
      <c r="V7" s="39">
        <v>1505750</v>
      </c>
      <c r="W7" s="39">
        <v>170.17</v>
      </c>
      <c r="X7" s="39">
        <v>8848.5</v>
      </c>
      <c r="Y7" s="39">
        <v>102.6</v>
      </c>
      <c r="Z7" s="39">
        <v>103.65</v>
      </c>
      <c r="AA7" s="39">
        <v>101.08</v>
      </c>
      <c r="AB7" s="39">
        <v>101.56</v>
      </c>
      <c r="AC7" s="39">
        <v>101.8</v>
      </c>
      <c r="AD7" s="39">
        <v>105.85</v>
      </c>
      <c r="AE7" s="39">
        <v>106.98</v>
      </c>
      <c r="AF7" s="39">
        <v>108.24</v>
      </c>
      <c r="AG7" s="39">
        <v>108.59</v>
      </c>
      <c r="AH7" s="39">
        <v>109.1</v>
      </c>
      <c r="AI7" s="39">
        <v>108.57</v>
      </c>
      <c r="AJ7" s="39">
        <v>36.24</v>
      </c>
      <c r="AK7" s="39">
        <v>31.59</v>
      </c>
      <c r="AL7" s="39">
        <v>0</v>
      </c>
      <c r="AM7" s="39">
        <v>0</v>
      </c>
      <c r="AN7" s="39">
        <v>0</v>
      </c>
      <c r="AO7" s="39">
        <v>5.72</v>
      </c>
      <c r="AP7" s="39">
        <v>4.09</v>
      </c>
      <c r="AQ7" s="39">
        <v>0.61</v>
      </c>
      <c r="AR7" s="39">
        <v>0.54</v>
      </c>
      <c r="AS7" s="39">
        <v>0.36</v>
      </c>
      <c r="AT7" s="39">
        <v>4.38</v>
      </c>
      <c r="AU7" s="39">
        <v>406.25</v>
      </c>
      <c r="AV7" s="39">
        <v>566.55999999999995</v>
      </c>
      <c r="AW7" s="39">
        <v>216.18</v>
      </c>
      <c r="AX7" s="39">
        <v>174.85</v>
      </c>
      <c r="AY7" s="39">
        <v>209.51</v>
      </c>
      <c r="AZ7" s="39">
        <v>182.39</v>
      </c>
      <c r="BA7" s="39">
        <v>187.05</v>
      </c>
      <c r="BB7" s="39">
        <v>55.68</v>
      </c>
      <c r="BC7" s="39">
        <v>56.18</v>
      </c>
      <c r="BD7" s="39">
        <v>59.45</v>
      </c>
      <c r="BE7" s="39">
        <v>59.95</v>
      </c>
      <c r="BF7" s="39">
        <v>700.73</v>
      </c>
      <c r="BG7" s="39">
        <v>584.35</v>
      </c>
      <c r="BH7" s="39">
        <v>583.77</v>
      </c>
      <c r="BI7" s="39">
        <v>566.62</v>
      </c>
      <c r="BJ7" s="39">
        <v>554.29999999999995</v>
      </c>
      <c r="BK7" s="39">
        <v>671.46</v>
      </c>
      <c r="BL7" s="39">
        <v>644.47</v>
      </c>
      <c r="BM7" s="39">
        <v>627.59</v>
      </c>
      <c r="BN7" s="39">
        <v>594.09</v>
      </c>
      <c r="BO7" s="39">
        <v>576.02</v>
      </c>
      <c r="BP7" s="39">
        <v>728.3</v>
      </c>
      <c r="BQ7" s="39">
        <v>96.94</v>
      </c>
      <c r="BR7" s="39">
        <v>98.85</v>
      </c>
      <c r="BS7" s="39">
        <v>95.86</v>
      </c>
      <c r="BT7" s="39">
        <v>96.6</v>
      </c>
      <c r="BU7" s="39">
        <v>97.04</v>
      </c>
      <c r="BV7" s="39">
        <v>107.64</v>
      </c>
      <c r="BW7" s="39">
        <v>109.25</v>
      </c>
      <c r="BX7" s="39">
        <v>113.93</v>
      </c>
      <c r="BY7" s="39">
        <v>114.03</v>
      </c>
      <c r="BZ7" s="39">
        <v>113.34</v>
      </c>
      <c r="CA7" s="39">
        <v>100.04</v>
      </c>
      <c r="CB7" s="39">
        <v>111.51</v>
      </c>
      <c r="CC7" s="39">
        <v>109.89</v>
      </c>
      <c r="CD7" s="39">
        <v>112.6</v>
      </c>
      <c r="CE7" s="39">
        <v>113.49</v>
      </c>
      <c r="CF7" s="39">
        <v>112.93</v>
      </c>
      <c r="CG7" s="39">
        <v>123.36</v>
      </c>
      <c r="CH7" s="39">
        <v>121.96</v>
      </c>
      <c r="CI7" s="39">
        <v>116.77</v>
      </c>
      <c r="CJ7" s="39">
        <v>116.93</v>
      </c>
      <c r="CK7" s="39">
        <v>117.4</v>
      </c>
      <c r="CL7" s="39">
        <v>137.82</v>
      </c>
      <c r="CM7" s="39">
        <v>69.900000000000006</v>
      </c>
      <c r="CN7" s="39">
        <v>70.099999999999994</v>
      </c>
      <c r="CO7" s="39">
        <v>69.87</v>
      </c>
      <c r="CP7" s="39">
        <v>72.44</v>
      </c>
      <c r="CQ7" s="39">
        <v>70.83</v>
      </c>
      <c r="CR7" s="39">
        <v>57.95</v>
      </c>
      <c r="CS7" s="39">
        <v>59.8</v>
      </c>
      <c r="CT7" s="39">
        <v>59.58</v>
      </c>
      <c r="CU7" s="39">
        <v>58.79</v>
      </c>
      <c r="CV7" s="39">
        <v>59.16</v>
      </c>
      <c r="CW7" s="39">
        <v>60.09</v>
      </c>
      <c r="CX7" s="39">
        <v>99.87</v>
      </c>
      <c r="CY7" s="39">
        <v>99.87</v>
      </c>
      <c r="CZ7" s="39">
        <v>99.88</v>
      </c>
      <c r="DA7" s="39">
        <v>99.88</v>
      </c>
      <c r="DB7" s="39">
        <v>99.89</v>
      </c>
      <c r="DC7" s="39">
        <v>98.56</v>
      </c>
      <c r="DD7" s="39">
        <v>98.64</v>
      </c>
      <c r="DE7" s="39">
        <v>98.71</v>
      </c>
      <c r="DF7" s="39">
        <v>98.76</v>
      </c>
      <c r="DG7" s="39">
        <v>98.86</v>
      </c>
      <c r="DH7" s="39">
        <v>94.9</v>
      </c>
      <c r="DI7" s="39">
        <v>29.99</v>
      </c>
      <c r="DJ7" s="39">
        <v>30.06</v>
      </c>
      <c r="DK7" s="39">
        <v>44.64</v>
      </c>
      <c r="DL7" s="39">
        <v>45.68</v>
      </c>
      <c r="DM7" s="39">
        <v>47.24</v>
      </c>
      <c r="DN7" s="39">
        <v>30.56</v>
      </c>
      <c r="DO7" s="39">
        <v>31.06</v>
      </c>
      <c r="DP7" s="39">
        <v>42</v>
      </c>
      <c r="DQ7" s="39">
        <v>43.2</v>
      </c>
      <c r="DR7" s="39">
        <v>44.55</v>
      </c>
      <c r="DS7" s="39">
        <v>37.36</v>
      </c>
      <c r="DT7" s="39">
        <v>4.4400000000000004</v>
      </c>
      <c r="DU7" s="39">
        <v>5.48</v>
      </c>
      <c r="DV7" s="39">
        <v>6.49</v>
      </c>
      <c r="DW7" s="39">
        <v>10.84</v>
      </c>
      <c r="DX7" s="39">
        <v>11.92</v>
      </c>
      <c r="DY7" s="39">
        <v>6.24</v>
      </c>
      <c r="DZ7" s="39">
        <v>6.43</v>
      </c>
      <c r="EA7" s="39">
        <v>6.95</v>
      </c>
      <c r="EB7" s="39">
        <v>7.39</v>
      </c>
      <c r="EC7" s="39">
        <v>8.25</v>
      </c>
      <c r="ED7" s="39">
        <v>4.96</v>
      </c>
      <c r="EE7" s="39">
        <v>0.33</v>
      </c>
      <c r="EF7" s="39">
        <v>0.63</v>
      </c>
      <c r="EG7" s="39">
        <v>0.35</v>
      </c>
      <c r="EH7" s="39">
        <v>0.37</v>
      </c>
      <c r="EI7" s="39">
        <v>0.56999999999999995</v>
      </c>
      <c r="EJ7" s="39">
        <v>0.35</v>
      </c>
      <c r="EK7" s="39">
        <v>0.37</v>
      </c>
      <c r="EL7" s="39">
        <v>0.38</v>
      </c>
      <c r="EM7" s="39">
        <v>0.35</v>
      </c>
      <c r="EN7" s="39">
        <v>0.39</v>
      </c>
      <c r="EO7" s="39">
        <v>0.27</v>
      </c>
    </row>
    <row r="8" spans="1:148" x14ac:dyDescent="0.15"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</row>
    <row r="9" spans="1:148" x14ac:dyDescent="0.15">
      <c r="A9" s="41"/>
      <c r="B9" s="41" t="s">
        <v>114</v>
      </c>
      <c r="C9" s="41" t="s">
        <v>115</v>
      </c>
      <c r="D9" s="41" t="s">
        <v>116</v>
      </c>
      <c r="E9" s="41" t="s">
        <v>117</v>
      </c>
      <c r="F9" s="41" t="s">
        <v>118</v>
      </c>
      <c r="R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8" x14ac:dyDescent="0.15">
      <c r="A10" s="41" t="s">
        <v>58</v>
      </c>
      <c r="B10" s="42">
        <f>DATEVALUE($B$6-4&amp;"年1月1日")</f>
        <v>40909</v>
      </c>
      <c r="C10" s="42">
        <f>DATEVALUE($B$6-3&amp;"年1月1日")</f>
        <v>41275</v>
      </c>
      <c r="D10" s="42">
        <f>DATEVALUE($B$6-2&amp;"年1月1日")</f>
        <v>41640</v>
      </c>
      <c r="E10" s="42">
        <f>DATEVALUE($B$6-1&amp;"年1月1日")</f>
        <v>42005</v>
      </c>
      <c r="F10" s="42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淺尾</cp:lastModifiedBy>
  <cp:lastPrinted>2018-02-16T06:30:20Z</cp:lastPrinted>
  <dcterms:created xsi:type="dcterms:W3CDTF">2017-12-25T01:52:29Z</dcterms:created>
  <dcterms:modified xsi:type="dcterms:W3CDTF">2018-02-16T06:50:08Z</dcterms:modified>
</cp:coreProperties>
</file>