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B8" i="4"/>
  <c r="C10" i="5" l="1"/>
  <c r="D10" i="5"/>
  <c r="E10" i="5"/>
  <c r="B10" i="5"/>
</calcChain>
</file>

<file path=xl/sharedStrings.xml><?xml version="1.0" encoding="utf-8"?>
<sst xmlns="http://schemas.openxmlformats.org/spreadsheetml/2006/main" count="267" uniqueCount="110">
  <si>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</si>
  <si>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</si>
  <si>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</si>
  <si>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</si>
  <si>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</si>
  <si>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</si>
  <si>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</si>
  <si>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</si>
  <si>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</si>
  <si>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</si>
  <si>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</si>
  <si>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</si>
  <si>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</si>
  <si>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</si>
  <si>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</si>
  <si>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</si>
  <si>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</si>
  <si>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</si>
  <si>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</si>
  <si>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</si>
  <si>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</si>
  <si>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</si>
  <si>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</si>
  <si>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</si>
  <si>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</si>
  <si>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</si>
  <si>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</si>
  <si>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</si>
  <si>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</si>
  <si>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</si>
  <si>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</si>
  <si>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</si>
  <si>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</si>
  <si>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</si>
  <si>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</si>
  <si>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</si>
  <si>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</si>
  <si>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</si>
  <si>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</si>
  <si>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</si>
  <si>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</si>
  <si>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</si>
  <si>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</si>
  <si>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</si>
  <si>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</si>
  <si>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</si>
  <si>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</si>
  <si>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</si>
  <si>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</si>
  <si>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</si>
  <si>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</si>
  <si>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</si>
  <si>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</si>
  <si>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</si>
  <si>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</si>
  <si>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</si>
  <si>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</si>
  <si>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</si>
  <si>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</si>
  <si>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</si>
  <si>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</si>
  <si>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</si>
  <si>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</si>
  <si>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</si>
  <si>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</si>
  <si>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</si>
  <si>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</si>
  <si>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</si>
  <si>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</si>
  <si>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</si>
  <si>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</si>
  <si>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</si>
  <si>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</si>
  <si>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</si>
  <si>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</si>
  <si>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</si>
  <si>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</si>
  <si>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</si>
  <si>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</si>
  <si>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</si>
  <si>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</si>
  <si>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</si>
  <si>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</si>
  <si>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</si>
  <si>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</si>
  <si>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</si>
  <si>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</si>
  <si>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</si>
  <si>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</si>
  <si>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</si>
  <si>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</si>
  <si>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</si>
  <si>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</si>
  <si>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</si>
  <si>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</si>
  <si>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</si>
  <si>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三田市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</si>
  <si>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</si>
  <si>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</si>
  <si>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</si>
  <si>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</si>
  <si>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</si>
  <si>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</si>
  <si>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</si>
  <si>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</si>
  <si>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</si>
  <si>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</si>
  <si>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については、流域下水道方式を採用しているため、終末処理場を所有していません。そのため、効率がよく類似団体と比較しても⑤経費回収率も高く、⑥汚水処理原価も低く効率的な経営が行われていると判断できます。
　また、今年度から②累積欠損金比率がなくなり、③流動比率が昨年に比べ向上していますが、これは昨年と算出方式が異なるためです。三田市は、公共下水道のみを単体で経営しているのではなく、特定環境保全公共下水道、農業集落排水、コミュニティ・プラントの４事業を総合的に経営しています。この効率の良い公共下水道の利益を他の事業に補てんする形で経営しており、補てん後の数値でそれぞれ決算報告していたためです。しかし、この報告では、各事業の本当の実態が見えなくなることから、今年度から変更しております。
　よって、公共下水道事業では、類似団体と比較しても⑧水洗化率も高く、効率的、健全な経営がなされていると判断できます。しかし、他事業への補てんもあり、経常収支比率も高いですが、更新投資等に充てる財源が確保されていないため、今後経営改善を図っていく必要があります。</t>
    <rPh sb="1" eb="3">
      <t>コウキョウ</t>
    </rPh>
    <rPh sb="3" eb="6">
      <t>ゲスイドウ</t>
    </rPh>
    <rPh sb="12" eb="14">
      <t>リュウイキ</t>
    </rPh>
    <rPh sb="17" eb="19">
      <t>ホウシキ</t>
    </rPh>
    <rPh sb="20" eb="22">
      <t>サイヨウ</t>
    </rPh>
    <rPh sb="29" eb="31">
      <t>シュウマツ</t>
    </rPh>
    <rPh sb="31" eb="34">
      <t>ショリジョウ</t>
    </rPh>
    <rPh sb="35" eb="37">
      <t>ショユウ</t>
    </rPh>
    <rPh sb="49" eb="51">
      <t>コウリツ</t>
    </rPh>
    <rPh sb="54" eb="56">
      <t>ルイジ</t>
    </rPh>
    <rPh sb="56" eb="58">
      <t>ダンタイ</t>
    </rPh>
    <rPh sb="59" eb="61">
      <t>ヒカク</t>
    </rPh>
    <rPh sb="65" eb="67">
      <t>ケイヒ</t>
    </rPh>
    <rPh sb="67" eb="69">
      <t>カイシュウ</t>
    </rPh>
    <rPh sb="69" eb="70">
      <t>リツ</t>
    </rPh>
    <rPh sb="71" eb="72">
      <t>タカ</t>
    </rPh>
    <rPh sb="75" eb="77">
      <t>オスイ</t>
    </rPh>
    <rPh sb="77" eb="79">
      <t>ショリ</t>
    </rPh>
    <rPh sb="79" eb="81">
      <t>ゲンカ</t>
    </rPh>
    <rPh sb="82" eb="83">
      <t>ヒク</t>
    </rPh>
    <rPh sb="84" eb="87">
      <t>コウリツテキ</t>
    </rPh>
    <rPh sb="88" eb="90">
      <t>ケイエイ</t>
    </rPh>
    <rPh sb="91" eb="92">
      <t>オコナ</t>
    </rPh>
    <rPh sb="98" eb="100">
      <t>ハンダン</t>
    </rPh>
    <rPh sb="110" eb="113">
      <t>コンネンド</t>
    </rPh>
    <rPh sb="116" eb="118">
      <t>ルイセキ</t>
    </rPh>
    <rPh sb="118" eb="120">
      <t>ケッソン</t>
    </rPh>
    <rPh sb="120" eb="121">
      <t>キン</t>
    </rPh>
    <rPh sb="121" eb="123">
      <t>ヒリツ</t>
    </rPh>
    <rPh sb="130" eb="132">
      <t>リュウドウ</t>
    </rPh>
    <rPh sb="132" eb="134">
      <t>ヒリツ</t>
    </rPh>
    <rPh sb="135" eb="137">
      <t>サクネン</t>
    </rPh>
    <rPh sb="138" eb="139">
      <t>クラ</t>
    </rPh>
    <rPh sb="140" eb="142">
      <t>コウジョウ</t>
    </rPh>
    <rPh sb="152" eb="154">
      <t>サクネン</t>
    </rPh>
    <rPh sb="155" eb="157">
      <t>サンシュツ</t>
    </rPh>
    <rPh sb="157" eb="159">
      <t>ホウシキ</t>
    </rPh>
    <rPh sb="160" eb="161">
      <t>コト</t>
    </rPh>
    <rPh sb="168" eb="171">
      <t>サンダシ</t>
    </rPh>
    <rPh sb="173" eb="175">
      <t>コウキョウ</t>
    </rPh>
    <rPh sb="175" eb="178">
      <t>ゲスイドウ</t>
    </rPh>
    <rPh sb="184" eb="186">
      <t>ケイエイ</t>
    </rPh>
    <rPh sb="196" eb="198">
      <t>トクテイ</t>
    </rPh>
    <rPh sb="198" eb="200">
      <t>カンキョウ</t>
    </rPh>
    <rPh sb="200" eb="202">
      <t>ホゼン</t>
    </rPh>
    <rPh sb="202" eb="204">
      <t>コウキョウ</t>
    </rPh>
    <rPh sb="204" eb="207">
      <t>ゲスイドウ</t>
    </rPh>
    <rPh sb="208" eb="210">
      <t>ノウギョウ</t>
    </rPh>
    <rPh sb="210" eb="212">
      <t>シュウラク</t>
    </rPh>
    <rPh sb="212" eb="214">
      <t>ハイスイ</t>
    </rPh>
    <rPh sb="228" eb="230">
      <t>ジギョウ</t>
    </rPh>
    <rPh sb="231" eb="234">
      <t>ソウゴウテキ</t>
    </rPh>
    <rPh sb="235" eb="237">
      <t>ケイエイ</t>
    </rPh>
    <rPh sb="245" eb="247">
      <t>コウリツ</t>
    </rPh>
    <rPh sb="248" eb="249">
      <t>ヨ</t>
    </rPh>
    <rPh sb="250" eb="252">
      <t>コウキョウ</t>
    </rPh>
    <rPh sb="252" eb="255">
      <t>ゲスイドウ</t>
    </rPh>
    <rPh sb="256" eb="258">
      <t>リエキ</t>
    </rPh>
    <rPh sb="259" eb="260">
      <t>タ</t>
    </rPh>
    <rPh sb="261" eb="263">
      <t>ジギョウ</t>
    </rPh>
    <rPh sb="264" eb="265">
      <t>ホ</t>
    </rPh>
    <rPh sb="269" eb="270">
      <t>カタチ</t>
    </rPh>
    <rPh sb="271" eb="273">
      <t>ケイエイ</t>
    </rPh>
    <rPh sb="278" eb="279">
      <t>ホ</t>
    </rPh>
    <rPh sb="281" eb="282">
      <t>ゴ</t>
    </rPh>
    <rPh sb="283" eb="285">
      <t>スウチ</t>
    </rPh>
    <rPh sb="290" eb="292">
      <t>ケッサン</t>
    </rPh>
    <rPh sb="292" eb="294">
      <t>ホウコク</t>
    </rPh>
    <rPh sb="309" eb="311">
      <t>ホウコク</t>
    </rPh>
    <rPh sb="314" eb="317">
      <t>カクジギョウ</t>
    </rPh>
    <rPh sb="318" eb="320">
      <t>ホントウ</t>
    </rPh>
    <rPh sb="321" eb="323">
      <t>ジッタイ</t>
    </rPh>
    <rPh sb="324" eb="325">
      <t>ミ</t>
    </rPh>
    <rPh sb="335" eb="338">
      <t>コンネンド</t>
    </rPh>
    <rPh sb="340" eb="342">
      <t>ヘンコウ</t>
    </rPh>
    <rPh sb="355" eb="357">
      <t>コウキョウ</t>
    </rPh>
    <rPh sb="357" eb="360">
      <t>ゲスイドウ</t>
    </rPh>
    <rPh sb="360" eb="362">
      <t>ジギョウ</t>
    </rPh>
    <rPh sb="365" eb="367">
      <t>ルイジ</t>
    </rPh>
    <rPh sb="367" eb="369">
      <t>ダンタイ</t>
    </rPh>
    <rPh sb="370" eb="372">
      <t>ヒカク</t>
    </rPh>
    <rPh sb="376" eb="379">
      <t>スイセンカ</t>
    </rPh>
    <rPh sb="379" eb="380">
      <t>リツ</t>
    </rPh>
    <rPh sb="381" eb="382">
      <t>タカ</t>
    </rPh>
    <rPh sb="384" eb="387">
      <t>コウリツテキ</t>
    </rPh>
    <rPh sb="388" eb="390">
      <t>ケンゼン</t>
    </rPh>
    <rPh sb="391" eb="393">
      <t>ケイエイ</t>
    </rPh>
    <rPh sb="401" eb="403">
      <t>ハンダン</t>
    </rPh>
    <rPh sb="412" eb="413">
      <t>タ</t>
    </rPh>
    <rPh sb="413" eb="415">
      <t>ジギョウ</t>
    </rPh>
    <rPh sb="417" eb="418">
      <t>ホ</t>
    </rPh>
    <rPh sb="424" eb="426">
      <t>ケイジョウ</t>
    </rPh>
    <rPh sb="426" eb="428">
      <t>シュウシ</t>
    </rPh>
    <rPh sb="428" eb="430">
      <t>ヒリツ</t>
    </rPh>
    <rPh sb="431" eb="432">
      <t>タカ</t>
    </rPh>
    <rPh sb="437" eb="439">
      <t>コウシン</t>
    </rPh>
    <rPh sb="439" eb="441">
      <t>トウシ</t>
    </rPh>
    <rPh sb="441" eb="442">
      <t>トウ</t>
    </rPh>
    <rPh sb="443" eb="444">
      <t>ア</t>
    </rPh>
    <rPh sb="446" eb="448">
      <t>ザイゲン</t>
    </rPh>
    <rPh sb="449" eb="451">
      <t>カクホ</t>
    </rPh>
    <rPh sb="460" eb="462">
      <t>コンゴ</t>
    </rPh>
    <rPh sb="462" eb="464">
      <t>ケイエイ</t>
    </rPh>
    <rPh sb="464" eb="466">
      <t>カイゼン</t>
    </rPh>
    <rPh sb="467" eb="468">
      <t>ハカ</t>
    </rPh>
    <rPh sb="472" eb="474">
      <t>ヒツヨウ</t>
    </rPh>
    <phoneticPr fontId="4"/>
  </si>
  <si>
    <t>　公共下水道は、昭和60年に供用を開始し、31年が経過していますが、耐用年数を経過した管渠資産はありません。また、平成27年度は、更新、老朽化対策を行った管渠はありませんでした。三田市は、ニュータウンを中心に一時期に一度に整備した資産が多いことからも、更新については、平準化するよう計画的な対策が必要となってきます。</t>
    <rPh sb="1" eb="3">
      <t>コウキョウ</t>
    </rPh>
    <rPh sb="3" eb="6">
      <t>ゲスイドウ</t>
    </rPh>
    <rPh sb="8" eb="10">
      <t>ショウワ</t>
    </rPh>
    <rPh sb="12" eb="13">
      <t>ネン</t>
    </rPh>
    <rPh sb="14" eb="16">
      <t>キョウヨウ</t>
    </rPh>
    <rPh sb="17" eb="19">
      <t>カイシ</t>
    </rPh>
    <rPh sb="23" eb="24">
      <t>ネン</t>
    </rPh>
    <rPh sb="25" eb="27">
      <t>ケイカ</t>
    </rPh>
    <rPh sb="34" eb="36">
      <t>タイヨウ</t>
    </rPh>
    <rPh sb="36" eb="38">
      <t>ネンスウ</t>
    </rPh>
    <rPh sb="39" eb="41">
      <t>ケイカ</t>
    </rPh>
    <rPh sb="43" eb="45">
      <t>カンキョ</t>
    </rPh>
    <rPh sb="45" eb="47">
      <t>シサン</t>
    </rPh>
    <rPh sb="57" eb="59">
      <t>ヘイセイ</t>
    </rPh>
    <rPh sb="61" eb="63">
      <t>ネンド</t>
    </rPh>
    <rPh sb="65" eb="67">
      <t>コウシン</t>
    </rPh>
    <rPh sb="68" eb="71">
      <t>ロウキュウカ</t>
    </rPh>
    <rPh sb="71" eb="73">
      <t>タイサク</t>
    </rPh>
    <rPh sb="74" eb="75">
      <t>オコナ</t>
    </rPh>
    <rPh sb="77" eb="79">
      <t>カンキョ</t>
    </rPh>
    <rPh sb="89" eb="92">
      <t>サンダシ</t>
    </rPh>
    <rPh sb="101" eb="103">
      <t>チュウシン</t>
    </rPh>
    <rPh sb="104" eb="105">
      <t>イチ</t>
    </rPh>
    <rPh sb="105" eb="107">
      <t>ジキ</t>
    </rPh>
    <rPh sb="108" eb="110">
      <t>イチド</t>
    </rPh>
    <rPh sb="111" eb="113">
      <t>セイビ</t>
    </rPh>
    <rPh sb="115" eb="117">
      <t>シサン</t>
    </rPh>
    <rPh sb="118" eb="119">
      <t>オオ</t>
    </rPh>
    <rPh sb="126" eb="128">
      <t>コウシン</t>
    </rPh>
    <rPh sb="134" eb="137">
      <t>ヘイジュンカ</t>
    </rPh>
    <rPh sb="141" eb="144">
      <t>ケイカクテキ</t>
    </rPh>
    <rPh sb="145" eb="147">
      <t>タイサク</t>
    </rPh>
    <rPh sb="148" eb="150">
      <t>ヒツヨウ</t>
    </rPh>
    <phoneticPr fontId="4"/>
  </si>
  <si>
    <t>　三田市では、平成25年度から公共下水道、特定環境保全公共下水道、農業集落排水及びコミュニティ・プラントの４事業を下水道事業と捉え地方公営企業法を適用し、下水道使用料も平成元年から改定することなく健全経営に取り組んできました(消費税は除く)。しかし、今後、人口減少、少子高齢化が加速し、使用料収入も減収傾向になることが予測されます。また、効率の悪い事業が経営を圧迫してきていることがこの分析結果からも判断できます。これらの課題を解決すべく平成28年度から下水道ビジョンの策定、平成29年度には経営戦略の策定を開始し、学識経験者、市民委員も交えながら使用料のあり方や今後の下水道事業の方向性について検討を開始します。</t>
    <rPh sb="1" eb="4">
      <t>サンダシ</t>
    </rPh>
    <rPh sb="7" eb="9">
      <t>ヘイセイ</t>
    </rPh>
    <rPh sb="11" eb="12">
      <t>ネン</t>
    </rPh>
    <rPh sb="12" eb="13">
      <t>ド</t>
    </rPh>
    <rPh sb="15" eb="17">
      <t>コウキョウ</t>
    </rPh>
    <rPh sb="17" eb="20">
      <t>ゲスイドウ</t>
    </rPh>
    <rPh sb="21" eb="23">
      <t>トクテイ</t>
    </rPh>
    <rPh sb="23" eb="25">
      <t>カンキョウ</t>
    </rPh>
    <rPh sb="25" eb="27">
      <t>ホゼン</t>
    </rPh>
    <rPh sb="27" eb="29">
      <t>コウキョウ</t>
    </rPh>
    <rPh sb="29" eb="32">
      <t>ゲスイドウ</t>
    </rPh>
    <rPh sb="33" eb="35">
      <t>ノウギョウ</t>
    </rPh>
    <rPh sb="35" eb="37">
      <t>シュウラク</t>
    </rPh>
    <rPh sb="37" eb="39">
      <t>ハイスイ</t>
    </rPh>
    <rPh sb="39" eb="40">
      <t>オヨ</t>
    </rPh>
    <rPh sb="54" eb="56">
      <t>ジギョウ</t>
    </rPh>
    <rPh sb="57" eb="60">
      <t>ゲスイドウ</t>
    </rPh>
    <rPh sb="60" eb="62">
      <t>ジギョウ</t>
    </rPh>
    <rPh sb="63" eb="64">
      <t>トラ</t>
    </rPh>
    <rPh sb="65" eb="67">
      <t>チホウ</t>
    </rPh>
    <rPh sb="67" eb="69">
      <t>コウエイ</t>
    </rPh>
    <rPh sb="71" eb="72">
      <t>ホウ</t>
    </rPh>
    <rPh sb="77" eb="80">
      <t>ゲスイドウ</t>
    </rPh>
    <rPh sb="80" eb="83">
      <t>シヨウリョウ</t>
    </rPh>
    <rPh sb="84" eb="86">
      <t>ヘイセイ</t>
    </rPh>
    <rPh sb="86" eb="88">
      <t>ガンネン</t>
    </rPh>
    <rPh sb="90" eb="92">
      <t>カイテイ</t>
    </rPh>
    <rPh sb="98" eb="100">
      <t>ケンゼン</t>
    </rPh>
    <rPh sb="100" eb="102">
      <t>ケイエイ</t>
    </rPh>
    <rPh sb="103" eb="104">
      <t>ト</t>
    </rPh>
    <rPh sb="105" eb="106">
      <t>ク</t>
    </rPh>
    <rPh sb="113" eb="116">
      <t>ショウヒゼイ</t>
    </rPh>
    <rPh sb="117" eb="118">
      <t>ノゾ</t>
    </rPh>
    <rPh sb="125" eb="127">
      <t>コンゴ</t>
    </rPh>
    <rPh sb="128" eb="130">
      <t>ジンコウ</t>
    </rPh>
    <rPh sb="130" eb="132">
      <t>ゲンショウ</t>
    </rPh>
    <rPh sb="133" eb="135">
      <t>ショウシ</t>
    </rPh>
    <rPh sb="135" eb="138">
      <t>コウレイカ</t>
    </rPh>
    <rPh sb="139" eb="141">
      <t>カソク</t>
    </rPh>
    <rPh sb="143" eb="146">
      <t>シヨウリョウ</t>
    </rPh>
    <rPh sb="146" eb="148">
      <t>シュウニュウ</t>
    </rPh>
    <rPh sb="149" eb="151">
      <t>ゲンシュウ</t>
    </rPh>
    <rPh sb="151" eb="153">
      <t>ケイコウ</t>
    </rPh>
    <rPh sb="159" eb="161">
      <t>ヨソク</t>
    </rPh>
    <rPh sb="169" eb="171">
      <t>コウリツ</t>
    </rPh>
    <rPh sb="172" eb="173">
      <t>ワル</t>
    </rPh>
    <rPh sb="174" eb="176">
      <t>ジギョウ</t>
    </rPh>
    <rPh sb="177" eb="179">
      <t>ケイエイ</t>
    </rPh>
    <rPh sb="180" eb="182">
      <t>アッパク</t>
    </rPh>
    <rPh sb="193" eb="195">
      <t>ブンセキ</t>
    </rPh>
    <rPh sb="195" eb="197">
      <t>ケッカ</t>
    </rPh>
    <rPh sb="200" eb="202">
      <t>ハンダン</t>
    </rPh>
    <rPh sb="211" eb="213">
      <t>カダイ</t>
    </rPh>
    <rPh sb="214" eb="216">
      <t>カイケツ</t>
    </rPh>
    <rPh sb="219" eb="221">
      <t>ヘイセイ</t>
    </rPh>
    <rPh sb="223" eb="224">
      <t>ネン</t>
    </rPh>
    <rPh sb="224" eb="225">
      <t>ド</t>
    </rPh>
    <rPh sb="227" eb="230">
      <t>ゲスイドウ</t>
    </rPh>
    <rPh sb="235" eb="237">
      <t>サクテイ</t>
    </rPh>
    <rPh sb="238" eb="240">
      <t>ヘイセイ</t>
    </rPh>
    <rPh sb="242" eb="243">
      <t>ネン</t>
    </rPh>
    <rPh sb="243" eb="244">
      <t>ド</t>
    </rPh>
    <rPh sb="246" eb="248">
      <t>ケイエイ</t>
    </rPh>
    <rPh sb="248" eb="250">
      <t>センリャク</t>
    </rPh>
    <rPh sb="251" eb="253">
      <t>サクテイ</t>
    </rPh>
    <rPh sb="254" eb="256">
      <t>カイシ</t>
    </rPh>
    <rPh sb="258" eb="260">
      <t>ガクシキ</t>
    </rPh>
    <rPh sb="260" eb="263">
      <t>ケイケンシャ</t>
    </rPh>
    <rPh sb="264" eb="266">
      <t>シミン</t>
    </rPh>
    <rPh sb="266" eb="268">
      <t>イイン</t>
    </rPh>
    <rPh sb="269" eb="270">
      <t>マジ</t>
    </rPh>
    <rPh sb="274" eb="277">
      <t>シヨウリョウ</t>
    </rPh>
    <rPh sb="280" eb="281">
      <t>カタ</t>
    </rPh>
    <rPh sb="282" eb="284">
      <t>コンゴ</t>
    </rPh>
    <rPh sb="285" eb="288">
      <t>ゲスイドウ</t>
    </rPh>
    <rPh sb="288" eb="290">
      <t>ジギョウ</t>
    </rPh>
    <rPh sb="291" eb="294">
      <t>ホウコウセイ</t>
    </rPh>
    <rPh sb="298" eb="300">
      <t>ケントウ</t>
    </rPh>
    <rPh sb="301" eb="303">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</si>
</sst>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0.01</c:v>
                </c:pt>
                <c:pt idx="3">
                  <c:v>0.06</c:v>
                </c:pt>
                <c:pt idx="4" formatCode="#,##0.00;&quot;△&quot;#,##0.00">
                  <c:v>0</c:v>
                </c:pt>
              </c:numCache>
            </c:numRef>
          </c:val>
        </c:ser>
        <c:dLbls>
          <c:showLegendKey val="0"/>
          <c:showVal val="0"/>
          <c:showCatName val="0"/>
          <c:showSerName val="0"/>
          <c:showPercent val="0"/>
          <c:showBubbleSize val="0"/>
        </c:dLbls>
        <c:gapWidth val="150"/>
        <c:axId val="78042240"/>
        <c:axId val="780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0.06</c:v>
                </c:pt>
                <c:pt idx="3">
                  <c:v>0.05</c:v>
                </c:pt>
                <c:pt idx="4">
                  <c:v>7.0000000000000007E-2</c:v>
                </c:pt>
              </c:numCache>
            </c:numRef>
          </c:val>
          <c:smooth val="0"/>
        </c:ser>
        <c:dLbls>
          <c:showLegendKey val="0"/>
          <c:showVal val="0"/>
          <c:showCatName val="0"/>
          <c:showSerName val="0"/>
          <c:showPercent val="0"/>
          <c:showBubbleSize val="0"/>
        </c:dLbls>
        <c:marker val="1"/>
        <c:smooth val="0"/>
        <c:axId val="78042240"/>
        <c:axId val="78044160"/>
      </c:lineChart>
      <c:dateAx>
        <c:axId val="78042240"/>
        <c:scaling>
          <c:orientation val="minMax"/>
        </c:scaling>
        <c:delete val="1"/>
        <c:axPos val="b"/>
        <c:numFmt formatCode="ge" sourceLinked="1"/>
        <c:majorTickMark val="none"/>
        <c:minorTickMark val="none"/>
        <c:tickLblPos val="none"/>
        <c:crossAx val="78044160"/>
        <c:crosses val="autoZero"/>
        <c:auto val="1"/>
        <c:lblOffset val="100"/>
        <c:baseTimeUnit val="years"/>
      </c:dateAx>
      <c:valAx>
        <c:axId val="780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545664"/>
        <c:axId val="805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56.94</c:v>
                </c:pt>
                <c:pt idx="3">
                  <c:v>58.28</c:v>
                </c:pt>
                <c:pt idx="4">
                  <c:v>62.64</c:v>
                </c:pt>
              </c:numCache>
            </c:numRef>
          </c:val>
          <c:smooth val="0"/>
        </c:ser>
        <c:dLbls>
          <c:showLegendKey val="0"/>
          <c:showVal val="0"/>
          <c:showCatName val="0"/>
          <c:showSerName val="0"/>
          <c:showPercent val="0"/>
          <c:showBubbleSize val="0"/>
        </c:dLbls>
        <c:marker val="1"/>
        <c:smooth val="0"/>
        <c:axId val="80545664"/>
        <c:axId val="80560128"/>
      </c:lineChart>
      <c:dateAx>
        <c:axId val="80545664"/>
        <c:scaling>
          <c:orientation val="minMax"/>
        </c:scaling>
        <c:delete val="1"/>
        <c:axPos val="b"/>
        <c:numFmt formatCode="ge" sourceLinked="1"/>
        <c:majorTickMark val="none"/>
        <c:minorTickMark val="none"/>
        <c:tickLblPos val="none"/>
        <c:crossAx val="80560128"/>
        <c:crosses val="autoZero"/>
        <c:auto val="1"/>
        <c:lblOffset val="100"/>
        <c:baseTimeUnit val="years"/>
      </c:dateAx>
      <c:valAx>
        <c:axId val="805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98.94</c:v>
                </c:pt>
                <c:pt idx="3">
                  <c:v>98.97</c:v>
                </c:pt>
                <c:pt idx="4">
                  <c:v>98.98</c:v>
                </c:pt>
              </c:numCache>
            </c:numRef>
          </c:val>
        </c:ser>
        <c:dLbls>
          <c:showLegendKey val="0"/>
          <c:showVal val="0"/>
          <c:showCatName val="0"/>
          <c:showSerName val="0"/>
          <c:showPercent val="0"/>
          <c:showBubbleSize val="0"/>
        </c:dLbls>
        <c:gapWidth val="150"/>
        <c:axId val="80586240"/>
        <c:axId val="805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92.35</c:v>
                </c:pt>
                <c:pt idx="3">
                  <c:v>92.78</c:v>
                </c:pt>
                <c:pt idx="4">
                  <c:v>92.98</c:v>
                </c:pt>
              </c:numCache>
            </c:numRef>
          </c:val>
          <c:smooth val="0"/>
        </c:ser>
        <c:dLbls>
          <c:showLegendKey val="0"/>
          <c:showVal val="0"/>
          <c:showCatName val="0"/>
          <c:showSerName val="0"/>
          <c:showPercent val="0"/>
          <c:showBubbleSize val="0"/>
        </c:dLbls>
        <c:marker val="1"/>
        <c:smooth val="0"/>
        <c:axId val="80586240"/>
        <c:axId val="80588160"/>
      </c:lineChart>
      <c:dateAx>
        <c:axId val="80586240"/>
        <c:scaling>
          <c:orientation val="minMax"/>
        </c:scaling>
        <c:delete val="1"/>
        <c:axPos val="b"/>
        <c:numFmt formatCode="ge" sourceLinked="1"/>
        <c:majorTickMark val="none"/>
        <c:minorTickMark val="none"/>
        <c:tickLblPos val="none"/>
        <c:crossAx val="80588160"/>
        <c:crosses val="autoZero"/>
        <c:auto val="1"/>
        <c:lblOffset val="100"/>
        <c:baseTimeUnit val="years"/>
      </c:dateAx>
      <c:valAx>
        <c:axId val="805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111.82</c:v>
                </c:pt>
                <c:pt idx="3">
                  <c:v>110.59</c:v>
                </c:pt>
                <c:pt idx="4">
                  <c:v>110.39</c:v>
                </c:pt>
              </c:numCache>
            </c:numRef>
          </c:val>
        </c:ser>
        <c:dLbls>
          <c:showLegendKey val="0"/>
          <c:showVal val="0"/>
          <c:showCatName val="0"/>
          <c:showSerName val="0"/>
          <c:showPercent val="0"/>
          <c:showBubbleSize val="0"/>
        </c:dLbls>
        <c:gapWidth val="150"/>
        <c:axId val="78062336"/>
        <c:axId val="780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104.97</c:v>
                </c:pt>
                <c:pt idx="3">
                  <c:v>109.31</c:v>
                </c:pt>
                <c:pt idx="4">
                  <c:v>105.81</c:v>
                </c:pt>
              </c:numCache>
            </c:numRef>
          </c:val>
          <c:smooth val="0"/>
        </c:ser>
        <c:dLbls>
          <c:showLegendKey val="0"/>
          <c:showVal val="0"/>
          <c:showCatName val="0"/>
          <c:showSerName val="0"/>
          <c:showPercent val="0"/>
          <c:showBubbleSize val="0"/>
        </c:dLbls>
        <c:marker val="1"/>
        <c:smooth val="0"/>
        <c:axId val="78062336"/>
        <c:axId val="78064256"/>
      </c:lineChart>
      <c:dateAx>
        <c:axId val="78062336"/>
        <c:scaling>
          <c:orientation val="minMax"/>
        </c:scaling>
        <c:delete val="1"/>
        <c:axPos val="b"/>
        <c:numFmt formatCode="ge" sourceLinked="1"/>
        <c:majorTickMark val="none"/>
        <c:minorTickMark val="none"/>
        <c:tickLblPos val="none"/>
        <c:crossAx val="78064256"/>
        <c:crosses val="autoZero"/>
        <c:auto val="1"/>
        <c:lblOffset val="100"/>
        <c:baseTimeUnit val="years"/>
      </c:dateAx>
      <c:valAx>
        <c:axId val="780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3.22</c:v>
                </c:pt>
                <c:pt idx="3">
                  <c:v>6.33</c:v>
                </c:pt>
                <c:pt idx="4">
                  <c:v>9.16</c:v>
                </c:pt>
              </c:numCache>
            </c:numRef>
          </c:val>
        </c:ser>
        <c:dLbls>
          <c:showLegendKey val="0"/>
          <c:showVal val="0"/>
          <c:showCatName val="0"/>
          <c:showSerName val="0"/>
          <c:showPercent val="0"/>
          <c:showBubbleSize val="0"/>
        </c:dLbls>
        <c:gapWidth val="150"/>
        <c:axId val="78115200"/>
        <c:axId val="781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14.42</c:v>
                </c:pt>
                <c:pt idx="3">
                  <c:v>23.01</c:v>
                </c:pt>
                <c:pt idx="4">
                  <c:v>30.09</c:v>
                </c:pt>
              </c:numCache>
            </c:numRef>
          </c:val>
          <c:smooth val="0"/>
        </c:ser>
        <c:dLbls>
          <c:showLegendKey val="0"/>
          <c:showVal val="0"/>
          <c:showCatName val="0"/>
          <c:showSerName val="0"/>
          <c:showPercent val="0"/>
          <c:showBubbleSize val="0"/>
        </c:dLbls>
        <c:marker val="1"/>
        <c:smooth val="0"/>
        <c:axId val="78115200"/>
        <c:axId val="78117120"/>
      </c:lineChart>
      <c:dateAx>
        <c:axId val="78115200"/>
        <c:scaling>
          <c:orientation val="minMax"/>
        </c:scaling>
        <c:delete val="1"/>
        <c:axPos val="b"/>
        <c:numFmt formatCode="ge" sourceLinked="1"/>
        <c:majorTickMark val="none"/>
        <c:minorTickMark val="none"/>
        <c:tickLblPos val="none"/>
        <c:crossAx val="78117120"/>
        <c:crosses val="autoZero"/>
        <c:auto val="1"/>
        <c:lblOffset val="100"/>
        <c:baseTimeUnit val="years"/>
      </c:dateAx>
      <c:valAx>
        <c:axId val="781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9921152"/>
        <c:axId val="799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79921152"/>
        <c:axId val="79923072"/>
      </c:lineChart>
      <c:dateAx>
        <c:axId val="79921152"/>
        <c:scaling>
          <c:orientation val="minMax"/>
        </c:scaling>
        <c:delete val="1"/>
        <c:axPos val="b"/>
        <c:numFmt formatCode="ge" sourceLinked="1"/>
        <c:majorTickMark val="none"/>
        <c:minorTickMark val="none"/>
        <c:tickLblPos val="none"/>
        <c:crossAx val="79923072"/>
        <c:crosses val="autoZero"/>
        <c:auto val="1"/>
        <c:lblOffset val="100"/>
        <c:baseTimeUnit val="years"/>
      </c:dateAx>
      <c:valAx>
        <c:axId val="799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formatCode="#,##0.00;&quot;△&quot;#,##0.00">
                  <c:v>0</c:v>
                </c:pt>
                <c:pt idx="3">
                  <c:v>2.68</c:v>
                </c:pt>
                <c:pt idx="4" formatCode="#,##0.00;&quot;△&quot;#,##0.00">
                  <c:v>0</c:v>
                </c:pt>
              </c:numCache>
            </c:numRef>
          </c:val>
        </c:ser>
        <c:dLbls>
          <c:showLegendKey val="0"/>
          <c:showVal val="0"/>
          <c:showCatName val="0"/>
          <c:showSerName val="0"/>
          <c:showPercent val="0"/>
          <c:showBubbleSize val="0"/>
        </c:dLbls>
        <c:gapWidth val="150"/>
        <c:axId val="80019456"/>
        <c:axId val="800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2.46</c:v>
                </c:pt>
                <c:pt idx="3">
                  <c:v>3.73</c:v>
                </c:pt>
                <c:pt idx="4">
                  <c:v>35.49</c:v>
                </c:pt>
              </c:numCache>
            </c:numRef>
          </c:val>
          <c:smooth val="0"/>
        </c:ser>
        <c:dLbls>
          <c:showLegendKey val="0"/>
          <c:showVal val="0"/>
          <c:showCatName val="0"/>
          <c:showSerName val="0"/>
          <c:showPercent val="0"/>
          <c:showBubbleSize val="0"/>
        </c:dLbls>
        <c:marker val="1"/>
        <c:smooth val="0"/>
        <c:axId val="80019456"/>
        <c:axId val="80021376"/>
      </c:lineChart>
      <c:dateAx>
        <c:axId val="80019456"/>
        <c:scaling>
          <c:orientation val="minMax"/>
        </c:scaling>
        <c:delete val="1"/>
        <c:axPos val="b"/>
        <c:numFmt formatCode="ge" sourceLinked="1"/>
        <c:majorTickMark val="none"/>
        <c:minorTickMark val="none"/>
        <c:tickLblPos val="none"/>
        <c:crossAx val="80021376"/>
        <c:crosses val="autoZero"/>
        <c:auto val="1"/>
        <c:lblOffset val="100"/>
        <c:baseTimeUnit val="years"/>
      </c:dateAx>
      <c:valAx>
        <c:axId val="800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80.540000000000006</c:v>
                </c:pt>
                <c:pt idx="3">
                  <c:v>72.89</c:v>
                </c:pt>
                <c:pt idx="4">
                  <c:v>174.53</c:v>
                </c:pt>
              </c:numCache>
            </c:numRef>
          </c:val>
        </c:ser>
        <c:dLbls>
          <c:showLegendKey val="0"/>
          <c:showVal val="0"/>
          <c:showCatName val="0"/>
          <c:showSerName val="0"/>
          <c:showPercent val="0"/>
          <c:showBubbleSize val="0"/>
        </c:dLbls>
        <c:gapWidth val="150"/>
        <c:axId val="80067968"/>
        <c:axId val="800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367.63</c:v>
                </c:pt>
                <c:pt idx="3">
                  <c:v>96.91</c:v>
                </c:pt>
                <c:pt idx="4">
                  <c:v>82.47</c:v>
                </c:pt>
              </c:numCache>
            </c:numRef>
          </c:val>
          <c:smooth val="0"/>
        </c:ser>
        <c:dLbls>
          <c:showLegendKey val="0"/>
          <c:showVal val="0"/>
          <c:showCatName val="0"/>
          <c:showSerName val="0"/>
          <c:showPercent val="0"/>
          <c:showBubbleSize val="0"/>
        </c:dLbls>
        <c:marker val="1"/>
        <c:smooth val="0"/>
        <c:axId val="80067968"/>
        <c:axId val="80078336"/>
      </c:lineChart>
      <c:dateAx>
        <c:axId val="80067968"/>
        <c:scaling>
          <c:orientation val="minMax"/>
        </c:scaling>
        <c:delete val="1"/>
        <c:axPos val="b"/>
        <c:numFmt formatCode="ge" sourceLinked="1"/>
        <c:majorTickMark val="none"/>
        <c:minorTickMark val="none"/>
        <c:tickLblPos val="none"/>
        <c:crossAx val="80078336"/>
        <c:crosses val="autoZero"/>
        <c:auto val="1"/>
        <c:lblOffset val="100"/>
        <c:baseTimeUnit val="years"/>
      </c:dateAx>
      <c:valAx>
        <c:axId val="800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178.18</c:v>
                </c:pt>
                <c:pt idx="3">
                  <c:v>166.76</c:v>
                </c:pt>
                <c:pt idx="4">
                  <c:v>154.4</c:v>
                </c:pt>
              </c:numCache>
            </c:numRef>
          </c:val>
        </c:ser>
        <c:dLbls>
          <c:showLegendKey val="0"/>
          <c:showVal val="0"/>
          <c:showCatName val="0"/>
          <c:showSerName val="0"/>
          <c:showPercent val="0"/>
          <c:showBubbleSize val="0"/>
        </c:dLbls>
        <c:gapWidth val="150"/>
        <c:axId val="80350208"/>
        <c:axId val="803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1066.1600000000001</c:v>
                </c:pt>
                <c:pt idx="3">
                  <c:v>1117.27</c:v>
                </c:pt>
                <c:pt idx="4">
                  <c:v>664.04</c:v>
                </c:pt>
              </c:numCache>
            </c:numRef>
          </c:val>
          <c:smooth val="0"/>
        </c:ser>
        <c:dLbls>
          <c:showLegendKey val="0"/>
          <c:showVal val="0"/>
          <c:showCatName val="0"/>
          <c:showSerName val="0"/>
          <c:showPercent val="0"/>
          <c:showBubbleSize val="0"/>
        </c:dLbls>
        <c:marker val="1"/>
        <c:smooth val="0"/>
        <c:axId val="80350208"/>
        <c:axId val="80368768"/>
      </c:lineChart>
      <c:dateAx>
        <c:axId val="80350208"/>
        <c:scaling>
          <c:orientation val="minMax"/>
        </c:scaling>
        <c:delete val="1"/>
        <c:axPos val="b"/>
        <c:numFmt formatCode="ge" sourceLinked="1"/>
        <c:majorTickMark val="none"/>
        <c:minorTickMark val="none"/>
        <c:tickLblPos val="none"/>
        <c:crossAx val="80368768"/>
        <c:crosses val="autoZero"/>
        <c:auto val="1"/>
        <c:lblOffset val="100"/>
        <c:baseTimeUnit val="years"/>
      </c:dateAx>
      <c:valAx>
        <c:axId val="803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132.55000000000001</c:v>
                </c:pt>
                <c:pt idx="3">
                  <c:v>128.41</c:v>
                </c:pt>
                <c:pt idx="4">
                  <c:v>128.51</c:v>
                </c:pt>
              </c:numCache>
            </c:numRef>
          </c:val>
        </c:ser>
        <c:dLbls>
          <c:showLegendKey val="0"/>
          <c:showVal val="0"/>
          <c:showCatName val="0"/>
          <c:showSerName val="0"/>
          <c:showPercent val="0"/>
          <c:showBubbleSize val="0"/>
        </c:dLbls>
        <c:gapWidth val="150"/>
        <c:axId val="80394880"/>
        <c:axId val="804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76.91</c:v>
                </c:pt>
                <c:pt idx="3">
                  <c:v>76.33</c:v>
                </c:pt>
                <c:pt idx="4">
                  <c:v>86.2</c:v>
                </c:pt>
              </c:numCache>
            </c:numRef>
          </c:val>
          <c:smooth val="0"/>
        </c:ser>
        <c:dLbls>
          <c:showLegendKey val="0"/>
          <c:showVal val="0"/>
          <c:showCatName val="0"/>
          <c:showSerName val="0"/>
          <c:showPercent val="0"/>
          <c:showBubbleSize val="0"/>
        </c:dLbls>
        <c:marker val="1"/>
        <c:smooth val="0"/>
        <c:axId val="80394880"/>
        <c:axId val="80405248"/>
      </c:lineChart>
      <c:dateAx>
        <c:axId val="80394880"/>
        <c:scaling>
          <c:orientation val="minMax"/>
        </c:scaling>
        <c:delete val="1"/>
        <c:axPos val="b"/>
        <c:numFmt formatCode="ge" sourceLinked="1"/>
        <c:majorTickMark val="none"/>
        <c:minorTickMark val="none"/>
        <c:tickLblPos val="none"/>
        <c:crossAx val="80405248"/>
        <c:crosses val="autoZero"/>
        <c:auto val="1"/>
        <c:lblOffset val="100"/>
        <c:baseTimeUnit val="years"/>
      </c:dateAx>
      <c:valAx>
        <c:axId val="804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73.83</c:v>
                </c:pt>
                <c:pt idx="3">
                  <c:v>76.3</c:v>
                </c:pt>
                <c:pt idx="4">
                  <c:v>76.23</c:v>
                </c:pt>
              </c:numCache>
            </c:numRef>
          </c:val>
        </c:ser>
        <c:dLbls>
          <c:showLegendKey val="0"/>
          <c:showVal val="0"/>
          <c:showCatName val="0"/>
          <c:showSerName val="0"/>
          <c:showPercent val="0"/>
          <c:showBubbleSize val="0"/>
        </c:dLbls>
        <c:gapWidth val="150"/>
        <c:axId val="80439168"/>
        <c:axId val="804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160.77000000000001</c:v>
                </c:pt>
                <c:pt idx="3">
                  <c:v>164.13</c:v>
                </c:pt>
                <c:pt idx="4">
                  <c:v>146.47999999999999</c:v>
                </c:pt>
              </c:numCache>
            </c:numRef>
          </c:val>
          <c:smooth val="0"/>
        </c:ser>
        <c:dLbls>
          <c:showLegendKey val="0"/>
          <c:showVal val="0"/>
          <c:showCatName val="0"/>
          <c:showSerName val="0"/>
          <c:showPercent val="0"/>
          <c:showBubbleSize val="0"/>
        </c:dLbls>
        <c:marker val="1"/>
        <c:smooth val="0"/>
        <c:axId val="80439168"/>
        <c:axId val="80445440"/>
      </c:lineChart>
      <c:dateAx>
        <c:axId val="80439168"/>
        <c:scaling>
          <c:orientation val="minMax"/>
        </c:scaling>
        <c:delete val="1"/>
        <c:axPos val="b"/>
        <c:numFmt formatCode="ge" sourceLinked="1"/>
        <c:majorTickMark val="none"/>
        <c:minorTickMark val="none"/>
        <c:tickLblPos val="none"/>
        <c:crossAx val="80445440"/>
        <c:crosses val="autoZero"/>
        <c:auto val="1"/>
        <c:lblOffset val="100"/>
        <c:baseTimeUnit val="years"/>
      </c:dateAx>
      <c:valAx>
        <c:axId val="804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三田市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113996</v>
      </c>
      <c r="AM8" s="47"/>
      <c r="AN8" s="47"/>
      <c r="AO8" s="47"/>
      <c r="AP8" s="47"/>
      <c r="AQ8" s="47"/>
      <c r="AR8" s="47"/>
      <c r="AS8" s="47"/>
      <c r="AT8" s="43">
        <f>データ!S6</f>
        <v>210.32</v>
      </c>
      <c r="AU8" s="43"/>
      <c r="AV8" s="43"/>
      <c r="AW8" s="43"/>
      <c r="AX8" s="43"/>
      <c r="AY8" s="43"/>
      <c r="AZ8" s="43"/>
      <c r="BA8" s="43"/>
      <c r="BB8" s="43">
        <f>データ!T6</f>
        <v>542.01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86.38</v>
      </c>
      <c r="J10" s="43"/>
      <c r="K10" s="43"/>
      <c r="L10" s="43"/>
      <c r="M10" s="43"/>
      <c r="N10" s="43"/>
      <c r="O10" s="43"/>
      <c r="P10" s="43">
        <f>データ!O6</f>
        <v>80.37</v>
      </c>
      <c r="Q10" s="43"/>
      <c r="R10" s="43"/>
      <c r="S10" s="43"/>
      <c r="T10" s="43"/>
      <c r="U10" s="43"/>
      <c r="V10" s="43"/>
      <c r="W10" s="43">
        <f>データ!P6</f>
        <v>88.83</v>
      </c>
      <c r="X10" s="43"/>
      <c r="Y10" s="43"/>
      <c r="Z10" s="43"/>
      <c r="AA10" s="43"/>
      <c r="AB10" s="43"/>
      <c r="AC10" s="43"/>
      <c r="AD10" s="47">
        <f>データ!Q6</f>
        <v>1587</v>
      </c>
      <c r="AE10" s="47"/>
      <c r="AF10" s="47"/>
      <c r="AG10" s="47"/>
      <c r="AH10" s="47"/>
      <c r="AI10" s="47"/>
      <c r="AJ10" s="47"/>
      <c r="AK10" s="2"/>
      <c r="AL10" s="47">
        <f>データ!U6</f>
        <v>91256</v>
      </c>
      <c r="AM10" s="47"/>
      <c r="AN10" s="47"/>
      <c r="AO10" s="47"/>
      <c r="AP10" s="47"/>
      <c r="AQ10" s="47"/>
      <c r="AR10" s="47"/>
      <c r="AS10" s="47"/>
      <c r="AT10" s="43">
        <f>データ!V6</f>
        <v>17.420000000000002</v>
      </c>
      <c r="AU10" s="43"/>
      <c r="AV10" s="43"/>
      <c r="AW10" s="43"/>
      <c r="AX10" s="43"/>
      <c r="AY10" s="43"/>
      <c r="AZ10" s="43"/>
      <c r="BA10" s="43"/>
      <c r="BB10" s="43">
        <f>データ!W6</f>
        <v>5238.58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282197</v>
      </c>
      <c r="D6" s="31">
        <f t="shared" si="3"/>
        <v>46</v>
      </c>
      <c r="E6" s="31">
        <f t="shared" si="3"/>
        <v>17</v>
      </c>
      <c r="F6" s="31">
        <f t="shared" si="3"/>
        <v>1</v>
      </c>
      <c r="G6" s="31">
        <f t="shared" si="3"/>
        <v>0</v>
      </c>
      <c r="H6" s="31" t="str">
        <f t="shared" si="3"/>
        <v>兵庫県　三田市</v>
      </c>
      <c r="I6" s="31" t="str">
        <f t="shared" si="3"/>
        <v>法適用</v>
      </c>
      <c r="J6" s="31" t="str">
        <f t="shared" si="3"/>
        <v>下水道事業</v>
      </c>
      <c r="K6" s="31" t="str">
        <f t="shared" si="3"/>
        <v>公共下水道</v>
      </c>
      <c r="L6" s="31" t="str">
        <f t="shared" si="3"/>
        <v>Bc1</v>
      </c>
      <c r="M6" s="32" t="str">
        <f t="shared" si="3"/>
        <v>-</v>
      </c>
      <c r="N6" s="32">
        <f t="shared" si="3"/>
        <v>86.38</v>
      </c>
      <c r="O6" s="32">
        <f t="shared" si="3"/>
        <v>80.37</v>
      </c>
      <c r="P6" s="32">
        <f t="shared" si="3"/>
        <v>88.83</v>
      </c>
      <c r="Q6" s="32">
        <f t="shared" si="3"/>
        <v>1587</v>
      </c>
      <c r="R6" s="32">
        <f t="shared" si="3"/>
        <v>113996</v>
      </c>
      <c r="S6" s="32">
        <f t="shared" si="3"/>
        <v>210.32</v>
      </c>
      <c r="T6" s="32">
        <f t="shared" si="3"/>
        <v>542.01</v>
      </c>
      <c r="U6" s="32">
        <f t="shared" si="3"/>
        <v>91256</v>
      </c>
      <c r="V6" s="32">
        <f t="shared" si="3"/>
        <v>17.420000000000002</v>
      </c>
      <c r="W6" s="32">
        <f t="shared" si="3"/>
        <v>5238.58</v>
      </c>
      <c r="X6" s="33" t="str">
        <f>IF(X7="",NA(),X7)</f>
        <v>-</v>
      </c>
      <c r="Y6" s="33" t="str">
        <f t="shared" ref="Y6:AG6" si="4">IF(Y7="",NA(),Y7)</f>
        <v>-</v>
      </c>
      <c r="Z6" s="33">
        <f t="shared" si="4"/>
        <v>111.82</v>
      </c>
      <c r="AA6" s="33">
        <f t="shared" si="4"/>
        <v>110.59</v>
      </c>
      <c r="AB6" s="33">
        <f t="shared" si="4"/>
        <v>110.39</v>
      </c>
      <c r="AC6" s="33" t="str">
        <f t="shared" si="4"/>
        <v>-</v>
      </c>
      <c r="AD6" s="33" t="str">
        <f t="shared" si="4"/>
        <v>-</v>
      </c>
      <c r="AE6" s="33">
        <f t="shared" si="4"/>
        <v>104.97</v>
      </c>
      <c r="AF6" s="33">
        <f t="shared" si="4"/>
        <v>109.31</v>
      </c>
      <c r="AG6" s="33">
        <f t="shared" si="4"/>
        <v>105.81</v>
      </c>
      <c r="AH6" s="32" t="str">
        <f>IF(AH7="","",IF(AH7="-","【-】","【"&amp;SUBSTITUTE(TEXT(AH7,"#,##0.00"),"-","△")&amp;"】"))</f>
        <v>【108.23】</v>
      </c>
      <c r="AI6" s="33" t="str">
        <f>IF(AI7="",NA(),AI7)</f>
        <v>-</v>
      </c>
      <c r="AJ6" s="33" t="str">
        <f t="shared" ref="AJ6:AR6" si="5">IF(AJ7="",NA(),AJ7)</f>
        <v>-</v>
      </c>
      <c r="AK6" s="32">
        <f t="shared" si="5"/>
        <v>0</v>
      </c>
      <c r="AL6" s="33">
        <f t="shared" si="5"/>
        <v>2.68</v>
      </c>
      <c r="AM6" s="32">
        <f t="shared" si="5"/>
        <v>0</v>
      </c>
      <c r="AN6" s="33" t="str">
        <f t="shared" si="5"/>
        <v>-</v>
      </c>
      <c r="AO6" s="33" t="str">
        <f t="shared" si="5"/>
        <v>-</v>
      </c>
      <c r="AP6" s="33">
        <f t="shared" si="5"/>
        <v>2.46</v>
      </c>
      <c r="AQ6" s="33">
        <f t="shared" si="5"/>
        <v>3.73</v>
      </c>
      <c r="AR6" s="33">
        <f t="shared" si="5"/>
        <v>35.49</v>
      </c>
      <c r="AS6" s="32" t="str">
        <f>IF(AS7="","",IF(AS7="-","【-】","【"&amp;SUBSTITUTE(TEXT(AS7,"#,##0.00"),"-","△")&amp;"】"))</f>
        <v>【4.45】</v>
      </c>
      <c r="AT6" s="33" t="str">
        <f>IF(AT7="",NA(),AT7)</f>
        <v>-</v>
      </c>
      <c r="AU6" s="33" t="str">
        <f t="shared" ref="AU6:BC6" si="6">IF(AU7="",NA(),AU7)</f>
        <v>-</v>
      </c>
      <c r="AV6" s="33">
        <f t="shared" si="6"/>
        <v>80.540000000000006</v>
      </c>
      <c r="AW6" s="33">
        <f t="shared" si="6"/>
        <v>72.89</v>
      </c>
      <c r="AX6" s="33">
        <f t="shared" si="6"/>
        <v>174.53</v>
      </c>
      <c r="AY6" s="33" t="str">
        <f t="shared" si="6"/>
        <v>-</v>
      </c>
      <c r="AZ6" s="33" t="str">
        <f t="shared" si="6"/>
        <v>-</v>
      </c>
      <c r="BA6" s="33">
        <f t="shared" si="6"/>
        <v>367.63</v>
      </c>
      <c r="BB6" s="33">
        <f t="shared" si="6"/>
        <v>96.91</v>
      </c>
      <c r="BC6" s="33">
        <f t="shared" si="6"/>
        <v>82.47</v>
      </c>
      <c r="BD6" s="32" t="str">
        <f>IF(BD7="","",IF(BD7="-","【-】","【"&amp;SUBSTITUTE(TEXT(BD7,"#,##0.00"),"-","△")&amp;"】"))</f>
        <v>【57.41】</v>
      </c>
      <c r="BE6" s="33" t="str">
        <f>IF(BE7="",NA(),BE7)</f>
        <v>-</v>
      </c>
      <c r="BF6" s="33" t="str">
        <f t="shared" ref="BF6:BN6" si="7">IF(BF7="",NA(),BF7)</f>
        <v>-</v>
      </c>
      <c r="BG6" s="33">
        <f t="shared" si="7"/>
        <v>178.18</v>
      </c>
      <c r="BH6" s="33">
        <f t="shared" si="7"/>
        <v>166.76</v>
      </c>
      <c r="BI6" s="33">
        <f t="shared" si="7"/>
        <v>154.4</v>
      </c>
      <c r="BJ6" s="33" t="str">
        <f t="shared" si="7"/>
        <v>-</v>
      </c>
      <c r="BK6" s="33" t="str">
        <f t="shared" si="7"/>
        <v>-</v>
      </c>
      <c r="BL6" s="33">
        <f t="shared" si="7"/>
        <v>1066.1600000000001</v>
      </c>
      <c r="BM6" s="33">
        <f t="shared" si="7"/>
        <v>1117.27</v>
      </c>
      <c r="BN6" s="33">
        <f t="shared" si="7"/>
        <v>664.04</v>
      </c>
      <c r="BO6" s="32" t="str">
        <f>IF(BO7="","",IF(BO7="-","【-】","【"&amp;SUBSTITUTE(TEXT(BO7,"#,##0.00"),"-","△")&amp;"】"))</f>
        <v>【763.62】</v>
      </c>
      <c r="BP6" s="33" t="str">
        <f>IF(BP7="",NA(),BP7)</f>
        <v>-</v>
      </c>
      <c r="BQ6" s="33" t="str">
        <f t="shared" ref="BQ6:BY6" si="8">IF(BQ7="",NA(),BQ7)</f>
        <v>-</v>
      </c>
      <c r="BR6" s="33">
        <f t="shared" si="8"/>
        <v>132.55000000000001</v>
      </c>
      <c r="BS6" s="33">
        <f t="shared" si="8"/>
        <v>128.41</v>
      </c>
      <c r="BT6" s="33">
        <f t="shared" si="8"/>
        <v>128.51</v>
      </c>
      <c r="BU6" s="33" t="str">
        <f t="shared" si="8"/>
        <v>-</v>
      </c>
      <c r="BV6" s="33" t="str">
        <f t="shared" si="8"/>
        <v>-</v>
      </c>
      <c r="BW6" s="33">
        <f t="shared" si="8"/>
        <v>76.91</v>
      </c>
      <c r="BX6" s="33">
        <f t="shared" si="8"/>
        <v>76.33</v>
      </c>
      <c r="BY6" s="33">
        <f t="shared" si="8"/>
        <v>86.2</v>
      </c>
      <c r="BZ6" s="32" t="str">
        <f>IF(BZ7="","",IF(BZ7="-","【-】","【"&amp;SUBSTITUTE(TEXT(BZ7,"#,##0.00"),"-","△")&amp;"】"))</f>
        <v>【98.53】</v>
      </c>
      <c r="CA6" s="33" t="str">
        <f>IF(CA7="",NA(),CA7)</f>
        <v>-</v>
      </c>
      <c r="CB6" s="33" t="str">
        <f t="shared" ref="CB6:CJ6" si="9">IF(CB7="",NA(),CB7)</f>
        <v>-</v>
      </c>
      <c r="CC6" s="33">
        <f t="shared" si="9"/>
        <v>73.83</v>
      </c>
      <c r="CD6" s="33">
        <f t="shared" si="9"/>
        <v>76.3</v>
      </c>
      <c r="CE6" s="33">
        <f t="shared" si="9"/>
        <v>76.23</v>
      </c>
      <c r="CF6" s="33" t="str">
        <f t="shared" si="9"/>
        <v>-</v>
      </c>
      <c r="CG6" s="33" t="str">
        <f t="shared" si="9"/>
        <v>-</v>
      </c>
      <c r="CH6" s="33">
        <f t="shared" si="9"/>
        <v>160.77000000000001</v>
      </c>
      <c r="CI6" s="33">
        <f t="shared" si="9"/>
        <v>164.13</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56.94</v>
      </c>
      <c r="CT6" s="33">
        <f t="shared" si="10"/>
        <v>58.28</v>
      </c>
      <c r="CU6" s="33">
        <f t="shared" si="10"/>
        <v>62.64</v>
      </c>
      <c r="CV6" s="32" t="str">
        <f>IF(CV7="","",IF(CV7="-","【-】","【"&amp;SUBSTITUTE(TEXT(CV7,"#,##0.00"),"-","△")&amp;"】"))</f>
        <v>【60.01】</v>
      </c>
      <c r="CW6" s="33" t="str">
        <f>IF(CW7="",NA(),CW7)</f>
        <v>-</v>
      </c>
      <c r="CX6" s="33" t="str">
        <f t="shared" ref="CX6:DF6" si="11">IF(CX7="",NA(),CX7)</f>
        <v>-</v>
      </c>
      <c r="CY6" s="33">
        <f t="shared" si="11"/>
        <v>98.94</v>
      </c>
      <c r="CZ6" s="33">
        <f t="shared" si="11"/>
        <v>98.97</v>
      </c>
      <c r="DA6" s="33">
        <f t="shared" si="11"/>
        <v>98.98</v>
      </c>
      <c r="DB6" s="33" t="str">
        <f t="shared" si="11"/>
        <v>-</v>
      </c>
      <c r="DC6" s="33" t="str">
        <f t="shared" si="11"/>
        <v>-</v>
      </c>
      <c r="DD6" s="33">
        <f t="shared" si="11"/>
        <v>92.35</v>
      </c>
      <c r="DE6" s="33">
        <f t="shared" si="11"/>
        <v>92.78</v>
      </c>
      <c r="DF6" s="33">
        <f t="shared" si="11"/>
        <v>92.98</v>
      </c>
      <c r="DG6" s="32" t="str">
        <f>IF(DG7="","",IF(DG7="-","【-】","【"&amp;SUBSTITUTE(TEXT(DG7,"#,##0.00"),"-","△")&amp;"】"))</f>
        <v>【94.73】</v>
      </c>
      <c r="DH6" s="33" t="str">
        <f>IF(DH7="",NA(),DH7)</f>
        <v>-</v>
      </c>
      <c r="DI6" s="33" t="str">
        <f t="shared" ref="DI6:DQ6" si="12">IF(DI7="",NA(),DI7)</f>
        <v>-</v>
      </c>
      <c r="DJ6" s="33">
        <f t="shared" si="12"/>
        <v>3.22</v>
      </c>
      <c r="DK6" s="33">
        <f t="shared" si="12"/>
        <v>6.33</v>
      </c>
      <c r="DL6" s="33">
        <f t="shared" si="12"/>
        <v>9.16</v>
      </c>
      <c r="DM6" s="33" t="str">
        <f t="shared" si="12"/>
        <v>-</v>
      </c>
      <c r="DN6" s="33" t="str">
        <f t="shared" si="12"/>
        <v>-</v>
      </c>
      <c r="DO6" s="33">
        <f t="shared" si="12"/>
        <v>14.42</v>
      </c>
      <c r="DP6" s="33">
        <f t="shared" si="12"/>
        <v>23.01</v>
      </c>
      <c r="DQ6" s="33">
        <f t="shared" si="12"/>
        <v>30.09</v>
      </c>
      <c r="DR6" s="32" t="str">
        <f>IF(DR7="","",IF(DR7="-","【-】","【"&amp;SUBSTITUTE(TEXT(DR7,"#,##0.00"),"-","△")&amp;"】"))</f>
        <v>【36.85】</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【4.56】</v>
      </c>
      <c r="ED6" s="33" t="str">
        <f>IF(ED7="",NA(),ED7)</f>
        <v>-</v>
      </c>
      <c r="EE6" s="33" t="str">
        <f t="shared" ref="EE6:EM6" si="14">IF(EE7="",NA(),EE7)</f>
        <v>-</v>
      </c>
      <c r="EF6" s="33">
        <f t="shared" si="14"/>
        <v>0.01</v>
      </c>
      <c r="EG6" s="33">
        <f t="shared" si="14"/>
        <v>0.06</v>
      </c>
      <c r="EH6" s="32">
        <f t="shared" si="14"/>
        <v>0</v>
      </c>
      <c r="EI6" s="33" t="str">
        <f t="shared" si="14"/>
        <v>-</v>
      </c>
      <c r="EJ6" s="33" t="str">
        <f t="shared" si="14"/>
        <v>-</v>
      </c>
      <c r="EK6" s="33">
        <f t="shared" si="14"/>
        <v>0.06</v>
      </c>
      <c r="EL6" s="33">
        <f t="shared" si="14"/>
        <v>0.05</v>
      </c>
      <c r="EM6" s="33">
        <f t="shared" si="14"/>
        <v>7.0000000000000007E-2</v>
      </c>
      <c r="EN6" s="32" t="str">
        <f>IF(EN7="","",IF(EN7="-","【-】","【"&amp;SUBSTITUTE(TEXT(EN7,"#,##0.00"),"-","△")&amp;"】"))</f>
        <v>【0.23】</v>
      </c>
    </row>
    <row r="7" spans="1:147" s="34" customFormat="1">
      <c r="A7" s="26"/>
      <c r="B7" s="35">
        <v>2015</v>
      </c>
      <c r="C7" s="35">
        <v>282197</v>
      </c>
      <c r="D7" s="35">
        <v>46</v>
      </c>
      <c r="E7" s="35">
        <v>17</v>
      </c>
      <c r="F7" s="35">
        <v>1</v>
      </c>
      <c r="G7" s="35">
        <v>0</v>
      </c>
      <c r="H7" s="35" t="s">
        <v>96</v>
      </c>
      <c r="I7" s="35" t="s">
        <v>97</v>
      </c>
      <c r="J7" s="35" t="s">
        <v>98</v>
      </c>
      <c r="K7" s="35" t="s">
        <v>99</v>
      </c>
      <c r="L7" s="35" t="s">
        <v>100</v>
      </c>
      <c r="M7" s="36" t="s">
        <v>101</v>
      </c>
      <c r="N7" s="36">
        <v>86.38</v>
      </c>
      <c r="O7" s="36">
        <v>80.37</v>
      </c>
      <c r="P7" s="36">
        <v>88.83</v>
      </c>
      <c r="Q7" s="36">
        <v>1587</v>
      </c>
      <c r="R7" s="36">
        <v>113996</v>
      </c>
      <c r="S7" s="36">
        <v>210.32</v>
      </c>
      <c r="T7" s="36">
        <v>542.01</v>
      </c>
      <c r="U7" s="36">
        <v>91256</v>
      </c>
      <c r="V7" s="36">
        <v>17.420000000000002</v>
      </c>
      <c r="W7" s="36">
        <v>5238.58</v>
      </c>
      <c r="X7" s="36" t="s">
        <v>101</v>
      </c>
      <c r="Y7" s="36" t="s">
        <v>101</v>
      </c>
      <c r="Z7" s="36">
        <v>111.82</v>
      </c>
      <c r="AA7" s="36">
        <v>110.59</v>
      </c>
      <c r="AB7" s="36">
        <v>110.39</v>
      </c>
      <c r="AC7" s="36" t="s">
        <v>101</v>
      </c>
      <c r="AD7" s="36" t="s">
        <v>101</v>
      </c>
      <c r="AE7" s="36">
        <v>104.97</v>
      </c>
      <c r="AF7" s="36">
        <v>109.31</v>
      </c>
      <c r="AG7" s="36">
        <v>105.81</v>
      </c>
      <c r="AH7" s="36">
        <v>108.23</v>
      </c>
      <c r="AI7" s="36" t="s">
        <v>101</v>
      </c>
      <c r="AJ7" s="36" t="s">
        <v>101</v>
      </c>
      <c r="AK7" s="36">
        <v>0</v>
      </c>
      <c r="AL7" s="36">
        <v>2.68</v>
      </c>
      <c r="AM7" s="36">
        <v>0</v>
      </c>
      <c r="AN7" s="36" t="s">
        <v>101</v>
      </c>
      <c r="AO7" s="36" t="s">
        <v>101</v>
      </c>
      <c r="AP7" s="36">
        <v>2.46</v>
      </c>
      <c r="AQ7" s="36">
        <v>3.73</v>
      </c>
      <c r="AR7" s="36">
        <v>35.49</v>
      </c>
      <c r="AS7" s="36">
        <v>4.45</v>
      </c>
      <c r="AT7" s="36" t="s">
        <v>101</v>
      </c>
      <c r="AU7" s="36" t="s">
        <v>101</v>
      </c>
      <c r="AV7" s="36">
        <v>80.540000000000006</v>
      </c>
      <c r="AW7" s="36">
        <v>72.89</v>
      </c>
      <c r="AX7" s="36">
        <v>174.53</v>
      </c>
      <c r="AY7" s="36" t="s">
        <v>101</v>
      </c>
      <c r="AZ7" s="36" t="s">
        <v>101</v>
      </c>
      <c r="BA7" s="36">
        <v>367.63</v>
      </c>
      <c r="BB7" s="36">
        <v>96.91</v>
      </c>
      <c r="BC7" s="36">
        <v>82.47</v>
      </c>
      <c r="BD7" s="36">
        <v>57.41</v>
      </c>
      <c r="BE7" s="36" t="s">
        <v>101</v>
      </c>
      <c r="BF7" s="36" t="s">
        <v>101</v>
      </c>
      <c r="BG7" s="36">
        <v>178.18</v>
      </c>
      <c r="BH7" s="36">
        <v>166.76</v>
      </c>
      <c r="BI7" s="36">
        <v>154.4</v>
      </c>
      <c r="BJ7" s="36" t="s">
        <v>101</v>
      </c>
      <c r="BK7" s="36" t="s">
        <v>101</v>
      </c>
      <c r="BL7" s="36">
        <v>1066.1600000000001</v>
      </c>
      <c r="BM7" s="36">
        <v>1117.27</v>
      </c>
      <c r="BN7" s="36">
        <v>664.04</v>
      </c>
      <c r="BO7" s="36">
        <v>763.62</v>
      </c>
      <c r="BP7" s="36" t="s">
        <v>101</v>
      </c>
      <c r="BQ7" s="36" t="s">
        <v>101</v>
      </c>
      <c r="BR7" s="36">
        <v>132.55000000000001</v>
      </c>
      <c r="BS7" s="36">
        <v>128.41</v>
      </c>
      <c r="BT7" s="36">
        <v>128.51</v>
      </c>
      <c r="BU7" s="36" t="s">
        <v>101</v>
      </c>
      <c r="BV7" s="36" t="s">
        <v>101</v>
      </c>
      <c r="BW7" s="36">
        <v>76.91</v>
      </c>
      <c r="BX7" s="36">
        <v>76.33</v>
      </c>
      <c r="BY7" s="36">
        <v>86.2</v>
      </c>
      <c r="BZ7" s="36">
        <v>98.53</v>
      </c>
      <c r="CA7" s="36" t="s">
        <v>101</v>
      </c>
      <c r="CB7" s="36" t="s">
        <v>101</v>
      </c>
      <c r="CC7" s="36">
        <v>73.83</v>
      </c>
      <c r="CD7" s="36">
        <v>76.3</v>
      </c>
      <c r="CE7" s="36">
        <v>76.23</v>
      </c>
      <c r="CF7" s="36" t="s">
        <v>101</v>
      </c>
      <c r="CG7" s="36" t="s">
        <v>101</v>
      </c>
      <c r="CH7" s="36">
        <v>160.77000000000001</v>
      </c>
      <c r="CI7" s="36">
        <v>164.13</v>
      </c>
      <c r="CJ7" s="36">
        <v>146.47999999999999</v>
      </c>
      <c r="CK7" s="36">
        <v>139.69999999999999</v>
      </c>
      <c r="CL7" s="36" t="s">
        <v>101</v>
      </c>
      <c r="CM7" s="36" t="s">
        <v>101</v>
      </c>
      <c r="CN7" s="36" t="s">
        <v>101</v>
      </c>
      <c r="CO7" s="36" t="s">
        <v>101</v>
      </c>
      <c r="CP7" s="36" t="s">
        <v>101</v>
      </c>
      <c r="CQ7" s="36" t="s">
        <v>101</v>
      </c>
      <c r="CR7" s="36" t="s">
        <v>101</v>
      </c>
      <c r="CS7" s="36">
        <v>56.94</v>
      </c>
      <c r="CT7" s="36">
        <v>58.28</v>
      </c>
      <c r="CU7" s="36">
        <v>62.64</v>
      </c>
      <c r="CV7" s="36">
        <v>60.01</v>
      </c>
      <c r="CW7" s="36" t="s">
        <v>101</v>
      </c>
      <c r="CX7" s="36" t="s">
        <v>101</v>
      </c>
      <c r="CY7" s="36">
        <v>98.94</v>
      </c>
      <c r="CZ7" s="36">
        <v>98.97</v>
      </c>
      <c r="DA7" s="36">
        <v>98.98</v>
      </c>
      <c r="DB7" s="36" t="s">
        <v>101</v>
      </c>
      <c r="DC7" s="36" t="s">
        <v>101</v>
      </c>
      <c r="DD7" s="36">
        <v>92.35</v>
      </c>
      <c r="DE7" s="36">
        <v>92.78</v>
      </c>
      <c r="DF7" s="36">
        <v>92.98</v>
      </c>
      <c r="DG7" s="36">
        <v>94.73</v>
      </c>
      <c r="DH7" s="36" t="s">
        <v>101</v>
      </c>
      <c r="DI7" s="36" t="s">
        <v>101</v>
      </c>
      <c r="DJ7" s="36">
        <v>3.22</v>
      </c>
      <c r="DK7" s="36">
        <v>6.33</v>
      </c>
      <c r="DL7" s="36">
        <v>9.16</v>
      </c>
      <c r="DM7" s="36" t="s">
        <v>101</v>
      </c>
      <c r="DN7" s="36" t="s">
        <v>101</v>
      </c>
      <c r="DO7" s="36">
        <v>14.42</v>
      </c>
      <c r="DP7" s="36">
        <v>23.01</v>
      </c>
      <c r="DQ7" s="36">
        <v>30.09</v>
      </c>
      <c r="DR7" s="36">
        <v>36.85</v>
      </c>
      <c r="DS7" s="36" t="s">
        <v>101</v>
      </c>
      <c r="DT7" s="36" t="s">
        <v>101</v>
      </c>
      <c r="DU7" s="36">
        <v>0</v>
      </c>
      <c r="DV7" s="36">
        <v>0</v>
      </c>
      <c r="DW7" s="36">
        <v>0</v>
      </c>
      <c r="DX7" s="36" t="s">
        <v>101</v>
      </c>
      <c r="DY7" s="36" t="s">
        <v>101</v>
      </c>
      <c r="DZ7" s="36">
        <v>0</v>
      </c>
      <c r="EA7" s="36">
        <v>0</v>
      </c>
      <c r="EB7" s="36">
        <v>0</v>
      </c>
      <c r="EC7" s="36">
        <v>4.5599999999999996</v>
      </c>
      <c r="ED7" s="36" t="s">
        <v>101</v>
      </c>
      <c r="EE7" s="36" t="s">
        <v>101</v>
      </c>
      <c r="EF7" s="36">
        <v>0.01</v>
      </c>
      <c r="EG7" s="36">
        <v>0.06</v>
      </c>
      <c r="EH7" s="36">
        <v>0</v>
      </c>
      <c r="EI7" s="36" t="s">
        <v>101</v>
      </c>
      <c r="EJ7" s="36" t="s">
        <v>101</v>
      </c>
      <c r="EK7" s="36">
        <v>0.06</v>
      </c>
      <c r="EL7" s="36">
        <v>0.05</v>
      </c>
      <c r="EM7" s="36">
        <v>7.0000000000000007E-2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2017-02-20T01:08:58Z</cp:lastPrinted>
  <dcterms:created xsi:type="dcterms:W3CDTF">2017-02-08T02:36:43Z</dcterms:created>
  <dcterms:modified xsi:type="dcterms:W3CDTF">2017-02-20T01:20:23Z</dcterms:modified>
  <cp:category/>
</cp:coreProperties>
</file>