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90" windowWidth="14940" windowHeight="784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<sst xmlns="http://schemas.openxmlformats.org/spreadsheetml/2006/main" count="220" uniqueCount="110">
  <si>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</si>
  <si>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</si>
  <si>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</si>
  <si>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</si>
  <si>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</si>
  <si>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</si>
  <si>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</si>
  <si>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</si>
  <si>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</si>
  <si>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</si>
  <si>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</si>
  <si>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</si>
  <si>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</si>
  <si>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</si>
  <si>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</si>
  <si>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</si>
  <si>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</si>
  <si>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</si>
  <si>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</si>
  <si>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</si>
  <si>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</si>
  <si>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</si>
  <si>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</si>
  <si>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</si>
  <si>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</si>
  <si>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</si>
  <si>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</si>
  <si>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</si>
  <si>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</si>
  <si>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</si>
  <si>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</si>
  <si>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</si>
  <si>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</si>
  <si>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</si>
  <si>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</si>
  <si>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</si>
  <si>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</si>
  <si>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</si>
  <si>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</si>
  <si>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</si>
  <si>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</si>
  <si>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</si>
  <si>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</si>
  <si>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</si>
  <si>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</si>
  <si>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</si>
  <si>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</si>
  <si>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</si>
  <si>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</si>
  <si>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</si>
  <si>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</si>
  <si>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</si>
  <si>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</si>
  <si>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</si>
  <si>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</si>
  <si>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</si>
  <si>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</si>
  <si>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</si>
  <si>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</si>
  <si>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</si>
  <si>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</si>
  <si>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</si>
  <si>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</si>
  <si>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</si>
  <si>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</si>
  <si>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</si>
  <si>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</si>
  <si>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</si>
  <si>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</si>
  <si>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</si>
  <si>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</si>
  <si>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</si>
  <si>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</si>
  <si>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</si>
  <si>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</si>
  <si>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</si>
  <si>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</si>
  <si>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</si>
  <si>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</si>
  <si>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</si>
  <si>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</si>
  <si>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</si>
  <si>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</si>
  <si>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</si>
  <si>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</si>
  <si>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</si>
  <si>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</si>
  <si>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</si>
  <si>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</si>
  <si>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</si>
  <si>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</si>
  <si>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</si>
  <si>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</si>
  <si>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</si>
  <si>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</si>
  <si>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</si>
  <si>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豊岡市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</si>
  <si>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</si>
  <si>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</si>
  <si>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</si>
  <si>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</si>
  <si>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</si>
  <si>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</si>
  <si>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</si>
  <si>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</si>
  <si>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</si>
  <si>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</si>
  <si>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依然として、一般会計からの繰入金に依存しており、独立採算による経営が出来ていない。
　また、下水道使用料の収入だけでは経費を賄えておらず、水需要の減少により有収水量の増加も厳しい状況であるが、さらなる経費削減を図るため、業務の合理化、効率化に努める。</t>
    <phoneticPr fontId="4"/>
  </si>
  <si>
    <t>　経常収支で単年度赤字でないものの、一般会計からの繰入金に依存している。
　また、類似団体と比較して、汚水処理原価が高く、下水道使用料収入では経費を到底賄えていない。
　資金不足に対する資金調達として資本費平準化債等を発行していることから企業債残高が多くなっている。
　これらを改善するために、平成28年度に下水道使用料を改定し、水洗化を促進し、また、効率的に処理施設の統廃合を進めながら有収水量の確保に努め、汚水処理原価を抑えるとともに施設利用率を高めていきたい。
　また、企業債残高を少なくするべく起債の償還を着実にし、残高を少なくしていく。</t>
    <rPh sb="18" eb="20">
      <t>イッパン</t>
    </rPh>
    <rPh sb="20" eb="22">
      <t>カイケイ</t>
    </rPh>
    <rPh sb="25" eb="27">
      <t>クリイレ</t>
    </rPh>
    <rPh sb="27" eb="28">
      <t>キン</t>
    </rPh>
    <rPh sb="29" eb="31">
      <t>イゾン</t>
    </rPh>
    <rPh sb="238" eb="240">
      <t>キギョウ</t>
    </rPh>
    <rPh sb="240" eb="241">
      <t>サイ</t>
    </rPh>
    <rPh sb="241" eb="243">
      <t>ザンダカ</t>
    </rPh>
    <rPh sb="244" eb="245">
      <t>スク</t>
    </rPh>
    <rPh sb="251" eb="253">
      <t>キサイ</t>
    </rPh>
    <rPh sb="254" eb="256">
      <t>ショウカン</t>
    </rPh>
    <rPh sb="257" eb="259">
      <t>チャクジツ</t>
    </rPh>
    <rPh sb="262" eb="264">
      <t>ザンダカ</t>
    </rPh>
    <rPh sb="265" eb="266">
      <t>スク</t>
    </rPh>
    <phoneticPr fontId="4"/>
  </si>
  <si>
    <t>　類似団体よりも償却率が高く、施設の老朽化が進んでいる。
　既存施設が年々老朽化していくなかで、下水道処理区の統廃合、処理場の長寿命化対策等を計画的に進めている。
　特定環境保全公共下水道は統合する側であり、今後、施設の維持管理費の増加、下水道使用料の収入の減少が予想される状況において、経営の健全化・安定化のためにさらなる財源確保に努め、合理的な改築・更新により耐用年数を延伸していく投資をしていかなくてはいけない。</t>
    <rPh sb="15" eb="17">
      <t>シセツ</t>
    </rPh>
    <rPh sb="18" eb="21">
      <t>ロウキュウカ</t>
    </rPh>
    <rPh sb="83" eb="85">
      <t>トクテイ</t>
    </rPh>
    <rPh sb="85" eb="87">
      <t>カンキョウ</t>
    </rPh>
    <rPh sb="87" eb="89">
      <t>ホゼン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</si>
</sst>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0935808"/>
        <c:axId val="1509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150935808"/>
        <c:axId val="150937984"/>
      </c:lineChart>
      <c:dateAx>
        <c:axId val="150935808"/>
        <c:scaling>
          <c:orientation val="minMax"/>
        </c:scaling>
        <c:delete val="1"/>
        <c:axPos val="b"/>
        <c:numFmt formatCode="ge" sourceLinked="1"/>
        <c:majorTickMark val="none"/>
        <c:minorTickMark val="none"/>
        <c:tickLblPos val="none"/>
        <c:crossAx val="150937984"/>
        <c:crosses val="autoZero"/>
        <c:auto val="1"/>
        <c:lblOffset val="100"/>
        <c:baseTimeUnit val="years"/>
      </c:dateAx>
      <c:valAx>
        <c:axId val="1509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34.68</c:v>
                </c:pt>
                <c:pt idx="1">
                  <c:v>35.07</c:v>
                </c:pt>
                <c:pt idx="2">
                  <c:v>36.229999999999997</c:v>
                </c:pt>
                <c:pt idx="3">
                  <c:v>36.26</c:v>
                </c:pt>
                <c:pt idx="4">
                  <c:v>36.119999999999997</c:v>
                </c:pt>
              </c:numCache>
            </c:numRef>
          </c:val>
        </c:ser>
        <c:dLbls>
          <c:showLegendKey val="0"/>
          <c:showVal val="0"/>
          <c:showCatName val="0"/>
          <c:showSerName val="0"/>
          <c:showPercent val="0"/>
          <c:showBubbleSize val="0"/>
        </c:dLbls>
        <c:gapWidth val="150"/>
        <c:axId val="152476288"/>
        <c:axId val="15256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52476288"/>
        <c:axId val="152568576"/>
      </c:lineChart>
      <c:dateAx>
        <c:axId val="152476288"/>
        <c:scaling>
          <c:orientation val="minMax"/>
        </c:scaling>
        <c:delete val="1"/>
        <c:axPos val="b"/>
        <c:numFmt formatCode="ge" sourceLinked="1"/>
        <c:majorTickMark val="none"/>
        <c:minorTickMark val="none"/>
        <c:tickLblPos val="none"/>
        <c:crossAx val="152568576"/>
        <c:crosses val="autoZero"/>
        <c:auto val="1"/>
        <c:lblOffset val="100"/>
        <c:baseTimeUnit val="years"/>
      </c:dateAx>
      <c:valAx>
        <c:axId val="1525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87.68</c:v>
                </c:pt>
                <c:pt idx="1">
                  <c:v>87.68</c:v>
                </c:pt>
                <c:pt idx="2">
                  <c:v>88.96</c:v>
                </c:pt>
                <c:pt idx="3">
                  <c:v>89.31</c:v>
                </c:pt>
                <c:pt idx="4">
                  <c:v>89.8</c:v>
                </c:pt>
              </c:numCache>
            </c:numRef>
          </c:val>
        </c:ser>
        <c:dLbls>
          <c:showLegendKey val="0"/>
          <c:showVal val="0"/>
          <c:showCatName val="0"/>
          <c:showSerName val="0"/>
          <c:showPercent val="0"/>
          <c:showBubbleSize val="0"/>
        </c:dLbls>
        <c:gapWidth val="150"/>
        <c:axId val="152598784"/>
        <c:axId val="15260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52598784"/>
        <c:axId val="152600960"/>
      </c:lineChart>
      <c:dateAx>
        <c:axId val="152598784"/>
        <c:scaling>
          <c:orientation val="minMax"/>
        </c:scaling>
        <c:delete val="1"/>
        <c:axPos val="b"/>
        <c:numFmt formatCode="ge" sourceLinked="1"/>
        <c:majorTickMark val="none"/>
        <c:minorTickMark val="none"/>
        <c:tickLblPos val="none"/>
        <c:crossAx val="152600960"/>
        <c:crosses val="autoZero"/>
        <c:auto val="1"/>
        <c:lblOffset val="100"/>
        <c:baseTimeUnit val="years"/>
      </c:dateAx>
      <c:valAx>
        <c:axId val="1526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117.99</c:v>
                </c:pt>
                <c:pt idx="1">
                  <c:v>107.35</c:v>
                </c:pt>
                <c:pt idx="2">
                  <c:v>103.56</c:v>
                </c:pt>
                <c:pt idx="3">
                  <c:v>105.22</c:v>
                </c:pt>
                <c:pt idx="4">
                  <c:v>107.69</c:v>
                </c:pt>
              </c:numCache>
            </c:numRef>
          </c:val>
        </c:ser>
        <c:dLbls>
          <c:showLegendKey val="0"/>
          <c:showVal val="0"/>
          <c:showCatName val="0"/>
          <c:showSerName val="0"/>
          <c:showPercent val="0"/>
          <c:showBubbleSize val="0"/>
        </c:dLbls>
        <c:gapWidth val="150"/>
        <c:axId val="150964096"/>
        <c:axId val="1509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150964096"/>
        <c:axId val="150970368"/>
      </c:lineChart>
      <c:dateAx>
        <c:axId val="150964096"/>
        <c:scaling>
          <c:orientation val="minMax"/>
        </c:scaling>
        <c:delete val="1"/>
        <c:axPos val="b"/>
        <c:numFmt formatCode="ge" sourceLinked="1"/>
        <c:majorTickMark val="none"/>
        <c:minorTickMark val="none"/>
        <c:tickLblPos val="none"/>
        <c:crossAx val="150970368"/>
        <c:crosses val="autoZero"/>
        <c:auto val="1"/>
        <c:lblOffset val="100"/>
        <c:baseTimeUnit val="years"/>
      </c:dateAx>
      <c:valAx>
        <c:axId val="1509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9.75</c:v>
                </c:pt>
                <c:pt idx="1">
                  <c:v>11.27</c:v>
                </c:pt>
                <c:pt idx="2">
                  <c:v>12.6</c:v>
                </c:pt>
                <c:pt idx="3">
                  <c:v>14.01</c:v>
                </c:pt>
                <c:pt idx="4">
                  <c:v>29.77</c:v>
                </c:pt>
              </c:numCache>
            </c:numRef>
          </c:val>
        </c:ser>
        <c:dLbls>
          <c:showLegendKey val="0"/>
          <c:showVal val="0"/>
          <c:showCatName val="0"/>
          <c:showSerName val="0"/>
          <c:showPercent val="0"/>
          <c:showBubbleSize val="0"/>
        </c:dLbls>
        <c:gapWidth val="150"/>
        <c:axId val="150988288"/>
        <c:axId val="15099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150988288"/>
        <c:axId val="150990208"/>
      </c:lineChart>
      <c:dateAx>
        <c:axId val="150988288"/>
        <c:scaling>
          <c:orientation val="minMax"/>
        </c:scaling>
        <c:delete val="1"/>
        <c:axPos val="b"/>
        <c:numFmt formatCode="ge" sourceLinked="1"/>
        <c:majorTickMark val="none"/>
        <c:minorTickMark val="none"/>
        <c:tickLblPos val="none"/>
        <c:crossAx val="150990208"/>
        <c:crosses val="autoZero"/>
        <c:auto val="1"/>
        <c:lblOffset val="100"/>
        <c:baseTimeUnit val="years"/>
      </c:dateAx>
      <c:valAx>
        <c:axId val="1509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155840"/>
        <c:axId val="1511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1155840"/>
        <c:axId val="151157760"/>
      </c:lineChart>
      <c:dateAx>
        <c:axId val="151155840"/>
        <c:scaling>
          <c:orientation val="minMax"/>
        </c:scaling>
        <c:delete val="1"/>
        <c:axPos val="b"/>
        <c:numFmt formatCode="ge" sourceLinked="1"/>
        <c:majorTickMark val="none"/>
        <c:minorTickMark val="none"/>
        <c:tickLblPos val="none"/>
        <c:crossAx val="151157760"/>
        <c:crosses val="autoZero"/>
        <c:auto val="1"/>
        <c:lblOffset val="100"/>
        <c:baseTimeUnit val="years"/>
      </c:dateAx>
      <c:valAx>
        <c:axId val="1511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188224"/>
        <c:axId val="1511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151188224"/>
        <c:axId val="151190144"/>
      </c:lineChart>
      <c:dateAx>
        <c:axId val="151188224"/>
        <c:scaling>
          <c:orientation val="minMax"/>
        </c:scaling>
        <c:delete val="1"/>
        <c:axPos val="b"/>
        <c:numFmt formatCode="ge" sourceLinked="1"/>
        <c:majorTickMark val="none"/>
        <c:minorTickMark val="none"/>
        <c:tickLblPos val="none"/>
        <c:crossAx val="151190144"/>
        <c:crosses val="autoZero"/>
        <c:auto val="1"/>
        <c:lblOffset val="100"/>
        <c:baseTimeUnit val="years"/>
      </c:dateAx>
      <c:valAx>
        <c:axId val="1511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112.31</c:v>
                </c:pt>
                <c:pt idx="1">
                  <c:v>106.67</c:v>
                </c:pt>
                <c:pt idx="2">
                  <c:v>107.86</c:v>
                </c:pt>
                <c:pt idx="3">
                  <c:v>109.28</c:v>
                </c:pt>
                <c:pt idx="4">
                  <c:v>11.82</c:v>
                </c:pt>
              </c:numCache>
            </c:numRef>
          </c:val>
        </c:ser>
        <c:dLbls>
          <c:showLegendKey val="0"/>
          <c:showVal val="0"/>
          <c:showCatName val="0"/>
          <c:showSerName val="0"/>
          <c:showPercent val="0"/>
          <c:showBubbleSize val="0"/>
        </c:dLbls>
        <c:gapWidth val="150"/>
        <c:axId val="152347008"/>
        <c:axId val="1523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152347008"/>
        <c:axId val="152348928"/>
      </c:lineChart>
      <c:dateAx>
        <c:axId val="152347008"/>
        <c:scaling>
          <c:orientation val="minMax"/>
        </c:scaling>
        <c:delete val="1"/>
        <c:axPos val="b"/>
        <c:numFmt formatCode="ge" sourceLinked="1"/>
        <c:majorTickMark val="none"/>
        <c:minorTickMark val="none"/>
        <c:tickLblPos val="none"/>
        <c:crossAx val="152348928"/>
        <c:crosses val="autoZero"/>
        <c:auto val="1"/>
        <c:lblOffset val="100"/>
        <c:baseTimeUnit val="years"/>
      </c:dateAx>
      <c:valAx>
        <c:axId val="1523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1556.53</c:v>
                </c:pt>
                <c:pt idx="1">
                  <c:v>1576</c:v>
                </c:pt>
                <c:pt idx="2">
                  <c:v>1594.25</c:v>
                </c:pt>
                <c:pt idx="3">
                  <c:v>1591.13</c:v>
                </c:pt>
                <c:pt idx="4">
                  <c:v>2070.21</c:v>
                </c:pt>
              </c:numCache>
            </c:numRef>
          </c:val>
        </c:ser>
        <c:dLbls>
          <c:showLegendKey val="0"/>
          <c:showVal val="0"/>
          <c:showCatName val="0"/>
          <c:showSerName val="0"/>
          <c:showPercent val="0"/>
          <c:showBubbleSize val="0"/>
        </c:dLbls>
        <c:gapWidth val="150"/>
        <c:axId val="152383488"/>
        <c:axId val="1523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52383488"/>
        <c:axId val="152385408"/>
      </c:lineChart>
      <c:dateAx>
        <c:axId val="152383488"/>
        <c:scaling>
          <c:orientation val="minMax"/>
        </c:scaling>
        <c:delete val="1"/>
        <c:axPos val="b"/>
        <c:numFmt formatCode="ge" sourceLinked="1"/>
        <c:majorTickMark val="none"/>
        <c:minorTickMark val="none"/>
        <c:tickLblPos val="none"/>
        <c:crossAx val="152385408"/>
        <c:crosses val="autoZero"/>
        <c:auto val="1"/>
        <c:lblOffset val="100"/>
        <c:baseTimeUnit val="years"/>
      </c:dateAx>
      <c:valAx>
        <c:axId val="1523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58.05</c:v>
                </c:pt>
                <c:pt idx="1">
                  <c:v>64.61</c:v>
                </c:pt>
                <c:pt idx="2">
                  <c:v>68.73</c:v>
                </c:pt>
                <c:pt idx="3">
                  <c:v>60.85</c:v>
                </c:pt>
                <c:pt idx="4">
                  <c:v>64.73</c:v>
                </c:pt>
              </c:numCache>
            </c:numRef>
          </c:val>
        </c:ser>
        <c:dLbls>
          <c:showLegendKey val="0"/>
          <c:showVal val="0"/>
          <c:showCatName val="0"/>
          <c:showSerName val="0"/>
          <c:showPercent val="0"/>
          <c:showBubbleSize val="0"/>
        </c:dLbls>
        <c:gapWidth val="150"/>
        <c:axId val="152419712"/>
        <c:axId val="1524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52419712"/>
        <c:axId val="152430080"/>
      </c:lineChart>
      <c:dateAx>
        <c:axId val="152419712"/>
        <c:scaling>
          <c:orientation val="minMax"/>
        </c:scaling>
        <c:delete val="1"/>
        <c:axPos val="b"/>
        <c:numFmt formatCode="ge" sourceLinked="1"/>
        <c:majorTickMark val="none"/>
        <c:minorTickMark val="none"/>
        <c:tickLblPos val="none"/>
        <c:crossAx val="152430080"/>
        <c:crosses val="autoZero"/>
        <c:auto val="1"/>
        <c:lblOffset val="100"/>
        <c:baseTimeUnit val="years"/>
      </c:dateAx>
      <c:valAx>
        <c:axId val="1524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284.85000000000002</c:v>
                </c:pt>
                <c:pt idx="1">
                  <c:v>255.75</c:v>
                </c:pt>
                <c:pt idx="2">
                  <c:v>239.33</c:v>
                </c:pt>
                <c:pt idx="3">
                  <c:v>271.27999999999997</c:v>
                </c:pt>
                <c:pt idx="4">
                  <c:v>255.18</c:v>
                </c:pt>
              </c:numCache>
            </c:numRef>
          </c:val>
        </c:ser>
        <c:dLbls>
          <c:showLegendKey val="0"/>
          <c:showVal val="0"/>
          <c:showCatName val="0"/>
          <c:showSerName val="0"/>
          <c:showPercent val="0"/>
          <c:showBubbleSize val="0"/>
        </c:dLbls>
        <c:gapWidth val="150"/>
        <c:axId val="152456192"/>
        <c:axId val="15246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52456192"/>
        <c:axId val="152462464"/>
      </c:lineChart>
      <c:dateAx>
        <c:axId val="152456192"/>
        <c:scaling>
          <c:orientation val="minMax"/>
        </c:scaling>
        <c:delete val="1"/>
        <c:axPos val="b"/>
        <c:numFmt formatCode="ge" sourceLinked="1"/>
        <c:majorTickMark val="none"/>
        <c:minorTickMark val="none"/>
        <c:tickLblPos val="none"/>
        <c:crossAx val="152462464"/>
        <c:crosses val="autoZero"/>
        <c:auto val="1"/>
        <c:lblOffset val="100"/>
        <c:baseTimeUnit val="years"/>
      </c:dateAx>
      <c:valAx>
        <c:axId val="15246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23"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兵庫県　豊岡市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85749</v>
      </c>
      <c r="AM8" s="64"/>
      <c r="AN8" s="64"/>
      <c r="AO8" s="64"/>
      <c r="AP8" s="64"/>
      <c r="AQ8" s="64"/>
      <c r="AR8" s="64"/>
      <c r="AS8" s="64"/>
      <c r="AT8" s="63">
        <f>データ!S6</f>
        <v>697.55</v>
      </c>
      <c r="AU8" s="63"/>
      <c r="AV8" s="63"/>
      <c r="AW8" s="63"/>
      <c r="AX8" s="63"/>
      <c r="AY8" s="63"/>
      <c r="AZ8" s="63"/>
      <c r="BA8" s="63"/>
      <c r="BB8" s="63">
        <f>データ!T6</f>
        <v>122.93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47.21</v>
      </c>
      <c r="J10" s="63"/>
      <c r="K10" s="63"/>
      <c r="L10" s="63"/>
      <c r="M10" s="63"/>
      <c r="N10" s="63"/>
      <c r="O10" s="63"/>
      <c r="P10" s="63">
        <f>データ!O6</f>
        <v>24.01</v>
      </c>
      <c r="Q10" s="63"/>
      <c r="R10" s="63"/>
      <c r="S10" s="63"/>
      <c r="T10" s="63"/>
      <c r="U10" s="63"/>
      <c r="V10" s="63"/>
      <c r="W10" s="63">
        <f>データ!P6</f>
        <v>93.64</v>
      </c>
      <c r="X10" s="63"/>
      <c r="Y10" s="63"/>
      <c r="Z10" s="63"/>
      <c r="AA10" s="63"/>
      <c r="AB10" s="63"/>
      <c r="AC10" s="63"/>
      <c r="AD10" s="64">
        <f>データ!Q6</f>
        <v>2970</v>
      </c>
      <c r="AE10" s="64"/>
      <c r="AF10" s="64"/>
      <c r="AG10" s="64"/>
      <c r="AH10" s="64"/>
      <c r="AI10" s="64"/>
      <c r="AJ10" s="64"/>
      <c r="AK10" s="2"/>
      <c r="AL10" s="64">
        <f>データ!U6</f>
        <v>20464</v>
      </c>
      <c r="AM10" s="64"/>
      <c r="AN10" s="64"/>
      <c r="AO10" s="64"/>
      <c r="AP10" s="64"/>
      <c r="AQ10" s="64"/>
      <c r="AR10" s="64"/>
      <c r="AS10" s="64"/>
      <c r="AT10" s="63">
        <f>データ!V6</f>
        <v>10.48</v>
      </c>
      <c r="AU10" s="63"/>
      <c r="AV10" s="63"/>
      <c r="AW10" s="63"/>
      <c r="AX10" s="63"/>
      <c r="AY10" s="63"/>
      <c r="AZ10" s="63"/>
      <c r="BA10" s="63"/>
      <c r="BB10" s="63">
        <f>データ!W6</f>
        <v>1952.67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282090</v>
      </c>
      <c r="D6" s="31">
        <f t="shared" si="3"/>
        <v>46</v>
      </c>
      <c r="E6" s="31">
        <f t="shared" si="3"/>
        <v>17</v>
      </c>
      <c r="F6" s="31">
        <f t="shared" si="3"/>
        <v>4</v>
      </c>
      <c r="G6" s="31">
        <f t="shared" si="3"/>
        <v>0</v>
      </c>
      <c r="H6" s="31" t="str">
        <f t="shared" si="3"/>
        <v>兵庫県　豊岡市</v>
      </c>
      <c r="I6" s="31" t="str">
        <f t="shared" si="3"/>
        <v>法適用</v>
      </c>
      <c r="J6" s="31" t="str">
        <f t="shared" si="3"/>
        <v>下水道事業</v>
      </c>
      <c r="K6" s="31" t="str">
        <f t="shared" si="3"/>
        <v>特定環境保全公共下水道</v>
      </c>
      <c r="L6" s="31" t="str">
        <f t="shared" si="3"/>
        <v>D2</v>
      </c>
      <c r="M6" s="32" t="str">
        <f t="shared" si="3"/>
        <v>-</v>
      </c>
      <c r="N6" s="32">
        <f t="shared" si="3"/>
        <v>47.21</v>
      </c>
      <c r="O6" s="32">
        <f t="shared" si="3"/>
        <v>24.01</v>
      </c>
      <c r="P6" s="32">
        <f t="shared" si="3"/>
        <v>93.64</v>
      </c>
      <c r="Q6" s="32">
        <f t="shared" si="3"/>
        <v>2970</v>
      </c>
      <c r="R6" s="32">
        <f t="shared" si="3"/>
        <v>85749</v>
      </c>
      <c r="S6" s="32">
        <f t="shared" si="3"/>
        <v>697.55</v>
      </c>
      <c r="T6" s="32">
        <f t="shared" si="3"/>
        <v>122.93</v>
      </c>
      <c r="U6" s="32">
        <f t="shared" si="3"/>
        <v>20464</v>
      </c>
      <c r="V6" s="32">
        <f t="shared" si="3"/>
        <v>10.48</v>
      </c>
      <c r="W6" s="32">
        <f t="shared" si="3"/>
        <v>1952.67</v>
      </c>
      <c r="X6" s="33">
        <f>IF(X7="",NA(),X7)</f>
        <v>117.99</v>
      </c>
      <c r="Y6" s="33">
        <f t="shared" ref="Y6:AG6" si="4">IF(Y7="",NA(),Y7)</f>
        <v>107.35</v>
      </c>
      <c r="Z6" s="33">
        <f t="shared" si="4"/>
        <v>103.56</v>
      </c>
      <c r="AA6" s="33">
        <f t="shared" si="4"/>
        <v>105.22</v>
      </c>
      <c r="AB6" s="33">
        <f t="shared" si="4"/>
        <v>107.69</v>
      </c>
      <c r="AC6" s="33">
        <f t="shared" si="4"/>
        <v>90.33</v>
      </c>
      <c r="AD6" s="33">
        <f t="shared" si="4"/>
        <v>91.52</v>
      </c>
      <c r="AE6" s="33">
        <f t="shared" si="4"/>
        <v>94.73</v>
      </c>
      <c r="AF6" s="33">
        <f t="shared" si="4"/>
        <v>96.59</v>
      </c>
      <c r="AG6" s="33">
        <f t="shared" si="4"/>
        <v>101.24</v>
      </c>
      <c r="AH6" s="32" t="str">
        <f>IF(AH7="","",IF(AH7="-","【-】","【"&amp;SUBSTITUTE(TEXT(AH7,"#,##0.00"),"-","△")&amp;"】"))</f>
        <v>【99.53】</v>
      </c>
      <c r="AI6" s="32">
        <f>IF(AI7="",NA(),AI7)</f>
        <v>0</v>
      </c>
      <c r="AJ6" s="32">
        <f t="shared" ref="AJ6:AR6" si="5">IF(AJ7="",NA(),AJ7)</f>
        <v>0</v>
      </c>
      <c r="AK6" s="32">
        <f t="shared" si="5"/>
        <v>0</v>
      </c>
      <c r="AL6" s="32">
        <f t="shared" si="5"/>
        <v>0</v>
      </c>
      <c r="AM6" s="32">
        <f t="shared" si="5"/>
        <v>0</v>
      </c>
      <c r="AN6" s="33">
        <f t="shared" si="5"/>
        <v>245.23</v>
      </c>
      <c r="AO6" s="33">
        <f t="shared" si="5"/>
        <v>243.86</v>
      </c>
      <c r="AP6" s="33">
        <f t="shared" si="5"/>
        <v>236.15</v>
      </c>
      <c r="AQ6" s="33">
        <f t="shared" si="5"/>
        <v>232.81</v>
      </c>
      <c r="AR6" s="33">
        <f t="shared" si="5"/>
        <v>184.13</v>
      </c>
      <c r="AS6" s="32" t="str">
        <f>IF(AS7="","",IF(AS7="-","【-】","【"&amp;SUBSTITUTE(TEXT(AS7,"#,##0.00"),"-","△")&amp;"】"))</f>
        <v>【154.95】</v>
      </c>
      <c r="AT6" s="33">
        <f>IF(AT7="",NA(),AT7)</f>
        <v>112.31</v>
      </c>
      <c r="AU6" s="33">
        <f t="shared" ref="AU6:BC6" si="6">IF(AU7="",NA(),AU7)</f>
        <v>106.67</v>
      </c>
      <c r="AV6" s="33">
        <f t="shared" si="6"/>
        <v>107.86</v>
      </c>
      <c r="AW6" s="33">
        <f t="shared" si="6"/>
        <v>109.28</v>
      </c>
      <c r="AX6" s="33">
        <f t="shared" si="6"/>
        <v>11.82</v>
      </c>
      <c r="AY6" s="33">
        <f t="shared" si="6"/>
        <v>477.59</v>
      </c>
      <c r="AZ6" s="33">
        <f t="shared" si="6"/>
        <v>341.28</v>
      </c>
      <c r="BA6" s="33">
        <f t="shared" si="6"/>
        <v>243.58</v>
      </c>
      <c r="BB6" s="33">
        <f t="shared" si="6"/>
        <v>290.19</v>
      </c>
      <c r="BC6" s="33">
        <f t="shared" si="6"/>
        <v>63.22</v>
      </c>
      <c r="BD6" s="32" t="str">
        <f>IF(BD7="","",IF(BD7="-","【-】","【"&amp;SUBSTITUTE(TEXT(BD7,"#,##0.00"),"-","△")&amp;"】"))</f>
        <v>【59.45】</v>
      </c>
      <c r="BE6" s="33">
        <f>IF(BE7="",NA(),BE7)</f>
        <v>1556.53</v>
      </c>
      <c r="BF6" s="33">
        <f t="shared" ref="BF6:BN6" si="7">IF(BF7="",NA(),BF7)</f>
        <v>1576</v>
      </c>
      <c r="BG6" s="33">
        <f t="shared" si="7"/>
        <v>1594.25</v>
      </c>
      <c r="BH6" s="33">
        <f t="shared" si="7"/>
        <v>1591.13</v>
      </c>
      <c r="BI6" s="33">
        <f t="shared" si="7"/>
        <v>2070.21</v>
      </c>
      <c r="BJ6" s="33">
        <f t="shared" si="7"/>
        <v>1812.65</v>
      </c>
      <c r="BK6" s="33">
        <f t="shared" si="7"/>
        <v>1764.87</v>
      </c>
      <c r="BL6" s="33">
        <f t="shared" si="7"/>
        <v>1622.51</v>
      </c>
      <c r="BM6" s="33">
        <f t="shared" si="7"/>
        <v>1569.13</v>
      </c>
      <c r="BN6" s="33">
        <f t="shared" si="7"/>
        <v>1436</v>
      </c>
      <c r="BO6" s="32" t="str">
        <f>IF(BO7="","",IF(BO7="-","【-】","【"&amp;SUBSTITUTE(TEXT(BO7,"#,##0.00"),"-","△")&amp;"】"))</f>
        <v>【1,479.31】</v>
      </c>
      <c r="BP6" s="33">
        <f>IF(BP7="",NA(),BP7)</f>
        <v>58.05</v>
      </c>
      <c r="BQ6" s="33">
        <f t="shared" ref="BQ6:BY6" si="8">IF(BQ7="",NA(),BQ7)</f>
        <v>64.61</v>
      </c>
      <c r="BR6" s="33">
        <f t="shared" si="8"/>
        <v>68.73</v>
      </c>
      <c r="BS6" s="33">
        <f t="shared" si="8"/>
        <v>60.85</v>
      </c>
      <c r="BT6" s="33">
        <f t="shared" si="8"/>
        <v>64.73</v>
      </c>
      <c r="BU6" s="33">
        <f t="shared" si="8"/>
        <v>59.35</v>
      </c>
      <c r="BV6" s="33">
        <f t="shared" si="8"/>
        <v>60.75</v>
      </c>
      <c r="BW6" s="33">
        <f t="shared" si="8"/>
        <v>62.83</v>
      </c>
      <c r="BX6" s="33">
        <f t="shared" si="8"/>
        <v>64.63</v>
      </c>
      <c r="BY6" s="33">
        <f t="shared" si="8"/>
        <v>66.56</v>
      </c>
      <c r="BZ6" s="32" t="str">
        <f>IF(BZ7="","",IF(BZ7="-","【-】","【"&amp;SUBSTITUTE(TEXT(BZ7,"#,##0.00"),"-","△")&amp;"】"))</f>
        <v>【63.50】</v>
      </c>
      <c r="CA6" s="33">
        <f>IF(CA7="",NA(),CA7)</f>
        <v>284.85000000000002</v>
      </c>
      <c r="CB6" s="33">
        <f t="shared" ref="CB6:CJ6" si="9">IF(CB7="",NA(),CB7)</f>
        <v>255.75</v>
      </c>
      <c r="CC6" s="33">
        <f t="shared" si="9"/>
        <v>239.33</v>
      </c>
      <c r="CD6" s="33">
        <f t="shared" si="9"/>
        <v>271.27999999999997</v>
      </c>
      <c r="CE6" s="33">
        <f t="shared" si="9"/>
        <v>255.18</v>
      </c>
      <c r="CF6" s="33">
        <f t="shared" si="9"/>
        <v>260.48</v>
      </c>
      <c r="CG6" s="33">
        <f t="shared" si="9"/>
        <v>256</v>
      </c>
      <c r="CH6" s="33">
        <f t="shared" si="9"/>
        <v>250.43</v>
      </c>
      <c r="CI6" s="33">
        <f t="shared" si="9"/>
        <v>245.75</v>
      </c>
      <c r="CJ6" s="33">
        <f t="shared" si="9"/>
        <v>244.29</v>
      </c>
      <c r="CK6" s="32" t="str">
        <f>IF(CK7="","",IF(CK7="-","【-】","【"&amp;SUBSTITUTE(TEXT(CK7,"#,##0.00"),"-","△")&amp;"】"))</f>
        <v>【253.12】</v>
      </c>
      <c r="CL6" s="33">
        <f>IF(CL7="",NA(),CL7)</f>
        <v>34.68</v>
      </c>
      <c r="CM6" s="33">
        <f t="shared" ref="CM6:CU6" si="10">IF(CM7="",NA(),CM7)</f>
        <v>35.07</v>
      </c>
      <c r="CN6" s="33">
        <f t="shared" si="10"/>
        <v>36.229999999999997</v>
      </c>
      <c r="CO6" s="33">
        <f t="shared" si="10"/>
        <v>36.26</v>
      </c>
      <c r="CP6" s="33">
        <f t="shared" si="10"/>
        <v>36.119999999999997</v>
      </c>
      <c r="CQ6" s="33">
        <f t="shared" si="10"/>
        <v>40.56</v>
      </c>
      <c r="CR6" s="33">
        <f t="shared" si="10"/>
        <v>41.59</v>
      </c>
      <c r="CS6" s="33">
        <f t="shared" si="10"/>
        <v>42.31</v>
      </c>
      <c r="CT6" s="33">
        <f t="shared" si="10"/>
        <v>43.65</v>
      </c>
      <c r="CU6" s="33">
        <f t="shared" si="10"/>
        <v>43.58</v>
      </c>
      <c r="CV6" s="32" t="str">
        <f>IF(CV7="","",IF(CV7="-","【-】","【"&amp;SUBSTITUTE(TEXT(CV7,"#,##0.00"),"-","△")&amp;"】"))</f>
        <v>【41.06】</v>
      </c>
      <c r="CW6" s="33">
        <f>IF(CW7="",NA(),CW7)</f>
        <v>87.68</v>
      </c>
      <c r="CX6" s="33">
        <f t="shared" ref="CX6:DF6" si="11">IF(CX7="",NA(),CX7)</f>
        <v>87.68</v>
      </c>
      <c r="CY6" s="33">
        <f t="shared" si="11"/>
        <v>88.96</v>
      </c>
      <c r="CZ6" s="33">
        <f t="shared" si="11"/>
        <v>89.31</v>
      </c>
      <c r="DA6" s="33">
        <f t="shared" si="11"/>
        <v>89.8</v>
      </c>
      <c r="DB6" s="33">
        <f t="shared" si="11"/>
        <v>79.88</v>
      </c>
      <c r="DC6" s="33">
        <f t="shared" si="11"/>
        <v>80.47</v>
      </c>
      <c r="DD6" s="33">
        <f t="shared" si="11"/>
        <v>81.3</v>
      </c>
      <c r="DE6" s="33">
        <f t="shared" si="11"/>
        <v>82.2</v>
      </c>
      <c r="DF6" s="33">
        <f t="shared" si="11"/>
        <v>82.35</v>
      </c>
      <c r="DG6" s="32" t="str">
        <f>IF(DG7="","",IF(DG7="-","【-】","【"&amp;SUBSTITUTE(TEXT(DG7,"#,##0.00"),"-","△")&amp;"】"))</f>
        <v>【80.39】</v>
      </c>
      <c r="DH6" s="33">
        <f>IF(DH7="",NA(),DH7)</f>
        <v>9.75</v>
      </c>
      <c r="DI6" s="33">
        <f t="shared" ref="DI6:DQ6" si="12">IF(DI7="",NA(),DI7)</f>
        <v>11.27</v>
      </c>
      <c r="DJ6" s="33">
        <f t="shared" si="12"/>
        <v>12.6</v>
      </c>
      <c r="DK6" s="33">
        <f t="shared" si="12"/>
        <v>14.01</v>
      </c>
      <c r="DL6" s="33">
        <f t="shared" si="12"/>
        <v>29.77</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c r="A7" s="26"/>
      <c r="B7" s="35">
        <v>2014</v>
      </c>
      <c r="C7" s="35">
        <v>282090</v>
      </c>
      <c r="D7" s="35">
        <v>46</v>
      </c>
      <c r="E7" s="35">
        <v>17</v>
      </c>
      <c r="F7" s="35">
        <v>4</v>
      </c>
      <c r="G7" s="35">
        <v>0</v>
      </c>
      <c r="H7" s="35" t="s">
        <v>96</v>
      </c>
      <c r="I7" s="35" t="s">
        <v>97</v>
      </c>
      <c r="J7" s="35" t="s">
        <v>98</v>
      </c>
      <c r="K7" s="35" t="s">
        <v>99</v>
      </c>
      <c r="L7" s="35" t="s">
        <v>100</v>
      </c>
      <c r="M7" s="36" t="s">
        <v>101</v>
      </c>
      <c r="N7" s="36">
        <v>47.21</v>
      </c>
      <c r="O7" s="36">
        <v>24.01</v>
      </c>
      <c r="P7" s="36">
        <v>93.64</v>
      </c>
      <c r="Q7" s="36">
        <v>2970</v>
      </c>
      <c r="R7" s="36">
        <v>85749</v>
      </c>
      <c r="S7" s="36">
        <v>697.55</v>
      </c>
      <c r="T7" s="36">
        <v>122.93</v>
      </c>
      <c r="U7" s="36">
        <v>20464</v>
      </c>
      <c r="V7" s="36">
        <v>10.48</v>
      </c>
      <c r="W7" s="36">
        <v>1952.67</v>
      </c>
      <c r="X7" s="36">
        <v>117.99</v>
      </c>
      <c r="Y7" s="36">
        <v>107.35</v>
      </c>
      <c r="Z7" s="36">
        <v>103.56</v>
      </c>
      <c r="AA7" s="36">
        <v>105.22</v>
      </c>
      <c r="AB7" s="36">
        <v>107.69</v>
      </c>
      <c r="AC7" s="36">
        <v>90.33</v>
      </c>
      <c r="AD7" s="36">
        <v>91.52</v>
      </c>
      <c r="AE7" s="36">
        <v>94.73</v>
      </c>
      <c r="AF7" s="36">
        <v>96.59</v>
      </c>
      <c r="AG7" s="36">
        <v>101.24</v>
      </c>
      <c r="AH7" s="36">
        <v>99.53</v>
      </c>
      <c r="AI7" s="36">
        <v>0</v>
      </c>
      <c r="AJ7" s="36">
        <v>0</v>
      </c>
      <c r="AK7" s="36">
        <v>0</v>
      </c>
      <c r="AL7" s="36">
        <v>0</v>
      </c>
      <c r="AM7" s="36">
        <v>0</v>
      </c>
      <c r="AN7" s="36">
        <v>245.23</v>
      </c>
      <c r="AO7" s="36">
        <v>243.86</v>
      </c>
      <c r="AP7" s="36">
        <v>236.15</v>
      </c>
      <c r="AQ7" s="36">
        <v>232.81</v>
      </c>
      <c r="AR7" s="36">
        <v>184.13</v>
      </c>
      <c r="AS7" s="36">
        <v>154.94999999999999</v>
      </c>
      <c r="AT7" s="36">
        <v>112.31</v>
      </c>
      <c r="AU7" s="36">
        <v>106.67</v>
      </c>
      <c r="AV7" s="36">
        <v>107.86</v>
      </c>
      <c r="AW7" s="36">
        <v>109.28</v>
      </c>
      <c r="AX7" s="36">
        <v>11.82</v>
      </c>
      <c r="AY7" s="36">
        <v>477.59</v>
      </c>
      <c r="AZ7" s="36">
        <v>341.28</v>
      </c>
      <c r="BA7" s="36">
        <v>243.58</v>
      </c>
      <c r="BB7" s="36">
        <v>290.19</v>
      </c>
      <c r="BC7" s="36">
        <v>63.22</v>
      </c>
      <c r="BD7" s="36">
        <v>59.45</v>
      </c>
      <c r="BE7" s="36">
        <v>1556.53</v>
      </c>
      <c r="BF7" s="36">
        <v>1576</v>
      </c>
      <c r="BG7" s="36">
        <v>1594.25</v>
      </c>
      <c r="BH7" s="36">
        <v>1591.13</v>
      </c>
      <c r="BI7" s="36">
        <v>2070.21</v>
      </c>
      <c r="BJ7" s="36">
        <v>1812.65</v>
      </c>
      <c r="BK7" s="36">
        <v>1764.87</v>
      </c>
      <c r="BL7" s="36">
        <v>1622.51</v>
      </c>
      <c r="BM7" s="36">
        <v>1569.13</v>
      </c>
      <c r="BN7" s="36">
        <v>1436</v>
      </c>
      <c r="BO7" s="36">
        <v>1479.31</v>
      </c>
      <c r="BP7" s="36">
        <v>58.05</v>
      </c>
      <c r="BQ7" s="36">
        <v>64.61</v>
      </c>
      <c r="BR7" s="36">
        <v>68.73</v>
      </c>
      <c r="BS7" s="36">
        <v>60.85</v>
      </c>
      <c r="BT7" s="36">
        <v>64.73</v>
      </c>
      <c r="BU7" s="36">
        <v>59.35</v>
      </c>
      <c r="BV7" s="36">
        <v>60.75</v>
      </c>
      <c r="BW7" s="36">
        <v>62.83</v>
      </c>
      <c r="BX7" s="36">
        <v>64.63</v>
      </c>
      <c r="BY7" s="36">
        <v>66.56</v>
      </c>
      <c r="BZ7" s="36">
        <v>63.5</v>
      </c>
      <c r="CA7" s="36">
        <v>284.85000000000002</v>
      </c>
      <c r="CB7" s="36">
        <v>255.75</v>
      </c>
      <c r="CC7" s="36">
        <v>239.33</v>
      </c>
      <c r="CD7" s="36">
        <v>271.27999999999997</v>
      </c>
      <c r="CE7" s="36">
        <v>255.18</v>
      </c>
      <c r="CF7" s="36">
        <v>260.48</v>
      </c>
      <c r="CG7" s="36">
        <v>256</v>
      </c>
      <c r="CH7" s="36">
        <v>250.43</v>
      </c>
      <c r="CI7" s="36">
        <v>245.75</v>
      </c>
      <c r="CJ7" s="36">
        <v>244.29</v>
      </c>
      <c r="CK7" s="36">
        <v>253.12</v>
      </c>
      <c r="CL7" s="36">
        <v>34.68</v>
      </c>
      <c r="CM7" s="36">
        <v>35.07</v>
      </c>
      <c r="CN7" s="36">
        <v>36.229999999999997</v>
      </c>
      <c r="CO7" s="36">
        <v>36.26</v>
      </c>
      <c r="CP7" s="36">
        <v>36.119999999999997</v>
      </c>
      <c r="CQ7" s="36">
        <v>40.56</v>
      </c>
      <c r="CR7" s="36">
        <v>41.59</v>
      </c>
      <c r="CS7" s="36">
        <v>42.31</v>
      </c>
      <c r="CT7" s="36">
        <v>43.65</v>
      </c>
      <c r="CU7" s="36">
        <v>43.58</v>
      </c>
      <c r="CV7" s="36">
        <v>41.06</v>
      </c>
      <c r="CW7" s="36">
        <v>87.68</v>
      </c>
      <c r="CX7" s="36">
        <v>87.68</v>
      </c>
      <c r="CY7" s="36">
        <v>88.96</v>
      </c>
      <c r="CZ7" s="36">
        <v>89.31</v>
      </c>
      <c r="DA7" s="36">
        <v>89.8</v>
      </c>
      <c r="DB7" s="36">
        <v>79.88</v>
      </c>
      <c r="DC7" s="36">
        <v>80.47</v>
      </c>
      <c r="DD7" s="36">
        <v>81.3</v>
      </c>
      <c r="DE7" s="36">
        <v>82.2</v>
      </c>
      <c r="DF7" s="36">
        <v>82.35</v>
      </c>
      <c r="DG7" s="36">
        <v>80.39</v>
      </c>
      <c r="DH7" s="36">
        <v>9.75</v>
      </c>
      <c r="DI7" s="36">
        <v>11.27</v>
      </c>
      <c r="DJ7" s="36">
        <v>12.6</v>
      </c>
      <c r="DK7" s="36">
        <v>14.01</v>
      </c>
      <c r="DL7" s="36">
        <v>29.77</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v>
      </c>
      <c r="EJ7" s="36">
        <v>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哲也</cp:lastModifiedBy>
  <dcterms:created xsi:type="dcterms:W3CDTF">2016-02-03T07:47:31Z</dcterms:created>
  <dcterms:modified xsi:type="dcterms:W3CDTF">2016-02-24T01:36:47Z</dcterms:modified>
  <cp:category/>
</cp:coreProperties>
</file>